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Feb\Pricelists\Excel\"/>
    </mc:Choice>
  </mc:AlternateContent>
  <xr:revisionPtr revIDLastSave="0" documentId="8_{5544642E-5E1D-4F9E-B9AF-5F4CA0594C57}"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List'!$W$13:$X$2049</definedName>
    <definedName name="Customer_Cost">'Price List'!$Z$13:$AG$2049</definedName>
    <definedName name="Customer_List">'Price List'!$C$13:$T$2049</definedName>
    <definedName name="Group">Instructions!$B$38:$H$44</definedName>
    <definedName name="Header">'Price List'!$13:$19</definedName>
    <definedName name="Index">Index!$A$1:$K$57</definedName>
    <definedName name="Price_Calculation">'Price List'!#REF!</definedName>
    <definedName name="Price_Change">'Price List'!#REF!</definedName>
    <definedName name="Price_List">'Price List'!$C$13:$T$2049</definedName>
    <definedName name="_xlnm.Print_Area" localSheetId="4">Changes!$A$1:$C$934</definedName>
    <definedName name="_xlnm.Print_Area" localSheetId="1">Index!$A$1:$K$57</definedName>
    <definedName name="_xlnm.Print_Area" localSheetId="2">'Price List'!$C$13:$T$2049</definedName>
    <definedName name="_xlnm.Print_Titles" localSheetId="2">'Price List'!$C:$N,'Price List'!$13:$19</definedName>
    <definedName name="Purchasing_Cost">'Price List'!#REF!</definedName>
    <definedName name="Round">'Price List'!$D$2053:$E$2062</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594" i="1" l="1"/>
  <c r="AL594" i="1"/>
  <c r="AK594" i="1"/>
  <c r="W594" i="1"/>
  <c r="AB594" i="1" s="1"/>
  <c r="U594" i="1"/>
  <c r="AM582" i="1"/>
  <c r="AL582" i="1"/>
  <c r="AK582" i="1"/>
  <c r="W582" i="1"/>
  <c r="AB582" i="1" s="1"/>
  <c r="U582" i="1"/>
  <c r="AM579" i="1"/>
  <c r="AL579" i="1"/>
  <c r="AK579" i="1"/>
  <c r="W579" i="1"/>
  <c r="AB579" i="1" s="1"/>
  <c r="U579" i="1"/>
  <c r="AM575" i="1"/>
  <c r="AL575" i="1"/>
  <c r="AK575" i="1"/>
  <c r="W575" i="1"/>
  <c r="AB575" i="1" s="1"/>
  <c r="U575" i="1"/>
  <c r="AM586" i="1"/>
  <c r="AL586" i="1"/>
  <c r="AK586" i="1"/>
  <c r="W586" i="1"/>
  <c r="AB586" i="1" s="1"/>
  <c r="U586" i="1"/>
  <c r="AM590" i="1"/>
  <c r="AL590" i="1"/>
  <c r="AK590" i="1"/>
  <c r="W590" i="1"/>
  <c r="AB590" i="1" s="1"/>
  <c r="U590" i="1"/>
  <c r="AM584" i="1"/>
  <c r="AL584" i="1"/>
  <c r="AK584" i="1"/>
  <c r="W584" i="1"/>
  <c r="AB584" i="1" s="1"/>
  <c r="U584" i="1"/>
  <c r="AM580" i="1"/>
  <c r="AL580" i="1"/>
  <c r="AK580" i="1"/>
  <c r="W580" i="1"/>
  <c r="AB580" i="1" s="1"/>
  <c r="U580" i="1"/>
  <c r="AM578" i="1"/>
  <c r="AL578" i="1"/>
  <c r="AK578" i="1"/>
  <c r="W578" i="1"/>
  <c r="AB578" i="1" s="1"/>
  <c r="U578" i="1"/>
  <c r="AM577" i="1"/>
  <c r="AL577" i="1"/>
  <c r="AK577" i="1"/>
  <c r="W577" i="1"/>
  <c r="AB577" i="1" s="1"/>
  <c r="U577" i="1"/>
  <c r="AM574" i="1"/>
  <c r="AL574" i="1"/>
  <c r="AK574" i="1"/>
  <c r="W574" i="1"/>
  <c r="AB574" i="1" s="1"/>
  <c r="U574" i="1"/>
  <c r="AM573" i="1"/>
  <c r="AL573" i="1"/>
  <c r="AK573" i="1"/>
  <c r="W573" i="1"/>
  <c r="AB573" i="1" s="1"/>
  <c r="U573" i="1"/>
  <c r="AM572" i="1"/>
  <c r="AL572" i="1"/>
  <c r="AK572" i="1"/>
  <c r="W572" i="1"/>
  <c r="AB572" i="1" s="1"/>
  <c r="U572" i="1"/>
  <c r="AM1890" i="1" l="1"/>
  <c r="AL1890" i="1"/>
  <c r="AK1890" i="1"/>
  <c r="W1890" i="1"/>
  <c r="AB1890" i="1" s="1"/>
  <c r="U1890" i="1"/>
  <c r="AM1886" i="1"/>
  <c r="AL1886" i="1"/>
  <c r="AK1886" i="1"/>
  <c r="W1886" i="1"/>
  <c r="AB1886" i="1" s="1"/>
  <c r="U1886" i="1"/>
  <c r="AM1882" i="1"/>
  <c r="AL1882" i="1"/>
  <c r="AK1882" i="1"/>
  <c r="W1882" i="1"/>
  <c r="AB1882" i="1" s="1"/>
  <c r="U1882" i="1"/>
  <c r="AM1878" i="1"/>
  <c r="AL1878" i="1"/>
  <c r="AK1878" i="1"/>
  <c r="W1878" i="1"/>
  <c r="AB1878" i="1" s="1"/>
  <c r="U1878" i="1"/>
  <c r="AM1471" i="1"/>
  <c r="AL1471" i="1"/>
  <c r="AK1471" i="1"/>
  <c r="W1471" i="1"/>
  <c r="AB1471" i="1" s="1"/>
  <c r="U1471" i="1"/>
  <c r="AM1466" i="1"/>
  <c r="AL1466" i="1"/>
  <c r="AK1466" i="1"/>
  <c r="W1466" i="1"/>
  <c r="AB1466" i="1" s="1"/>
  <c r="U1466" i="1"/>
  <c r="AM1463" i="1"/>
  <c r="AL1463" i="1"/>
  <c r="AK1463" i="1"/>
  <c r="W1463" i="1"/>
  <c r="AB1463" i="1" s="1"/>
  <c r="U1463" i="1"/>
  <c r="U1464" i="1"/>
  <c r="W1464" i="1"/>
  <c r="AB1464" i="1" s="1"/>
  <c r="AK1464" i="1"/>
  <c r="AL1464" i="1"/>
  <c r="AM1464" i="1"/>
  <c r="AM1470" i="1"/>
  <c r="AL1470" i="1"/>
  <c r="AK1470" i="1"/>
  <c r="W1470" i="1"/>
  <c r="AB1470" i="1" s="1"/>
  <c r="U1470" i="1"/>
  <c r="AM1468" i="1"/>
  <c r="AL1468" i="1"/>
  <c r="AK1468" i="1"/>
  <c r="W1468" i="1"/>
  <c r="AB1468" i="1" s="1"/>
  <c r="U1468" i="1"/>
  <c r="AM1467" i="1"/>
  <c r="AL1467" i="1"/>
  <c r="AK1467" i="1"/>
  <c r="W1467" i="1"/>
  <c r="AB1467" i="1" s="1"/>
  <c r="U1467" i="1"/>
  <c r="AM1462" i="1"/>
  <c r="AL1462" i="1"/>
  <c r="AK1462" i="1"/>
  <c r="W1462" i="1"/>
  <c r="AB1462" i="1" s="1"/>
  <c r="U1462" i="1"/>
  <c r="AM1391" i="1"/>
  <c r="AL1391" i="1"/>
  <c r="AK1391" i="1"/>
  <c r="W1391" i="1"/>
  <c r="AB1391" i="1" s="1"/>
  <c r="U1391" i="1"/>
  <c r="AM1387" i="1"/>
  <c r="AL1387" i="1"/>
  <c r="AK1387" i="1"/>
  <c r="W1387" i="1"/>
  <c r="AB1387" i="1" s="1"/>
  <c r="U1387" i="1"/>
  <c r="AM1385" i="1"/>
  <c r="AL1385" i="1"/>
  <c r="AK1385" i="1"/>
  <c r="W1385" i="1"/>
  <c r="AB1385" i="1" s="1"/>
  <c r="U1385" i="1"/>
  <c r="AM1384" i="1"/>
  <c r="AL1384" i="1"/>
  <c r="AK1384" i="1"/>
  <c r="W1384" i="1"/>
  <c r="AB1384" i="1" s="1"/>
  <c r="U1384" i="1"/>
  <c r="AM1382" i="1"/>
  <c r="AL1382" i="1"/>
  <c r="AK1382" i="1"/>
  <c r="W1382" i="1"/>
  <c r="AB1382" i="1" s="1"/>
  <c r="U1382" i="1"/>
  <c r="AM1381" i="1"/>
  <c r="AL1381" i="1"/>
  <c r="AK1381" i="1"/>
  <c r="W1381" i="1"/>
  <c r="AB1381" i="1" s="1"/>
  <c r="U1381" i="1"/>
  <c r="AM868" i="1"/>
  <c r="AL868" i="1"/>
  <c r="AK868" i="1"/>
  <c r="W868" i="1"/>
  <c r="AB868" i="1" s="1"/>
  <c r="U868" i="1"/>
  <c r="AM866" i="1"/>
  <c r="AL866" i="1"/>
  <c r="AK866" i="1"/>
  <c r="W866" i="1"/>
  <c r="AB866" i="1" s="1"/>
  <c r="U866" i="1"/>
  <c r="AM865" i="1"/>
  <c r="AL865" i="1"/>
  <c r="AK865" i="1"/>
  <c r="W865" i="1"/>
  <c r="AB865" i="1" s="1"/>
  <c r="U865" i="1"/>
  <c r="AM869" i="1"/>
  <c r="AL869" i="1"/>
  <c r="AK869" i="1"/>
  <c r="W869" i="1"/>
  <c r="AB869" i="1" s="1"/>
  <c r="U869" i="1"/>
  <c r="AM867" i="1"/>
  <c r="AL867" i="1"/>
  <c r="AK867" i="1"/>
  <c r="W867" i="1"/>
  <c r="AB867" i="1" s="1"/>
  <c r="U867" i="1"/>
  <c r="AM864" i="1"/>
  <c r="AL864" i="1"/>
  <c r="AK864" i="1"/>
  <c r="W864" i="1"/>
  <c r="AB864" i="1" s="1"/>
  <c r="U864" i="1"/>
  <c r="AM740" i="1"/>
  <c r="AL740" i="1"/>
  <c r="AK740" i="1"/>
  <c r="W740" i="1"/>
  <c r="AB740" i="1" s="1"/>
  <c r="U740" i="1"/>
  <c r="AM730" i="1"/>
  <c r="AL730" i="1"/>
  <c r="AK730" i="1"/>
  <c r="W730" i="1"/>
  <c r="AB730" i="1" s="1"/>
  <c r="U730" i="1"/>
  <c r="U731" i="1"/>
  <c r="W731" i="1"/>
  <c r="AB731" i="1" s="1"/>
  <c r="AK731" i="1"/>
  <c r="AL731" i="1"/>
  <c r="AM731" i="1"/>
  <c r="AM733" i="1"/>
  <c r="AL733" i="1"/>
  <c r="AK733" i="1"/>
  <c r="W733" i="1"/>
  <c r="AB733" i="1" s="1"/>
  <c r="U733" i="1"/>
  <c r="AM736" i="1"/>
  <c r="AL736" i="1"/>
  <c r="AK736" i="1"/>
  <c r="W736" i="1"/>
  <c r="AB736" i="1" s="1"/>
  <c r="U736" i="1"/>
  <c r="AM735" i="1"/>
  <c r="AL735" i="1"/>
  <c r="AK735" i="1"/>
  <c r="W735" i="1"/>
  <c r="AB735" i="1" s="1"/>
  <c r="U735" i="1"/>
  <c r="AM732" i="1"/>
  <c r="AL732" i="1"/>
  <c r="AK732" i="1"/>
  <c r="W732" i="1"/>
  <c r="AB732" i="1" s="1"/>
  <c r="U732" i="1"/>
  <c r="AM728" i="1"/>
  <c r="AL728" i="1"/>
  <c r="AK728" i="1"/>
  <c r="W728" i="1"/>
  <c r="AB728" i="1" s="1"/>
  <c r="U728" i="1"/>
  <c r="AM727" i="1"/>
  <c r="AL727" i="1"/>
  <c r="AK727" i="1"/>
  <c r="W727" i="1"/>
  <c r="AB727" i="1" s="1"/>
  <c r="U727" i="1"/>
  <c r="AM726" i="1"/>
  <c r="AL726" i="1"/>
  <c r="AK726" i="1"/>
  <c r="W726" i="1"/>
  <c r="AB726" i="1" s="1"/>
  <c r="U726" i="1"/>
  <c r="AM130" i="1"/>
  <c r="AL130" i="1"/>
  <c r="AK130" i="1"/>
  <c r="W130" i="1"/>
  <c r="AB130" i="1" s="1"/>
  <c r="U130" i="1"/>
  <c r="AM128" i="1"/>
  <c r="AL128" i="1"/>
  <c r="AK128" i="1"/>
  <c r="W128" i="1"/>
  <c r="AB128" i="1" s="1"/>
  <c r="U128" i="1"/>
  <c r="AM127" i="1"/>
  <c r="AL127" i="1"/>
  <c r="AK127" i="1"/>
  <c r="W127" i="1"/>
  <c r="AB127" i="1" s="1"/>
  <c r="U127" i="1"/>
  <c r="AM126" i="1"/>
  <c r="AL126" i="1"/>
  <c r="AK126" i="1"/>
  <c r="W126" i="1"/>
  <c r="AB126" i="1" s="1"/>
  <c r="U126" i="1"/>
  <c r="AM125" i="1"/>
  <c r="AL125" i="1"/>
  <c r="AK125" i="1"/>
  <c r="W125" i="1"/>
  <c r="AB125" i="1" s="1"/>
  <c r="U125" i="1"/>
  <c r="AM124" i="1"/>
  <c r="AL124" i="1"/>
  <c r="AK124" i="1"/>
  <c r="W124" i="1"/>
  <c r="AB124" i="1" s="1"/>
  <c r="U124" i="1"/>
  <c r="AM123" i="1"/>
  <c r="AL123" i="1"/>
  <c r="AK123" i="1"/>
  <c r="W123" i="1"/>
  <c r="AB123" i="1" s="1"/>
  <c r="U123" i="1"/>
  <c r="AM2009" i="1"/>
  <c r="AL2009" i="1"/>
  <c r="AK2009" i="1"/>
  <c r="W2009" i="1"/>
  <c r="AB2009" i="1" s="1"/>
  <c r="U2009" i="1"/>
  <c r="AM2001" i="1"/>
  <c r="AL2001" i="1"/>
  <c r="AK2001" i="1"/>
  <c r="W2001" i="1"/>
  <c r="AB2001" i="1" s="1"/>
  <c r="U2001" i="1"/>
  <c r="AM1999" i="1"/>
  <c r="AL1999" i="1"/>
  <c r="AK1999" i="1"/>
  <c r="W1999" i="1"/>
  <c r="AB1999" i="1" s="1"/>
  <c r="U1999" i="1"/>
  <c r="AM1995" i="1"/>
  <c r="AL1995" i="1"/>
  <c r="AK1995" i="1"/>
  <c r="W1995" i="1"/>
  <c r="AB1995" i="1" s="1"/>
  <c r="U1995" i="1"/>
  <c r="AM1997" i="1"/>
  <c r="AL1997" i="1"/>
  <c r="AK1997" i="1"/>
  <c r="W1997" i="1"/>
  <c r="AB1997" i="1" s="1"/>
  <c r="U1997" i="1"/>
  <c r="AM1996" i="1"/>
  <c r="AL1996" i="1"/>
  <c r="AK1996" i="1"/>
  <c r="W1996" i="1"/>
  <c r="AB1996" i="1" s="1"/>
  <c r="U1996" i="1"/>
  <c r="AM2005" i="1"/>
  <c r="AL2005" i="1"/>
  <c r="AK2005" i="1"/>
  <c r="W2005" i="1"/>
  <c r="AB2005" i="1" s="1"/>
  <c r="U2005" i="1"/>
  <c r="AM1992" i="1"/>
  <c r="AL1992" i="1"/>
  <c r="AK1992" i="1"/>
  <c r="W1992" i="1"/>
  <c r="AB1992" i="1" s="1"/>
  <c r="U1992" i="1"/>
  <c r="AM1991" i="1"/>
  <c r="AL1991" i="1"/>
  <c r="AK1991" i="1"/>
  <c r="W1991" i="1"/>
  <c r="AB1991" i="1" s="1"/>
  <c r="U1991" i="1"/>
  <c r="U1993" i="1"/>
  <c r="W1993" i="1"/>
  <c r="AB1993" i="1" s="1"/>
  <c r="AK1993" i="1"/>
  <c r="AL1993" i="1"/>
  <c r="AM1993" i="1"/>
  <c r="AM1839" i="1" l="1"/>
  <c r="AL1839" i="1"/>
  <c r="AK1839" i="1"/>
  <c r="W1839" i="1"/>
  <c r="AB1839" i="1" s="1"/>
  <c r="U1839" i="1"/>
  <c r="AM1835" i="1"/>
  <c r="AL1835" i="1"/>
  <c r="AK1835" i="1"/>
  <c r="W1835" i="1"/>
  <c r="AB1835" i="1" s="1"/>
  <c r="U1835" i="1"/>
  <c r="AM1824" i="1"/>
  <c r="AL1824" i="1"/>
  <c r="AK1824" i="1"/>
  <c r="W1824" i="1"/>
  <c r="AB1824" i="1" s="1"/>
  <c r="U1824" i="1"/>
  <c r="AM1680" i="1"/>
  <c r="AL1680" i="1"/>
  <c r="AK1680" i="1"/>
  <c r="W1680" i="1"/>
  <c r="AB1680" i="1" s="1"/>
  <c r="U1680" i="1"/>
  <c r="AM1657" i="1"/>
  <c r="AL1657" i="1"/>
  <c r="AK1657" i="1"/>
  <c r="W1657" i="1"/>
  <c r="AB1657" i="1" s="1"/>
  <c r="U1657" i="1"/>
  <c r="AM1516" i="1"/>
  <c r="AL1516" i="1"/>
  <c r="AK1516" i="1"/>
  <c r="W1516" i="1"/>
  <c r="AB1516" i="1" s="1"/>
  <c r="U1516" i="1"/>
  <c r="AM1485" i="1" l="1"/>
  <c r="AL1485" i="1"/>
  <c r="AK1485" i="1"/>
  <c r="W1485" i="1"/>
  <c r="AB1485" i="1" s="1"/>
  <c r="U1485" i="1"/>
  <c r="AM1446" i="1" l="1"/>
  <c r="AL1446" i="1"/>
  <c r="AK1446" i="1"/>
  <c r="W1446" i="1"/>
  <c r="AB1446" i="1" s="1"/>
  <c r="U1446" i="1"/>
  <c r="AM1328" i="1"/>
  <c r="AL1328" i="1"/>
  <c r="AK1328" i="1"/>
  <c r="W1328" i="1"/>
  <c r="AB1328" i="1" s="1"/>
  <c r="U1328" i="1"/>
  <c r="AM1321" i="1"/>
  <c r="AL1321" i="1"/>
  <c r="AK1321" i="1"/>
  <c r="W1321" i="1"/>
  <c r="AB1321" i="1" s="1"/>
  <c r="U1321" i="1"/>
  <c r="AM1329" i="1"/>
  <c r="AL1329" i="1"/>
  <c r="AK1329" i="1"/>
  <c r="W1329" i="1"/>
  <c r="AB1329" i="1" s="1"/>
  <c r="U1329" i="1"/>
  <c r="AM1332" i="1"/>
  <c r="AL1332" i="1"/>
  <c r="AK1332" i="1"/>
  <c r="W1332" i="1"/>
  <c r="AB1332" i="1" s="1"/>
  <c r="U1332" i="1"/>
  <c r="AM1333" i="1"/>
  <c r="AL1333" i="1"/>
  <c r="AK1333" i="1"/>
  <c r="W1333" i="1"/>
  <c r="AB1333" i="1" s="1"/>
  <c r="U1333" i="1"/>
  <c r="AM1331" i="1"/>
  <c r="AL1331" i="1"/>
  <c r="AK1331" i="1"/>
  <c r="W1331" i="1"/>
  <c r="AB1331" i="1" s="1"/>
  <c r="U1331" i="1"/>
  <c r="AM1315" i="1"/>
  <c r="AL1315" i="1"/>
  <c r="AK1315" i="1"/>
  <c r="W1315" i="1"/>
  <c r="AB1315" i="1" s="1"/>
  <c r="U1315" i="1"/>
  <c r="AM1314" i="1"/>
  <c r="AL1314" i="1"/>
  <c r="AK1314" i="1"/>
  <c r="W1314" i="1"/>
  <c r="AB1314" i="1" s="1"/>
  <c r="U1314" i="1"/>
  <c r="AM1309" i="1"/>
  <c r="AL1309" i="1"/>
  <c r="AK1309" i="1"/>
  <c r="W1309" i="1"/>
  <c r="AB1309" i="1" s="1"/>
  <c r="U1309" i="1"/>
  <c r="AM1274" i="1"/>
  <c r="AL1274" i="1"/>
  <c r="AK1274" i="1"/>
  <c r="W1274" i="1"/>
  <c r="AB1274" i="1" s="1"/>
  <c r="U1274" i="1"/>
  <c r="AM1273" i="1"/>
  <c r="AL1273" i="1"/>
  <c r="AK1273" i="1"/>
  <c r="W1273" i="1"/>
  <c r="AB1273" i="1" s="1"/>
  <c r="U1273" i="1"/>
  <c r="AM1272" i="1"/>
  <c r="AL1272" i="1"/>
  <c r="AK1272" i="1"/>
  <c r="W1272" i="1"/>
  <c r="AB1272" i="1" s="1"/>
  <c r="U1272" i="1"/>
  <c r="AM1275" i="1"/>
  <c r="AL1275" i="1"/>
  <c r="AK1275" i="1"/>
  <c r="W1275" i="1"/>
  <c r="AB1275" i="1" s="1"/>
  <c r="U1275" i="1"/>
  <c r="AM1276" i="1"/>
  <c r="AL1276" i="1"/>
  <c r="AK1276" i="1"/>
  <c r="W1276" i="1"/>
  <c r="AB1276" i="1" s="1"/>
  <c r="U1276" i="1"/>
  <c r="AM1277" i="1"/>
  <c r="AL1277" i="1"/>
  <c r="AK1277" i="1"/>
  <c r="W1277" i="1"/>
  <c r="AB1277" i="1" s="1"/>
  <c r="U1277" i="1"/>
  <c r="AM1170" i="1" l="1"/>
  <c r="AL1170" i="1"/>
  <c r="AK1170" i="1"/>
  <c r="W1170" i="1"/>
  <c r="AB1170" i="1" s="1"/>
  <c r="U1170" i="1"/>
  <c r="AM1163" i="1"/>
  <c r="AL1163" i="1"/>
  <c r="AK1163" i="1"/>
  <c r="W1163" i="1"/>
  <c r="AB1163" i="1" s="1"/>
  <c r="U1163" i="1"/>
  <c r="AM1166" i="1"/>
  <c r="AL1166" i="1"/>
  <c r="AK1166" i="1"/>
  <c r="W1166" i="1"/>
  <c r="AB1166" i="1" s="1"/>
  <c r="U1166" i="1"/>
  <c r="AM1165" i="1"/>
  <c r="AL1165" i="1"/>
  <c r="AK1165" i="1"/>
  <c r="W1165" i="1"/>
  <c r="AB1165" i="1" s="1"/>
  <c r="U1165" i="1"/>
  <c r="AM1160" i="1"/>
  <c r="AL1160" i="1"/>
  <c r="AK1160" i="1"/>
  <c r="W1160" i="1"/>
  <c r="AB1160" i="1" s="1"/>
  <c r="U1160" i="1"/>
  <c r="AM1110" i="1"/>
  <c r="AL1110" i="1"/>
  <c r="AK1110" i="1"/>
  <c r="W1110" i="1"/>
  <c r="AB1110" i="1" s="1"/>
  <c r="U1110" i="1"/>
  <c r="AM1051" i="1"/>
  <c r="AL1051" i="1"/>
  <c r="AK1051" i="1"/>
  <c r="W1051" i="1"/>
  <c r="AB1051" i="1" s="1"/>
  <c r="U1051" i="1"/>
  <c r="AM1050" i="1"/>
  <c r="AL1050" i="1"/>
  <c r="AK1050" i="1"/>
  <c r="W1050" i="1"/>
  <c r="AB1050" i="1" s="1"/>
  <c r="U1050" i="1"/>
  <c r="AM1048" i="1"/>
  <c r="AL1048" i="1"/>
  <c r="AK1048" i="1"/>
  <c r="W1048" i="1"/>
  <c r="AB1048" i="1" s="1"/>
  <c r="U1048" i="1"/>
  <c r="AM1052" i="1"/>
  <c r="AL1052" i="1"/>
  <c r="AK1052" i="1"/>
  <c r="W1052" i="1"/>
  <c r="AB1052" i="1" s="1"/>
  <c r="U1052" i="1"/>
  <c r="AM1047" i="1"/>
  <c r="AL1047" i="1"/>
  <c r="AK1047" i="1"/>
  <c r="W1047" i="1"/>
  <c r="AB1047" i="1" s="1"/>
  <c r="U1047" i="1"/>
  <c r="AM1049" i="1"/>
  <c r="AL1049" i="1"/>
  <c r="AK1049" i="1"/>
  <c r="W1049" i="1"/>
  <c r="AB1049" i="1" s="1"/>
  <c r="U1049" i="1"/>
  <c r="AM1046" i="1"/>
  <c r="AL1046" i="1"/>
  <c r="AK1046" i="1"/>
  <c r="W1046" i="1"/>
  <c r="AB1046" i="1" s="1"/>
  <c r="U1046" i="1"/>
  <c r="AM1045" i="1"/>
  <c r="AL1045" i="1"/>
  <c r="AK1045" i="1"/>
  <c r="W1045" i="1"/>
  <c r="AB1045" i="1" s="1"/>
  <c r="U1045" i="1"/>
  <c r="AM1038" i="1"/>
  <c r="AL1038" i="1"/>
  <c r="AK1038" i="1"/>
  <c r="W1038" i="1"/>
  <c r="AB1038" i="1" s="1"/>
  <c r="U1038" i="1"/>
  <c r="AM1037" i="1"/>
  <c r="AL1037" i="1"/>
  <c r="AK1037" i="1"/>
  <c r="W1037" i="1"/>
  <c r="AB1037" i="1" s="1"/>
  <c r="U1037" i="1"/>
  <c r="AM1036" i="1"/>
  <c r="AL1036" i="1"/>
  <c r="AK1036" i="1"/>
  <c r="W1036" i="1"/>
  <c r="AB1036" i="1" s="1"/>
  <c r="U1036" i="1"/>
  <c r="AM1041" i="1"/>
  <c r="AL1041" i="1"/>
  <c r="AK1041" i="1"/>
  <c r="W1041" i="1"/>
  <c r="AB1041" i="1" s="1"/>
  <c r="U1041" i="1"/>
  <c r="AM1039" i="1"/>
  <c r="AL1039" i="1"/>
  <c r="AK1039" i="1"/>
  <c r="W1039" i="1"/>
  <c r="AB1039" i="1" s="1"/>
  <c r="U1039" i="1"/>
  <c r="AM1040" i="1"/>
  <c r="AL1040" i="1"/>
  <c r="AK1040" i="1"/>
  <c r="W1040" i="1"/>
  <c r="AB1040" i="1" s="1"/>
  <c r="U1040" i="1"/>
  <c r="AM967" i="1" l="1"/>
  <c r="AL967" i="1"/>
  <c r="AK967" i="1"/>
  <c r="W967" i="1"/>
  <c r="AB967" i="1" s="1"/>
  <c r="U967" i="1"/>
  <c r="AM965" i="1"/>
  <c r="AL965" i="1"/>
  <c r="AK965" i="1"/>
  <c r="W965" i="1"/>
  <c r="AB965" i="1" s="1"/>
  <c r="U965" i="1"/>
  <c r="AM961" i="1"/>
  <c r="AL961" i="1"/>
  <c r="AK961" i="1"/>
  <c r="W961" i="1"/>
  <c r="AB961" i="1" s="1"/>
  <c r="U961" i="1"/>
  <c r="AM952" i="1"/>
  <c r="AL952" i="1"/>
  <c r="AK952" i="1"/>
  <c r="W952" i="1"/>
  <c r="AB952" i="1" s="1"/>
  <c r="U952" i="1"/>
  <c r="AM956" i="1"/>
  <c r="AL956" i="1"/>
  <c r="AK956" i="1"/>
  <c r="W956" i="1"/>
  <c r="AB956" i="1" s="1"/>
  <c r="U956" i="1"/>
  <c r="AM947" i="1"/>
  <c r="AL947" i="1"/>
  <c r="AK947" i="1"/>
  <c r="W947" i="1"/>
  <c r="AB947" i="1" s="1"/>
  <c r="U947" i="1"/>
  <c r="AM939" i="1"/>
  <c r="AL939" i="1"/>
  <c r="AK939" i="1"/>
  <c r="W939" i="1"/>
  <c r="AB939" i="1" s="1"/>
  <c r="U939" i="1"/>
  <c r="AM943" i="1"/>
  <c r="AL943" i="1"/>
  <c r="AK943" i="1"/>
  <c r="W943" i="1"/>
  <c r="AB943" i="1" s="1"/>
  <c r="U943" i="1"/>
  <c r="AM655" i="1" l="1"/>
  <c r="AL655" i="1"/>
  <c r="AK655" i="1"/>
  <c r="W655" i="1"/>
  <c r="AB655" i="1" s="1"/>
  <c r="U655" i="1"/>
  <c r="AM657" i="1"/>
  <c r="AL657" i="1"/>
  <c r="AK657" i="1"/>
  <c r="W657" i="1"/>
  <c r="AB657" i="1" s="1"/>
  <c r="U657" i="1"/>
  <c r="AM659" i="1"/>
  <c r="AL659" i="1"/>
  <c r="AK659" i="1"/>
  <c r="W659" i="1"/>
  <c r="AB659" i="1" s="1"/>
  <c r="U659" i="1"/>
  <c r="AM658" i="1"/>
  <c r="AL658" i="1"/>
  <c r="AK658" i="1"/>
  <c r="W658" i="1"/>
  <c r="AB658" i="1" s="1"/>
  <c r="U658" i="1"/>
  <c r="AM610" i="1"/>
  <c r="AL610" i="1"/>
  <c r="AK610" i="1"/>
  <c r="W610" i="1"/>
  <c r="AB610" i="1" s="1"/>
  <c r="U610" i="1"/>
  <c r="AM609" i="1"/>
  <c r="AL609" i="1"/>
  <c r="AK609" i="1"/>
  <c r="W609" i="1"/>
  <c r="AB609" i="1" s="1"/>
  <c r="U609" i="1"/>
  <c r="AM608" i="1"/>
  <c r="AL608" i="1"/>
  <c r="AK608" i="1"/>
  <c r="W608" i="1"/>
  <c r="AB608" i="1" s="1"/>
  <c r="U608" i="1"/>
  <c r="AM607" i="1"/>
  <c r="AL607" i="1"/>
  <c r="AK607" i="1"/>
  <c r="W607" i="1"/>
  <c r="AB607" i="1" s="1"/>
  <c r="U607" i="1"/>
  <c r="AM606" i="1"/>
  <c r="AL606" i="1"/>
  <c r="AK606" i="1"/>
  <c r="W606" i="1"/>
  <c r="AB606" i="1" s="1"/>
  <c r="U606" i="1"/>
  <c r="AM605" i="1"/>
  <c r="AL605" i="1"/>
  <c r="AK605" i="1"/>
  <c r="W605" i="1"/>
  <c r="AB605" i="1" s="1"/>
  <c r="U605" i="1"/>
  <c r="AM601" i="1"/>
  <c r="AL601" i="1"/>
  <c r="AK601" i="1"/>
  <c r="W601" i="1"/>
  <c r="AB601" i="1" s="1"/>
  <c r="U601" i="1"/>
  <c r="AM600" i="1"/>
  <c r="AL600" i="1"/>
  <c r="AK600" i="1"/>
  <c r="W600" i="1"/>
  <c r="AB600" i="1" s="1"/>
  <c r="U600" i="1"/>
  <c r="AM602" i="1"/>
  <c r="AL602" i="1"/>
  <c r="AK602" i="1"/>
  <c r="W602" i="1"/>
  <c r="AB602" i="1" s="1"/>
  <c r="U602" i="1"/>
  <c r="AM603" i="1"/>
  <c r="AL603" i="1"/>
  <c r="AK603" i="1"/>
  <c r="W603" i="1"/>
  <c r="AB603" i="1" s="1"/>
  <c r="U603" i="1"/>
  <c r="AM469" i="1"/>
  <c r="AL469" i="1"/>
  <c r="AK469" i="1"/>
  <c r="W469" i="1"/>
  <c r="AB469" i="1" s="1"/>
  <c r="U469" i="1"/>
  <c r="AM468" i="1"/>
  <c r="AL468" i="1"/>
  <c r="AK468" i="1"/>
  <c r="W468" i="1"/>
  <c r="AB468" i="1" s="1"/>
  <c r="U468" i="1"/>
  <c r="AM457" i="1"/>
  <c r="AL457" i="1"/>
  <c r="AK457" i="1"/>
  <c r="W457" i="1"/>
  <c r="AB457" i="1" s="1"/>
  <c r="U457" i="1"/>
  <c r="AM460" i="1"/>
  <c r="AL460" i="1"/>
  <c r="AK460" i="1"/>
  <c r="W460" i="1"/>
  <c r="AB460" i="1" s="1"/>
  <c r="U460" i="1"/>
  <c r="AM353" i="1"/>
  <c r="AL353" i="1"/>
  <c r="AK353" i="1"/>
  <c r="W353" i="1"/>
  <c r="AB353" i="1" s="1"/>
  <c r="U353" i="1"/>
  <c r="AM149" i="1" l="1"/>
  <c r="AL149" i="1"/>
  <c r="AK149" i="1"/>
  <c r="W149" i="1"/>
  <c r="AB149" i="1" s="1"/>
  <c r="U149" i="1"/>
  <c r="U148" i="1"/>
  <c r="W148" i="1"/>
  <c r="AB148" i="1" s="1"/>
  <c r="AK148" i="1"/>
  <c r="AL148" i="1"/>
  <c r="AM148" i="1"/>
  <c r="AM144" i="1"/>
  <c r="AL144" i="1"/>
  <c r="AK144" i="1"/>
  <c r="W144" i="1"/>
  <c r="AB144" i="1" s="1"/>
  <c r="U144" i="1"/>
  <c r="AM138" i="1" l="1"/>
  <c r="AL138" i="1"/>
  <c r="AK138" i="1"/>
  <c r="W138" i="1"/>
  <c r="AB138" i="1" s="1"/>
  <c r="U138" i="1"/>
  <c r="AM139" i="1"/>
  <c r="AL139" i="1"/>
  <c r="AK139" i="1"/>
  <c r="W139" i="1"/>
  <c r="AB139" i="1" s="1"/>
  <c r="U139" i="1"/>
  <c r="AM136" i="1"/>
  <c r="AL136" i="1"/>
  <c r="AK136" i="1"/>
  <c r="W136" i="1"/>
  <c r="AB136" i="1" s="1"/>
  <c r="U136" i="1"/>
  <c r="AM58" i="1"/>
  <c r="AL58" i="1"/>
  <c r="AK58" i="1"/>
  <c r="W58" i="1"/>
  <c r="AB58" i="1" s="1"/>
  <c r="U58" i="1"/>
  <c r="AM432" i="1"/>
  <c r="AL432" i="1"/>
  <c r="AK432" i="1"/>
  <c r="W432" i="1"/>
  <c r="AB432" i="1" s="1"/>
  <c r="U432" i="1"/>
  <c r="AM42" i="1"/>
  <c r="AL42" i="1"/>
  <c r="AK42" i="1"/>
  <c r="W42" i="1"/>
  <c r="AB42" i="1" s="1"/>
  <c r="U42" i="1"/>
  <c r="AM46" i="1"/>
  <c r="AL46" i="1"/>
  <c r="AK46" i="1"/>
  <c r="W46" i="1"/>
  <c r="AB46" i="1" s="1"/>
  <c r="U46" i="1"/>
  <c r="AM45" i="1"/>
  <c r="AL45" i="1"/>
  <c r="AK45" i="1"/>
  <c r="W45" i="1"/>
  <c r="AB45" i="1" s="1"/>
  <c r="U45" i="1"/>
  <c r="AM44" i="1"/>
  <c r="AL44" i="1"/>
  <c r="AK44" i="1"/>
  <c r="W44" i="1"/>
  <c r="AB44" i="1" s="1"/>
  <c r="U44" i="1"/>
  <c r="AM43" i="1"/>
  <c r="AL43" i="1"/>
  <c r="AK43" i="1"/>
  <c r="W43" i="1"/>
  <c r="AB43" i="1" s="1"/>
  <c r="U43" i="1"/>
  <c r="AM48" i="1"/>
  <c r="AL48" i="1"/>
  <c r="AK48" i="1"/>
  <c r="W48" i="1"/>
  <c r="AB48" i="1" s="1"/>
  <c r="U48" i="1"/>
  <c r="AM47" i="1"/>
  <c r="AL47" i="1"/>
  <c r="AK47" i="1"/>
  <c r="W47" i="1"/>
  <c r="AB47" i="1" s="1"/>
  <c r="U47" i="1"/>
  <c r="AM49" i="1"/>
  <c r="AL49" i="1"/>
  <c r="AK49" i="1"/>
  <c r="W49" i="1"/>
  <c r="AB49" i="1" s="1"/>
  <c r="U49" i="1"/>
  <c r="AM50" i="1"/>
  <c r="AL50" i="1"/>
  <c r="AK50" i="1"/>
  <c r="W50" i="1"/>
  <c r="AB50" i="1" s="1"/>
  <c r="U50" i="1"/>
  <c r="AM1691" i="1" l="1"/>
  <c r="AL1691" i="1"/>
  <c r="AK1691" i="1"/>
  <c r="W1691" i="1"/>
  <c r="AB1691" i="1" s="1"/>
  <c r="U1691" i="1"/>
  <c r="AM1690" i="1"/>
  <c r="AL1690" i="1"/>
  <c r="AK1690" i="1"/>
  <c r="W1690" i="1"/>
  <c r="AB1690" i="1" s="1"/>
  <c r="U1690" i="1"/>
  <c r="AM1689" i="1"/>
  <c r="AL1689" i="1"/>
  <c r="AK1689" i="1"/>
  <c r="W1689" i="1"/>
  <c r="AB1689" i="1" s="1"/>
  <c r="U1689" i="1"/>
  <c r="AM1688" i="1"/>
  <c r="AL1688" i="1"/>
  <c r="AK1688" i="1"/>
  <c r="W1688" i="1"/>
  <c r="AB1688" i="1" s="1"/>
  <c r="U1688" i="1"/>
  <c r="AM1687" i="1"/>
  <c r="AL1687" i="1"/>
  <c r="AK1687" i="1"/>
  <c r="W1687" i="1"/>
  <c r="AB1687" i="1" s="1"/>
  <c r="U1687" i="1"/>
  <c r="AM1685" i="1"/>
  <c r="AL1685" i="1"/>
  <c r="AK1685" i="1"/>
  <c r="W1685" i="1"/>
  <c r="AB1685" i="1" s="1"/>
  <c r="U1685" i="1"/>
  <c r="AM1684" i="1"/>
  <c r="AL1684" i="1"/>
  <c r="AK1684" i="1"/>
  <c r="W1684" i="1"/>
  <c r="AB1684" i="1" s="1"/>
  <c r="U1684" i="1"/>
  <c r="AM1683" i="1"/>
  <c r="AL1683" i="1"/>
  <c r="AK1683" i="1"/>
  <c r="W1683" i="1"/>
  <c r="AB1683" i="1" s="1"/>
  <c r="U1683" i="1"/>
  <c r="AM1682" i="1"/>
  <c r="AL1682" i="1"/>
  <c r="AK1682" i="1"/>
  <c r="W1682" i="1"/>
  <c r="AB1682" i="1" s="1"/>
  <c r="U1682" i="1"/>
  <c r="AM1681" i="1"/>
  <c r="AL1681" i="1"/>
  <c r="AK1681" i="1"/>
  <c r="W1681" i="1"/>
  <c r="AB1681" i="1" s="1"/>
  <c r="U1681" i="1"/>
  <c r="AM1678" i="1"/>
  <c r="AL1678" i="1"/>
  <c r="AK1678" i="1"/>
  <c r="W1678" i="1"/>
  <c r="AB1678" i="1" s="1"/>
  <c r="U1678" i="1"/>
  <c r="AM1677" i="1"/>
  <c r="AL1677" i="1"/>
  <c r="AK1677" i="1"/>
  <c r="W1677" i="1"/>
  <c r="AB1677" i="1" s="1"/>
  <c r="U1677" i="1"/>
  <c r="AM1676" i="1"/>
  <c r="AL1676" i="1"/>
  <c r="AK1676" i="1"/>
  <c r="W1676" i="1"/>
  <c r="AB1676" i="1" s="1"/>
  <c r="U1676" i="1"/>
  <c r="AM1591" i="1"/>
  <c r="AL1591" i="1"/>
  <c r="AK1591" i="1"/>
  <c r="W1591" i="1"/>
  <c r="AB1591" i="1" s="1"/>
  <c r="U1591" i="1"/>
  <c r="AM1556" i="1"/>
  <c r="AL1556" i="1"/>
  <c r="AK1556" i="1"/>
  <c r="W1556" i="1"/>
  <c r="AB1556" i="1" s="1"/>
  <c r="U1556" i="1"/>
  <c r="AM1555" i="1"/>
  <c r="AL1555" i="1"/>
  <c r="AK1555" i="1"/>
  <c r="W1555" i="1"/>
  <c r="AB1555" i="1" s="1"/>
  <c r="U1555" i="1"/>
  <c r="AM1557" i="1"/>
  <c r="AL1557" i="1"/>
  <c r="AK1557" i="1"/>
  <c r="W1557" i="1"/>
  <c r="AB1557" i="1" s="1"/>
  <c r="U1557" i="1"/>
  <c r="AM1356" i="1"/>
  <c r="AL1356" i="1"/>
  <c r="AK1356" i="1"/>
  <c r="W1356" i="1"/>
  <c r="AB1356" i="1" s="1"/>
  <c r="U1356" i="1"/>
  <c r="AM1339" i="1"/>
  <c r="AL1339" i="1"/>
  <c r="AK1339" i="1"/>
  <c r="W1339" i="1"/>
  <c r="AB1339" i="1" s="1"/>
  <c r="U1339" i="1"/>
  <c r="AM1340" i="1"/>
  <c r="AL1340" i="1"/>
  <c r="AK1340" i="1"/>
  <c r="W1340" i="1"/>
  <c r="AB1340" i="1" s="1"/>
  <c r="U1340" i="1"/>
  <c r="AM1342" i="1"/>
  <c r="AL1342" i="1"/>
  <c r="AK1342" i="1"/>
  <c r="W1342" i="1"/>
  <c r="AB1342" i="1" s="1"/>
  <c r="U1342" i="1"/>
  <c r="AM1341" i="1"/>
  <c r="AL1341" i="1"/>
  <c r="AK1341" i="1"/>
  <c r="W1341" i="1"/>
  <c r="AB1341" i="1" s="1"/>
  <c r="U1341" i="1"/>
  <c r="AM1062" i="1"/>
  <c r="AL1062" i="1"/>
  <c r="AK1062" i="1"/>
  <c r="W1062" i="1"/>
  <c r="AB1062" i="1" s="1"/>
  <c r="U1062" i="1"/>
  <c r="AM1063" i="1"/>
  <c r="AL1063" i="1"/>
  <c r="AK1063" i="1"/>
  <c r="W1063" i="1"/>
  <c r="AB1063" i="1" s="1"/>
  <c r="U1063" i="1"/>
  <c r="AM1185" i="1"/>
  <c r="AL1185" i="1"/>
  <c r="AK1185" i="1"/>
  <c r="W1185" i="1"/>
  <c r="AB1185" i="1" s="1"/>
  <c r="U1185" i="1"/>
  <c r="AM1179" i="1"/>
  <c r="AL1179" i="1"/>
  <c r="AK1179" i="1"/>
  <c r="W1179" i="1"/>
  <c r="AB1179" i="1" s="1"/>
  <c r="U1179" i="1"/>
  <c r="AM1162" i="1"/>
  <c r="AL1162" i="1"/>
  <c r="AK1162" i="1"/>
  <c r="W1162" i="1"/>
  <c r="AB1162" i="1" s="1"/>
  <c r="U1162" i="1"/>
  <c r="AM1161" i="1"/>
  <c r="AL1161" i="1"/>
  <c r="AK1161" i="1"/>
  <c r="W1161" i="1"/>
  <c r="AB1161" i="1" s="1"/>
  <c r="U1161" i="1"/>
  <c r="AM1157" i="1"/>
  <c r="AL1157" i="1"/>
  <c r="AK1157" i="1"/>
  <c r="W1157" i="1"/>
  <c r="AB1157" i="1" s="1"/>
  <c r="U1157" i="1"/>
  <c r="AM1158" i="1"/>
  <c r="AL1158" i="1"/>
  <c r="AK1158" i="1"/>
  <c r="W1158" i="1"/>
  <c r="AB1158" i="1" s="1"/>
  <c r="U1158" i="1"/>
  <c r="AM1106" i="1"/>
  <c r="AL1106" i="1"/>
  <c r="AK1106" i="1"/>
  <c r="W1106" i="1"/>
  <c r="AB1106" i="1" s="1"/>
  <c r="U1106" i="1"/>
  <c r="AM976" i="1"/>
  <c r="AL976" i="1"/>
  <c r="AK976" i="1"/>
  <c r="W976" i="1"/>
  <c r="AB976" i="1" s="1"/>
  <c r="U976" i="1"/>
  <c r="AM880" i="1"/>
  <c r="AL880" i="1"/>
  <c r="AK880" i="1"/>
  <c r="W880" i="1"/>
  <c r="AB880" i="1" s="1"/>
  <c r="U880" i="1"/>
  <c r="AM879" i="1"/>
  <c r="AL879" i="1"/>
  <c r="AK879" i="1"/>
  <c r="W879" i="1"/>
  <c r="AB879" i="1" s="1"/>
  <c r="U879" i="1"/>
  <c r="AM878" i="1"/>
  <c r="AL878" i="1"/>
  <c r="AK878" i="1"/>
  <c r="W878" i="1"/>
  <c r="AB878" i="1" s="1"/>
  <c r="U878" i="1"/>
  <c r="AM877" i="1"/>
  <c r="AL877" i="1"/>
  <c r="AK877" i="1"/>
  <c r="W877" i="1"/>
  <c r="AB877" i="1" s="1"/>
  <c r="U877" i="1"/>
  <c r="AM876" i="1"/>
  <c r="AL876" i="1"/>
  <c r="AK876" i="1"/>
  <c r="W876" i="1"/>
  <c r="AB876" i="1" s="1"/>
  <c r="U876" i="1"/>
  <c r="AM541" i="1"/>
  <c r="AL541" i="1"/>
  <c r="AK541" i="1"/>
  <c r="W541" i="1"/>
  <c r="AB541" i="1" s="1"/>
  <c r="U541" i="1"/>
  <c r="AM874" i="1"/>
  <c r="AL874" i="1"/>
  <c r="AK874" i="1"/>
  <c r="W874" i="1"/>
  <c r="AB874" i="1" s="1"/>
  <c r="U874" i="1"/>
  <c r="AM842" i="1"/>
  <c r="AL842" i="1"/>
  <c r="AK842" i="1"/>
  <c r="W842" i="1"/>
  <c r="AB842" i="1" s="1"/>
  <c r="U842" i="1"/>
  <c r="U843" i="1"/>
  <c r="W843" i="1"/>
  <c r="AB843" i="1" s="1"/>
  <c r="AK843" i="1"/>
  <c r="AL843" i="1"/>
  <c r="AM843" i="1"/>
  <c r="AM761" i="1"/>
  <c r="AL761" i="1"/>
  <c r="AK761" i="1"/>
  <c r="W761" i="1"/>
  <c r="AB761" i="1" s="1"/>
  <c r="U761" i="1"/>
  <c r="AM763" i="1"/>
  <c r="AL763" i="1"/>
  <c r="AK763" i="1"/>
  <c r="W763" i="1"/>
  <c r="AB763" i="1" s="1"/>
  <c r="U763" i="1"/>
  <c r="AM670" i="1"/>
  <c r="AL670" i="1"/>
  <c r="AK670" i="1"/>
  <c r="W670" i="1"/>
  <c r="AB670" i="1" s="1"/>
  <c r="U670" i="1"/>
  <c r="AM669" i="1"/>
  <c r="AL669" i="1"/>
  <c r="AK669" i="1"/>
  <c r="W669" i="1"/>
  <c r="AB669" i="1" s="1"/>
  <c r="U669" i="1"/>
  <c r="AM668" i="1"/>
  <c r="AL668" i="1"/>
  <c r="AK668" i="1"/>
  <c r="W668" i="1"/>
  <c r="AB668" i="1" s="1"/>
  <c r="U668" i="1"/>
  <c r="AM667" i="1"/>
  <c r="AL667" i="1"/>
  <c r="AK667" i="1"/>
  <c r="W667" i="1"/>
  <c r="AB667" i="1" s="1"/>
  <c r="U667" i="1"/>
  <c r="AM666" i="1"/>
  <c r="AL666" i="1"/>
  <c r="AK666" i="1"/>
  <c r="W666" i="1"/>
  <c r="AB666" i="1" s="1"/>
  <c r="U666" i="1"/>
  <c r="AM665" i="1"/>
  <c r="AL665" i="1"/>
  <c r="AK665" i="1"/>
  <c r="W665" i="1"/>
  <c r="AB665" i="1" s="1"/>
  <c r="U665" i="1"/>
  <c r="AM663" i="1"/>
  <c r="AL663" i="1"/>
  <c r="AK663" i="1"/>
  <c r="W663" i="1"/>
  <c r="AB663" i="1" s="1"/>
  <c r="U663" i="1"/>
  <c r="AM875" i="1"/>
  <c r="AL875" i="1"/>
  <c r="AK875" i="1"/>
  <c r="W875" i="1"/>
  <c r="AB875" i="1" s="1"/>
  <c r="U875" i="1"/>
  <c r="AM873" i="1"/>
  <c r="AL873" i="1"/>
  <c r="AK873" i="1"/>
  <c r="W873" i="1"/>
  <c r="AB873" i="1" s="1"/>
  <c r="U873" i="1"/>
  <c r="AM420" i="1"/>
  <c r="AL420" i="1"/>
  <c r="AK420" i="1"/>
  <c r="W420" i="1"/>
  <c r="AB420" i="1" s="1"/>
  <c r="U420" i="1"/>
  <c r="AM381" i="1"/>
  <c r="AL381" i="1"/>
  <c r="AK381" i="1"/>
  <c r="W381" i="1"/>
  <c r="AB381" i="1" s="1"/>
  <c r="U381" i="1"/>
  <c r="AM365" i="1" l="1"/>
  <c r="AL365" i="1"/>
  <c r="AK365" i="1"/>
  <c r="W365" i="1"/>
  <c r="AB365" i="1" s="1"/>
  <c r="U365" i="1"/>
  <c r="AM328" i="1"/>
  <c r="AL328" i="1"/>
  <c r="AK328" i="1"/>
  <c r="W328" i="1"/>
  <c r="AB328" i="1" s="1"/>
  <c r="U328" i="1"/>
  <c r="AM315" i="1"/>
  <c r="AL315" i="1"/>
  <c r="AK315" i="1"/>
  <c r="W315" i="1"/>
  <c r="AB315" i="1" s="1"/>
  <c r="U315" i="1"/>
  <c r="AM295" i="1"/>
  <c r="AL295" i="1"/>
  <c r="AK295" i="1"/>
  <c r="W295" i="1"/>
  <c r="AB295" i="1" s="1"/>
  <c r="U295" i="1"/>
  <c r="AM275" i="1"/>
  <c r="AL275" i="1"/>
  <c r="AK275" i="1"/>
  <c r="W275" i="1"/>
  <c r="AB275" i="1" s="1"/>
  <c r="U275" i="1"/>
  <c r="AM276" i="1"/>
  <c r="AL276" i="1"/>
  <c r="AK276" i="1"/>
  <c r="W276" i="1"/>
  <c r="AB276" i="1" s="1"/>
  <c r="U276" i="1"/>
  <c r="AM277" i="1"/>
  <c r="AL277" i="1"/>
  <c r="AK277" i="1"/>
  <c r="W277" i="1"/>
  <c r="AB277" i="1" s="1"/>
  <c r="U277" i="1"/>
  <c r="AM280" i="1"/>
  <c r="AL280" i="1"/>
  <c r="AK280" i="1"/>
  <c r="W280" i="1"/>
  <c r="AB280" i="1" s="1"/>
  <c r="U280" i="1"/>
  <c r="AM87" i="1"/>
  <c r="AL87" i="1"/>
  <c r="AK87" i="1"/>
  <c r="W87" i="1"/>
  <c r="AB87" i="1" s="1"/>
  <c r="U87" i="1"/>
  <c r="AM86" i="1"/>
  <c r="AL86" i="1"/>
  <c r="AK86" i="1"/>
  <c r="W86" i="1"/>
  <c r="AB86" i="1" s="1"/>
  <c r="U86" i="1"/>
  <c r="AM64" i="1"/>
  <c r="AL64" i="1"/>
  <c r="AK64" i="1"/>
  <c r="W64" i="1"/>
  <c r="AB64" i="1" s="1"/>
  <c r="U64" i="1"/>
  <c r="AM59" i="1"/>
  <c r="AL59" i="1"/>
  <c r="AK59" i="1"/>
  <c r="W59" i="1"/>
  <c r="AB59" i="1" s="1"/>
  <c r="U59" i="1"/>
  <c r="AM1945" i="1"/>
  <c r="AL1945" i="1"/>
  <c r="AK1945" i="1"/>
  <c r="W1945" i="1"/>
  <c r="AB1945" i="1" s="1"/>
  <c r="U1945" i="1"/>
  <c r="AM1936" i="1"/>
  <c r="AL1936" i="1"/>
  <c r="AK1936" i="1"/>
  <c r="W1936" i="1"/>
  <c r="AB1936" i="1" s="1"/>
  <c r="U1936" i="1"/>
  <c r="AM1941" i="1"/>
  <c r="AL1941" i="1"/>
  <c r="AK1941" i="1"/>
  <c r="W1941" i="1"/>
  <c r="AB1941" i="1" s="1"/>
  <c r="U1941" i="1"/>
  <c r="AM1940" i="1"/>
  <c r="AL1940" i="1"/>
  <c r="AK1940" i="1"/>
  <c r="W1940" i="1"/>
  <c r="AB1940" i="1" s="1"/>
  <c r="U1940" i="1"/>
  <c r="AM1952" i="1"/>
  <c r="AL1952" i="1"/>
  <c r="AK1952" i="1"/>
  <c r="W1952" i="1"/>
  <c r="AB1952" i="1" s="1"/>
  <c r="U1952" i="1"/>
  <c r="AM1949" i="1"/>
  <c r="AL1949" i="1"/>
  <c r="AK1949" i="1"/>
  <c r="W1949" i="1"/>
  <c r="AB1949" i="1" s="1"/>
  <c r="U1949" i="1"/>
  <c r="AM1953" i="1"/>
  <c r="AL1953" i="1"/>
  <c r="AK1953" i="1"/>
  <c r="W1953" i="1"/>
  <c r="AB1953" i="1" s="1"/>
  <c r="U1953" i="1"/>
  <c r="AM1951" i="1"/>
  <c r="AL1951" i="1"/>
  <c r="AK1951" i="1"/>
  <c r="W1951" i="1"/>
  <c r="AB1951" i="1" s="1"/>
  <c r="U1951" i="1"/>
  <c r="AM1950" i="1"/>
  <c r="AL1950" i="1"/>
  <c r="AK1950" i="1"/>
  <c r="W1950" i="1"/>
  <c r="AB1950" i="1" s="1"/>
  <c r="U1950" i="1"/>
  <c r="AM1960" i="1"/>
  <c r="AL1960" i="1"/>
  <c r="AK1960" i="1"/>
  <c r="W1960" i="1"/>
  <c r="AB1960" i="1" s="1"/>
  <c r="U1960" i="1"/>
  <c r="AM1872" i="1"/>
  <c r="AL1872" i="1"/>
  <c r="AK1872" i="1"/>
  <c r="W1872" i="1"/>
  <c r="AB1872" i="1" s="1"/>
  <c r="U1872" i="1"/>
  <c r="AM1871" i="1"/>
  <c r="AL1871" i="1"/>
  <c r="AK1871" i="1"/>
  <c r="W1871" i="1"/>
  <c r="AB1871" i="1" s="1"/>
  <c r="U1871" i="1"/>
  <c r="AM1862" i="1"/>
  <c r="AL1862" i="1"/>
  <c r="AK1862" i="1"/>
  <c r="W1862" i="1"/>
  <c r="AB1862" i="1" s="1"/>
  <c r="U1862" i="1"/>
  <c r="AM1861" i="1"/>
  <c r="AL1861" i="1"/>
  <c r="AK1861" i="1"/>
  <c r="W1861" i="1"/>
  <c r="AB1861" i="1" s="1"/>
  <c r="U1861" i="1"/>
  <c r="AM1867" i="1"/>
  <c r="AL1867" i="1"/>
  <c r="AK1867" i="1"/>
  <c r="W1867" i="1"/>
  <c r="AB1867" i="1" s="1"/>
  <c r="U1867" i="1"/>
  <c r="AM1866" i="1"/>
  <c r="AL1866" i="1"/>
  <c r="AK1866" i="1"/>
  <c r="W1866" i="1"/>
  <c r="AB1866" i="1" s="1"/>
  <c r="U1866" i="1"/>
  <c r="AM1854" i="1"/>
  <c r="AL1854" i="1"/>
  <c r="AK1854" i="1"/>
  <c r="W1854" i="1"/>
  <c r="AB1854" i="1" s="1"/>
  <c r="U1854" i="1"/>
  <c r="AM1857" i="1"/>
  <c r="AL1857" i="1"/>
  <c r="AK1857" i="1"/>
  <c r="W1857" i="1"/>
  <c r="AB1857" i="1" s="1"/>
  <c r="U1857" i="1"/>
  <c r="AM1856" i="1"/>
  <c r="AL1856" i="1"/>
  <c r="AK1856" i="1"/>
  <c r="W1856" i="1"/>
  <c r="AB1856" i="1" s="1"/>
  <c r="U1856" i="1"/>
  <c r="AM1853" i="1"/>
  <c r="AL1853" i="1"/>
  <c r="AK1853" i="1"/>
  <c r="W1853" i="1"/>
  <c r="AB1853" i="1" s="1"/>
  <c r="U1853" i="1"/>
  <c r="AM1852" i="1"/>
  <c r="AL1852" i="1"/>
  <c r="AK1852" i="1"/>
  <c r="W1852" i="1"/>
  <c r="AB1852" i="1" s="1"/>
  <c r="U1852" i="1"/>
  <c r="AM1851" i="1"/>
  <c r="AL1851" i="1"/>
  <c r="AK1851" i="1"/>
  <c r="W1851" i="1"/>
  <c r="AB1851" i="1" s="1"/>
  <c r="U1851" i="1"/>
  <c r="AM1850" i="1"/>
  <c r="AL1850" i="1"/>
  <c r="AK1850" i="1"/>
  <c r="W1850" i="1"/>
  <c r="AB1850" i="1" s="1"/>
  <c r="U1850" i="1"/>
  <c r="AM1848" i="1"/>
  <c r="AL1848" i="1"/>
  <c r="AK1848" i="1"/>
  <c r="W1848" i="1"/>
  <c r="AB1848" i="1" s="1"/>
  <c r="U1848" i="1"/>
  <c r="AM1847" i="1"/>
  <c r="AL1847" i="1"/>
  <c r="AK1847" i="1"/>
  <c r="W1847" i="1"/>
  <c r="AB1847" i="1" s="1"/>
  <c r="U1847" i="1"/>
  <c r="AM1833" i="1"/>
  <c r="AL1833" i="1"/>
  <c r="AK1833" i="1"/>
  <c r="W1833" i="1"/>
  <c r="AB1833" i="1" s="1"/>
  <c r="U1833" i="1"/>
  <c r="AM1831" i="1"/>
  <c r="AL1831" i="1"/>
  <c r="AK1831" i="1"/>
  <c r="W1831" i="1"/>
  <c r="AB1831" i="1" s="1"/>
  <c r="U1831" i="1"/>
  <c r="AM1830" i="1"/>
  <c r="AL1830" i="1"/>
  <c r="AK1830" i="1"/>
  <c r="W1830" i="1"/>
  <c r="AB1830" i="1" s="1"/>
  <c r="U1830" i="1"/>
  <c r="AM1829" i="1"/>
  <c r="AL1829" i="1"/>
  <c r="AK1829" i="1"/>
  <c r="W1829" i="1"/>
  <c r="AB1829" i="1" s="1"/>
  <c r="U1829" i="1"/>
  <c r="AM1828" i="1"/>
  <c r="AL1828" i="1"/>
  <c r="AK1828" i="1"/>
  <c r="W1828" i="1"/>
  <c r="AB1828" i="1" s="1"/>
  <c r="U1828" i="1"/>
  <c r="AM1827" i="1"/>
  <c r="AL1827" i="1"/>
  <c r="AK1827" i="1"/>
  <c r="W1827" i="1"/>
  <c r="AB1827" i="1" s="1"/>
  <c r="U1827" i="1"/>
  <c r="AM1826" i="1"/>
  <c r="AL1826" i="1"/>
  <c r="AK1826" i="1"/>
  <c r="W1826" i="1"/>
  <c r="AB1826" i="1" s="1"/>
  <c r="U1826" i="1"/>
  <c r="AM1822" i="1"/>
  <c r="AL1822" i="1"/>
  <c r="AK1822" i="1"/>
  <c r="W1822" i="1"/>
  <c r="AB1822" i="1" s="1"/>
  <c r="U1822" i="1"/>
  <c r="AM1823" i="1"/>
  <c r="AL1823" i="1"/>
  <c r="AK1823" i="1"/>
  <c r="W1823" i="1"/>
  <c r="AB1823" i="1" s="1"/>
  <c r="U1823" i="1"/>
  <c r="AM1808" i="1"/>
  <c r="AL1808" i="1"/>
  <c r="AK1808" i="1"/>
  <c r="W1808" i="1"/>
  <c r="AB1808" i="1" s="1"/>
  <c r="U1808" i="1"/>
  <c r="AM1816" i="1"/>
  <c r="AL1816" i="1"/>
  <c r="AK1816" i="1"/>
  <c r="W1816" i="1"/>
  <c r="AB1816" i="1" s="1"/>
  <c r="U1816" i="1"/>
  <c r="AM1815" i="1"/>
  <c r="AL1815" i="1"/>
  <c r="AK1815" i="1"/>
  <c r="W1815" i="1"/>
  <c r="AB1815" i="1" s="1"/>
  <c r="U1815" i="1"/>
  <c r="AM1814" i="1"/>
  <c r="AL1814" i="1"/>
  <c r="AK1814" i="1"/>
  <c r="W1814" i="1"/>
  <c r="AB1814" i="1" s="1"/>
  <c r="U1814" i="1"/>
  <c r="AM1813" i="1"/>
  <c r="AL1813" i="1"/>
  <c r="AK1813" i="1"/>
  <c r="W1813" i="1"/>
  <c r="AB1813" i="1" s="1"/>
  <c r="U1813" i="1"/>
  <c r="AM1812" i="1"/>
  <c r="AL1812" i="1"/>
  <c r="AK1812" i="1"/>
  <c r="W1812" i="1"/>
  <c r="AB1812" i="1" s="1"/>
  <c r="U1812" i="1"/>
  <c r="AM1811" i="1"/>
  <c r="AL1811" i="1"/>
  <c r="AK1811" i="1"/>
  <c r="W1811" i="1"/>
  <c r="AB1811" i="1" s="1"/>
  <c r="U1811" i="1"/>
  <c r="AM1810" i="1"/>
  <c r="AL1810" i="1"/>
  <c r="AK1810" i="1"/>
  <c r="W1810" i="1"/>
  <c r="AB1810" i="1" s="1"/>
  <c r="U1810" i="1"/>
  <c r="AM1809" i="1"/>
  <c r="AL1809" i="1"/>
  <c r="AK1809" i="1"/>
  <c r="W1809" i="1"/>
  <c r="AB1809" i="1" s="1"/>
  <c r="U1809" i="1"/>
  <c r="AM1804" i="1"/>
  <c r="AL1804" i="1"/>
  <c r="AK1804" i="1"/>
  <c r="W1804" i="1"/>
  <c r="AB1804" i="1" s="1"/>
  <c r="U1804" i="1"/>
  <c r="AM1801" i="1"/>
  <c r="AL1801" i="1"/>
  <c r="AK1801" i="1"/>
  <c r="W1801" i="1"/>
  <c r="AB1801" i="1" s="1"/>
  <c r="U1801" i="1"/>
  <c r="AM1800" i="1"/>
  <c r="AL1800" i="1"/>
  <c r="AK1800" i="1"/>
  <c r="W1800" i="1"/>
  <c r="AB1800" i="1" s="1"/>
  <c r="U1800" i="1"/>
  <c r="AM1799" i="1"/>
  <c r="AL1799" i="1"/>
  <c r="AK1799" i="1"/>
  <c r="W1799" i="1"/>
  <c r="AB1799" i="1" s="1"/>
  <c r="U1799" i="1"/>
  <c r="AM1798" i="1"/>
  <c r="AL1798" i="1"/>
  <c r="AK1798" i="1"/>
  <c r="W1798" i="1"/>
  <c r="AB1798" i="1" s="1"/>
  <c r="U1798" i="1"/>
  <c r="AM1797" i="1"/>
  <c r="AL1797" i="1"/>
  <c r="AK1797" i="1"/>
  <c r="W1797" i="1"/>
  <c r="AB1797" i="1" s="1"/>
  <c r="U1797" i="1"/>
  <c r="AM1803" i="1"/>
  <c r="AL1803" i="1"/>
  <c r="AK1803" i="1"/>
  <c r="W1803" i="1"/>
  <c r="AB1803" i="1" s="1"/>
  <c r="U1803" i="1"/>
  <c r="AM1802" i="1"/>
  <c r="AL1802" i="1"/>
  <c r="AK1802" i="1"/>
  <c r="W1802" i="1"/>
  <c r="AB1802" i="1" s="1"/>
  <c r="U1802" i="1"/>
  <c r="AM1661" i="1"/>
  <c r="AL1661" i="1"/>
  <c r="AK1661" i="1"/>
  <c r="W1661" i="1"/>
  <c r="AB1661" i="1" s="1"/>
  <c r="U1661" i="1"/>
  <c r="AM1659" i="1"/>
  <c r="AL1659" i="1"/>
  <c r="AK1659" i="1"/>
  <c r="W1659" i="1"/>
  <c r="AB1659" i="1" s="1"/>
  <c r="U1659" i="1"/>
  <c r="AM1664" i="1"/>
  <c r="AL1664" i="1"/>
  <c r="AK1664" i="1"/>
  <c r="W1664" i="1"/>
  <c r="AB1664" i="1" s="1"/>
  <c r="U1664" i="1"/>
  <c r="AM1666" i="1"/>
  <c r="AL1666" i="1"/>
  <c r="AK1666" i="1"/>
  <c r="W1666" i="1"/>
  <c r="AB1666" i="1" s="1"/>
  <c r="U1666" i="1"/>
  <c r="AM1672" i="1"/>
  <c r="AL1672" i="1"/>
  <c r="AK1672" i="1"/>
  <c r="W1672" i="1"/>
  <c r="AB1672" i="1" s="1"/>
  <c r="U1672" i="1"/>
  <c r="AM1671" i="1"/>
  <c r="AL1671" i="1"/>
  <c r="AK1671" i="1"/>
  <c r="W1671" i="1"/>
  <c r="AB1671" i="1" s="1"/>
  <c r="U1671" i="1"/>
  <c r="AM1670" i="1"/>
  <c r="AL1670" i="1"/>
  <c r="AK1670" i="1"/>
  <c r="W1670" i="1"/>
  <c r="AB1670" i="1" s="1"/>
  <c r="U1670" i="1"/>
  <c r="AM1669" i="1"/>
  <c r="AL1669" i="1"/>
  <c r="AK1669" i="1"/>
  <c r="W1669" i="1"/>
  <c r="AB1669" i="1" s="1"/>
  <c r="U1669" i="1"/>
  <c r="AM1668" i="1"/>
  <c r="AL1668" i="1"/>
  <c r="AK1668" i="1"/>
  <c r="W1668" i="1"/>
  <c r="AB1668" i="1" s="1"/>
  <c r="U1668" i="1"/>
  <c r="AM1665" i="1"/>
  <c r="AL1665" i="1"/>
  <c r="AK1665" i="1"/>
  <c r="W1665" i="1"/>
  <c r="AB1665" i="1" s="1"/>
  <c r="U1665" i="1"/>
  <c r="AM1663" i="1"/>
  <c r="AL1663" i="1"/>
  <c r="AK1663" i="1"/>
  <c r="W1663" i="1"/>
  <c r="AB1663" i="1" s="1"/>
  <c r="U1663" i="1"/>
  <c r="AM1662" i="1"/>
  <c r="AL1662" i="1"/>
  <c r="AK1662" i="1"/>
  <c r="W1662" i="1"/>
  <c r="AB1662" i="1" s="1"/>
  <c r="U1662" i="1"/>
  <c r="AM1660" i="1"/>
  <c r="AL1660" i="1"/>
  <c r="AK1660" i="1"/>
  <c r="W1660" i="1"/>
  <c r="AB1660" i="1" s="1"/>
  <c r="U1660" i="1"/>
  <c r="AM1658" i="1"/>
  <c r="AL1658" i="1"/>
  <c r="AK1658" i="1"/>
  <c r="W1658" i="1"/>
  <c r="AB1658" i="1" s="1"/>
  <c r="U1658" i="1"/>
  <c r="AM1655" i="1"/>
  <c r="AL1655" i="1"/>
  <c r="AK1655" i="1"/>
  <c r="W1655" i="1"/>
  <c r="AB1655" i="1" s="1"/>
  <c r="U1655" i="1"/>
  <c r="AM1654" i="1"/>
  <c r="AL1654" i="1"/>
  <c r="AK1654" i="1"/>
  <c r="W1654" i="1"/>
  <c r="AB1654" i="1" s="1"/>
  <c r="U1654" i="1"/>
  <c r="AM1653" i="1"/>
  <c r="AL1653" i="1"/>
  <c r="AK1653" i="1"/>
  <c r="W1653" i="1"/>
  <c r="AB1653" i="1" s="1"/>
  <c r="U1653" i="1"/>
  <c r="AM1625" i="1"/>
  <c r="AL1625" i="1"/>
  <c r="AK1625" i="1"/>
  <c r="W1625" i="1"/>
  <c r="AB1625" i="1" s="1"/>
  <c r="U1625" i="1"/>
  <c r="AM1605" i="1"/>
  <c r="AL1605" i="1"/>
  <c r="AK1605" i="1"/>
  <c r="W1605" i="1"/>
  <c r="AB1605" i="1" s="1"/>
  <c r="U1605" i="1"/>
  <c r="AM1601" i="1"/>
  <c r="AL1601" i="1"/>
  <c r="AK1601" i="1"/>
  <c r="W1601" i="1"/>
  <c r="AB1601" i="1" s="1"/>
  <c r="U1601" i="1"/>
  <c r="AM1600" i="1"/>
  <c r="AL1600" i="1"/>
  <c r="AK1600" i="1"/>
  <c r="W1600" i="1"/>
  <c r="AB1600" i="1" s="1"/>
  <c r="U1600" i="1"/>
  <c r="AM1598" i="1"/>
  <c r="AL1598" i="1"/>
  <c r="AK1598" i="1"/>
  <c r="W1598" i="1"/>
  <c r="AB1598" i="1" s="1"/>
  <c r="U1598" i="1"/>
  <c r="AM1597" i="1"/>
  <c r="AL1597" i="1"/>
  <c r="AK1597" i="1"/>
  <c r="W1597" i="1"/>
  <c r="AB1597" i="1" s="1"/>
  <c r="U1597" i="1"/>
  <c r="AM1594" i="1"/>
  <c r="AL1594" i="1"/>
  <c r="AK1594" i="1"/>
  <c r="W1594" i="1"/>
  <c r="AB1594" i="1" s="1"/>
  <c r="U1594" i="1"/>
  <c r="AM1551" i="1"/>
  <c r="AL1551" i="1"/>
  <c r="AK1551" i="1"/>
  <c r="W1551" i="1"/>
  <c r="AB1551" i="1" s="1"/>
  <c r="U1551" i="1"/>
  <c r="AM1550" i="1"/>
  <c r="AL1550" i="1"/>
  <c r="AK1550" i="1"/>
  <c r="W1550" i="1"/>
  <c r="AB1550" i="1" s="1"/>
  <c r="U1550" i="1"/>
  <c r="AM1548" i="1"/>
  <c r="AL1548" i="1"/>
  <c r="AK1548" i="1"/>
  <c r="W1548" i="1"/>
  <c r="AB1548" i="1" s="1"/>
  <c r="U1548" i="1"/>
  <c r="AM1549" i="1"/>
  <c r="AL1549" i="1"/>
  <c r="AK1549" i="1"/>
  <c r="W1549" i="1"/>
  <c r="AB1549" i="1" s="1"/>
  <c r="U1549" i="1"/>
  <c r="AM1547" i="1"/>
  <c r="AL1547" i="1"/>
  <c r="AK1547" i="1"/>
  <c r="W1547" i="1"/>
  <c r="AB1547" i="1" s="1"/>
  <c r="U1547" i="1"/>
  <c r="AM1526" i="1"/>
  <c r="AL1526" i="1"/>
  <c r="AK1526" i="1"/>
  <c r="W1526" i="1"/>
  <c r="AB1526" i="1" s="1"/>
  <c r="U1526" i="1"/>
  <c r="AM1534" i="1"/>
  <c r="AL1534" i="1"/>
  <c r="AK1534" i="1"/>
  <c r="W1534" i="1"/>
  <c r="AB1534" i="1" s="1"/>
  <c r="U1534" i="1"/>
  <c r="AM1525" i="1"/>
  <c r="AL1525" i="1"/>
  <c r="AK1525" i="1"/>
  <c r="W1525" i="1"/>
  <c r="AB1525" i="1" s="1"/>
  <c r="U1525" i="1"/>
  <c r="AM1523" i="1"/>
  <c r="AL1523" i="1"/>
  <c r="AK1523" i="1"/>
  <c r="W1523" i="1"/>
  <c r="AB1523" i="1" s="1"/>
  <c r="U1523" i="1"/>
  <c r="AM1522" i="1"/>
  <c r="AL1522" i="1"/>
  <c r="AK1522" i="1"/>
  <c r="W1522" i="1"/>
  <c r="AB1522" i="1" s="1"/>
  <c r="U1522" i="1"/>
  <c r="AM1488" i="1"/>
  <c r="AL1488" i="1"/>
  <c r="AK1488" i="1"/>
  <c r="W1488" i="1"/>
  <c r="AB1488" i="1" s="1"/>
  <c r="U1488" i="1"/>
  <c r="AM1565" i="1"/>
  <c r="AL1565" i="1"/>
  <c r="AK1565" i="1"/>
  <c r="W1565" i="1"/>
  <c r="AB1565" i="1" s="1"/>
  <c r="U1565" i="1"/>
  <c r="U1566" i="1"/>
  <c r="W1566" i="1"/>
  <c r="AB1566" i="1" s="1"/>
  <c r="AK1566" i="1"/>
  <c r="AL1566" i="1"/>
  <c r="AM1566" i="1"/>
  <c r="AM1512" i="1"/>
  <c r="AL1512" i="1"/>
  <c r="AK1512" i="1"/>
  <c r="W1512" i="1"/>
  <c r="AB1512" i="1" s="1"/>
  <c r="U1512" i="1"/>
  <c r="AM1483" i="1"/>
  <c r="AL1483" i="1"/>
  <c r="AK1483" i="1"/>
  <c r="W1483" i="1"/>
  <c r="AB1483" i="1" s="1"/>
  <c r="U1483" i="1"/>
  <c r="AM1114" i="1"/>
  <c r="AL1114" i="1"/>
  <c r="AK1114" i="1"/>
  <c r="W1114" i="1"/>
  <c r="AB1114" i="1" s="1"/>
  <c r="U1114" i="1"/>
  <c r="AM1104" i="1"/>
  <c r="AL1104" i="1"/>
  <c r="AK1104" i="1"/>
  <c r="W1104" i="1"/>
  <c r="AB1104" i="1" s="1"/>
  <c r="U1104" i="1"/>
  <c r="AM975" i="1"/>
  <c r="AL975" i="1"/>
  <c r="AK975" i="1"/>
  <c r="W975" i="1"/>
  <c r="AB975" i="1" s="1"/>
  <c r="U975" i="1"/>
  <c r="AM1441" i="1"/>
  <c r="AL1441" i="1"/>
  <c r="AK1441" i="1"/>
  <c r="W1441" i="1"/>
  <c r="AB1441" i="1" s="1"/>
  <c r="U1441" i="1"/>
  <c r="AM1478" i="1"/>
  <c r="AL1478" i="1"/>
  <c r="AK1478" i="1"/>
  <c r="W1478" i="1"/>
  <c r="AB1478" i="1" s="1"/>
  <c r="U1478" i="1"/>
  <c r="AM1417" i="1"/>
  <c r="AL1417" i="1"/>
  <c r="AK1417" i="1"/>
  <c r="W1417" i="1"/>
  <c r="AB1417" i="1" s="1"/>
  <c r="U1417" i="1"/>
  <c r="AM1413" i="1"/>
  <c r="AL1413" i="1"/>
  <c r="AK1413" i="1"/>
  <c r="W1413" i="1"/>
  <c r="AB1413" i="1" s="1"/>
  <c r="U1413" i="1"/>
  <c r="AM1409" i="1"/>
  <c r="AL1409" i="1"/>
  <c r="AK1409" i="1"/>
  <c r="W1409" i="1"/>
  <c r="AB1409" i="1" s="1"/>
  <c r="U1409" i="1"/>
  <c r="AM1405" i="1"/>
  <c r="AL1405" i="1"/>
  <c r="AK1405" i="1"/>
  <c r="W1405" i="1"/>
  <c r="AB1405" i="1" s="1"/>
  <c r="U1405" i="1"/>
  <c r="AM1401" i="1"/>
  <c r="AL1401" i="1"/>
  <c r="AK1401" i="1"/>
  <c r="W1401" i="1"/>
  <c r="AB1401" i="1" s="1"/>
  <c r="U1401" i="1"/>
  <c r="AM1397" i="1"/>
  <c r="AL1397" i="1"/>
  <c r="AK1397" i="1"/>
  <c r="W1397" i="1"/>
  <c r="AB1397" i="1" s="1"/>
  <c r="U1397" i="1"/>
  <c r="AM1362" i="1"/>
  <c r="AL1362" i="1"/>
  <c r="AK1362" i="1"/>
  <c r="W1362" i="1"/>
  <c r="AB1362" i="1" s="1"/>
  <c r="U1362" i="1"/>
  <c r="AM1365" i="1"/>
  <c r="AL1365" i="1"/>
  <c r="AK1365" i="1"/>
  <c r="W1365" i="1"/>
  <c r="AB1365" i="1" s="1"/>
  <c r="U1365" i="1"/>
  <c r="AM1366" i="1"/>
  <c r="AL1366" i="1"/>
  <c r="AK1366" i="1"/>
  <c r="W1366" i="1"/>
  <c r="AB1366" i="1" s="1"/>
  <c r="U1366" i="1"/>
  <c r="AM1364" i="1"/>
  <c r="AL1364" i="1"/>
  <c r="AK1364" i="1"/>
  <c r="W1364" i="1"/>
  <c r="AB1364" i="1" s="1"/>
  <c r="U1364" i="1"/>
  <c r="AM1361" i="1"/>
  <c r="AL1361" i="1"/>
  <c r="AK1361" i="1"/>
  <c r="W1361" i="1"/>
  <c r="AB1361" i="1" s="1"/>
  <c r="U1361" i="1"/>
  <c r="AM1363" i="1"/>
  <c r="AL1363" i="1"/>
  <c r="AK1363" i="1"/>
  <c r="W1363" i="1"/>
  <c r="AB1363" i="1" s="1"/>
  <c r="U1363" i="1"/>
  <c r="AM1360" i="1"/>
  <c r="AL1360" i="1"/>
  <c r="AK1360" i="1"/>
  <c r="W1360" i="1"/>
  <c r="AB1360" i="1" s="1"/>
  <c r="U1360" i="1"/>
  <c r="AM1326" i="1"/>
  <c r="AL1326" i="1"/>
  <c r="AK1326" i="1"/>
  <c r="W1326" i="1"/>
  <c r="AB1326" i="1" s="1"/>
  <c r="U1326" i="1"/>
  <c r="AM1325" i="1"/>
  <c r="AL1325" i="1"/>
  <c r="AK1325" i="1"/>
  <c r="W1325" i="1"/>
  <c r="AB1325" i="1" s="1"/>
  <c r="U1325" i="1"/>
  <c r="AM1327" i="1"/>
  <c r="AL1327" i="1"/>
  <c r="AK1327" i="1"/>
  <c r="W1327" i="1"/>
  <c r="AB1327" i="1" s="1"/>
  <c r="U1327" i="1"/>
  <c r="AM1330" i="1"/>
  <c r="AL1330" i="1"/>
  <c r="AK1330" i="1"/>
  <c r="W1330" i="1"/>
  <c r="AB1330" i="1" s="1"/>
  <c r="U1330" i="1"/>
  <c r="AM1312" i="1"/>
  <c r="AL1312" i="1"/>
  <c r="AK1312" i="1"/>
  <c r="W1312" i="1"/>
  <c r="AB1312" i="1" s="1"/>
  <c r="U1312" i="1"/>
  <c r="AM1313" i="1"/>
  <c r="AL1313" i="1"/>
  <c r="AK1313" i="1"/>
  <c r="W1313" i="1"/>
  <c r="AB1313" i="1" s="1"/>
  <c r="U1313" i="1"/>
  <c r="AM1316" i="1"/>
  <c r="AL1316" i="1"/>
  <c r="AK1316" i="1"/>
  <c r="W1316" i="1"/>
  <c r="AB1316" i="1" s="1"/>
  <c r="U1316" i="1"/>
  <c r="AM1060" i="1"/>
  <c r="AL1060" i="1"/>
  <c r="AK1060" i="1"/>
  <c r="W1060" i="1"/>
  <c r="AB1060" i="1" s="1"/>
  <c r="U1060" i="1"/>
  <c r="AM1058" i="1"/>
  <c r="AL1058" i="1"/>
  <c r="AK1058" i="1"/>
  <c r="W1058" i="1"/>
  <c r="AB1058" i="1" s="1"/>
  <c r="U1058" i="1"/>
  <c r="AM1059" i="1"/>
  <c r="AL1059" i="1"/>
  <c r="AK1059" i="1"/>
  <c r="W1059" i="1"/>
  <c r="AB1059" i="1" s="1"/>
  <c r="U1059" i="1"/>
  <c r="AM1056" i="1"/>
  <c r="AL1056" i="1"/>
  <c r="AK1056" i="1"/>
  <c r="W1056" i="1"/>
  <c r="AB1056" i="1" s="1"/>
  <c r="U1056" i="1"/>
  <c r="AM1057" i="1"/>
  <c r="AL1057" i="1"/>
  <c r="AK1057" i="1"/>
  <c r="W1057" i="1"/>
  <c r="AB1057" i="1" s="1"/>
  <c r="U1057" i="1"/>
  <c r="AM1212" i="1"/>
  <c r="AL1212" i="1"/>
  <c r="AK1212" i="1"/>
  <c r="W1212" i="1"/>
  <c r="AB1212" i="1" s="1"/>
  <c r="U1212" i="1"/>
  <c r="U1216" i="1"/>
  <c r="W1216" i="1"/>
  <c r="AB1216" i="1" s="1"/>
  <c r="AK1216" i="1"/>
  <c r="AL1216" i="1"/>
  <c r="AM1216" i="1"/>
  <c r="AM1208" i="1"/>
  <c r="AL1208" i="1"/>
  <c r="AK1208" i="1"/>
  <c r="W1208" i="1"/>
  <c r="AB1208" i="1" s="1"/>
  <c r="U1208" i="1"/>
  <c r="AM1207" i="1"/>
  <c r="AL1207" i="1"/>
  <c r="AK1207" i="1"/>
  <c r="W1207" i="1"/>
  <c r="AB1207" i="1" s="1"/>
  <c r="U1207" i="1"/>
  <c r="AM1199" i="1"/>
  <c r="AL1199" i="1"/>
  <c r="AK1199" i="1"/>
  <c r="W1199" i="1"/>
  <c r="AB1199" i="1" s="1"/>
  <c r="U1199" i="1"/>
  <c r="AM1198" i="1"/>
  <c r="AL1198" i="1"/>
  <c r="AK1198" i="1"/>
  <c r="W1198" i="1"/>
  <c r="AB1198" i="1" s="1"/>
  <c r="U1198" i="1"/>
  <c r="AM1203" i="1"/>
  <c r="AL1203" i="1"/>
  <c r="AK1203" i="1"/>
  <c r="W1203" i="1"/>
  <c r="AB1203" i="1" s="1"/>
  <c r="U1203" i="1"/>
  <c r="AM1197" i="1"/>
  <c r="AL1197" i="1"/>
  <c r="AK1197" i="1"/>
  <c r="W1197" i="1"/>
  <c r="AB1197" i="1" s="1"/>
  <c r="U1197" i="1"/>
  <c r="AM1196" i="1"/>
  <c r="AL1196" i="1"/>
  <c r="AK1196" i="1"/>
  <c r="W1196" i="1"/>
  <c r="AB1196" i="1" s="1"/>
  <c r="U1196" i="1"/>
  <c r="AM1194" i="1"/>
  <c r="AL1194" i="1"/>
  <c r="AK1194" i="1"/>
  <c r="W1194" i="1"/>
  <c r="AB1194" i="1" s="1"/>
  <c r="U1194" i="1"/>
  <c r="AM1193" i="1"/>
  <c r="AL1193" i="1"/>
  <c r="AK1193" i="1"/>
  <c r="W1193" i="1"/>
  <c r="AB1193" i="1" s="1"/>
  <c r="U1193" i="1"/>
  <c r="U449" i="1"/>
  <c r="W449" i="1"/>
  <c r="AB449" i="1" s="1"/>
  <c r="AK449" i="1"/>
  <c r="AL449" i="1"/>
  <c r="AM449" i="1"/>
  <c r="U684" i="1"/>
  <c r="W684" i="1"/>
  <c r="AB684" i="1" s="1"/>
  <c r="AK684" i="1"/>
  <c r="AL684" i="1"/>
  <c r="AM684" i="1"/>
  <c r="AM1173" i="1"/>
  <c r="AL1173" i="1"/>
  <c r="AK1173" i="1"/>
  <c r="W1173" i="1"/>
  <c r="AB1173" i="1" s="1"/>
  <c r="U1173" i="1"/>
  <c r="AM1153" i="1"/>
  <c r="AL1153" i="1"/>
  <c r="AK1153" i="1"/>
  <c r="W1153" i="1"/>
  <c r="AB1153" i="1" s="1"/>
  <c r="U1153" i="1"/>
  <c r="AM1072" i="1"/>
  <c r="AL1072" i="1"/>
  <c r="AK1072" i="1"/>
  <c r="W1072" i="1"/>
  <c r="AB1072" i="1" s="1"/>
  <c r="U1072" i="1"/>
  <c r="AM1071" i="1"/>
  <c r="AL1071" i="1"/>
  <c r="AK1071" i="1"/>
  <c r="W1071" i="1"/>
  <c r="AB1071" i="1" s="1"/>
  <c r="U1071" i="1"/>
  <c r="AM982" i="1"/>
  <c r="AL982" i="1"/>
  <c r="AK982" i="1"/>
  <c r="W982" i="1"/>
  <c r="AB982" i="1" s="1"/>
  <c r="U982" i="1"/>
  <c r="AM985" i="1"/>
  <c r="AL985" i="1"/>
  <c r="AK985" i="1"/>
  <c r="W985" i="1"/>
  <c r="AB985" i="1" s="1"/>
  <c r="U985" i="1"/>
  <c r="AM920" i="1"/>
  <c r="AL920" i="1"/>
  <c r="AK920" i="1"/>
  <c r="W920" i="1"/>
  <c r="AB920" i="1" s="1"/>
  <c r="U920" i="1"/>
  <c r="AM919" i="1"/>
  <c r="AL919" i="1"/>
  <c r="AK919" i="1"/>
  <c r="W919" i="1"/>
  <c r="AB919" i="1" s="1"/>
  <c r="U919" i="1"/>
  <c r="AM918" i="1"/>
  <c r="AL918" i="1"/>
  <c r="AK918" i="1"/>
  <c r="W918" i="1"/>
  <c r="AB918" i="1" s="1"/>
  <c r="U918" i="1"/>
  <c r="AM917" i="1"/>
  <c r="AL917" i="1"/>
  <c r="AK917" i="1"/>
  <c r="W917" i="1"/>
  <c r="AB917" i="1" s="1"/>
  <c r="U917" i="1"/>
  <c r="AM916" i="1"/>
  <c r="AL916" i="1"/>
  <c r="AK916" i="1"/>
  <c r="W916" i="1"/>
  <c r="AB916" i="1" s="1"/>
  <c r="U916" i="1"/>
  <c r="AM915" i="1"/>
  <c r="AL915" i="1"/>
  <c r="AK915" i="1"/>
  <c r="W915" i="1"/>
  <c r="AB915" i="1" s="1"/>
  <c r="U915" i="1"/>
  <c r="AM914" i="1"/>
  <c r="AL914" i="1"/>
  <c r="AK914" i="1"/>
  <c r="W914" i="1"/>
  <c r="AB914" i="1" s="1"/>
  <c r="U914" i="1"/>
  <c r="AM913" i="1"/>
  <c r="AL913" i="1"/>
  <c r="AK913" i="1"/>
  <c r="W913" i="1"/>
  <c r="AB913" i="1" s="1"/>
  <c r="U913" i="1"/>
  <c r="AM912" i="1"/>
  <c r="AL912" i="1"/>
  <c r="AK912" i="1"/>
  <c r="W912" i="1"/>
  <c r="AB912" i="1" s="1"/>
  <c r="U912" i="1"/>
  <c r="AM911" i="1"/>
  <c r="AL911" i="1"/>
  <c r="AK911" i="1"/>
  <c r="W911" i="1"/>
  <c r="AB911" i="1" s="1"/>
  <c r="U911" i="1"/>
  <c r="AM910" i="1"/>
  <c r="AL910" i="1"/>
  <c r="AK910" i="1"/>
  <c r="W910" i="1"/>
  <c r="AB910" i="1" s="1"/>
  <c r="U910" i="1"/>
  <c r="AM909" i="1"/>
  <c r="AL909" i="1"/>
  <c r="AK909" i="1"/>
  <c r="W909" i="1"/>
  <c r="AB909" i="1" s="1"/>
  <c r="U909" i="1"/>
  <c r="AM908" i="1"/>
  <c r="AL908" i="1"/>
  <c r="AK908" i="1"/>
  <c r="W908" i="1"/>
  <c r="AB908" i="1" s="1"/>
  <c r="U908" i="1"/>
  <c r="AM907" i="1"/>
  <c r="AL907" i="1"/>
  <c r="AK907" i="1"/>
  <c r="W907" i="1"/>
  <c r="AB907" i="1" s="1"/>
  <c r="U907" i="1"/>
  <c r="AM906" i="1"/>
  <c r="AL906" i="1"/>
  <c r="AK906" i="1"/>
  <c r="W906" i="1"/>
  <c r="AB906" i="1" s="1"/>
  <c r="U906" i="1"/>
  <c r="AM905" i="1"/>
  <c r="AL905" i="1"/>
  <c r="AK905" i="1"/>
  <c r="W905" i="1"/>
  <c r="AB905" i="1" s="1"/>
  <c r="U905" i="1"/>
  <c r="AM902" i="1"/>
  <c r="AL902" i="1"/>
  <c r="AK902" i="1"/>
  <c r="W902" i="1"/>
  <c r="AB902" i="1" s="1"/>
  <c r="U902" i="1"/>
  <c r="AM896" i="1"/>
  <c r="AL896" i="1"/>
  <c r="AK896" i="1"/>
  <c r="W896" i="1"/>
  <c r="AB896" i="1" s="1"/>
  <c r="U896" i="1"/>
  <c r="AM894" i="1"/>
  <c r="AL894" i="1"/>
  <c r="AK894" i="1"/>
  <c r="W894" i="1"/>
  <c r="AB894" i="1" s="1"/>
  <c r="U894" i="1"/>
  <c r="AM892" i="1"/>
  <c r="AL892" i="1"/>
  <c r="AK892" i="1"/>
  <c r="W892" i="1"/>
  <c r="AB892" i="1" s="1"/>
  <c r="U892" i="1"/>
  <c r="AM890" i="1"/>
  <c r="AL890" i="1"/>
  <c r="AK890" i="1"/>
  <c r="W890" i="1"/>
  <c r="AB890" i="1" s="1"/>
  <c r="U890" i="1"/>
  <c r="AM888" i="1"/>
  <c r="AL888" i="1"/>
  <c r="AK888" i="1"/>
  <c r="W888" i="1"/>
  <c r="AB888" i="1" s="1"/>
  <c r="U888" i="1"/>
  <c r="AM538" i="1"/>
  <c r="AL538" i="1"/>
  <c r="AK538" i="1"/>
  <c r="W538" i="1"/>
  <c r="AB538" i="1" s="1"/>
  <c r="U538" i="1"/>
  <c r="AM886" i="1"/>
  <c r="AL886" i="1"/>
  <c r="AK886" i="1"/>
  <c r="W886" i="1"/>
  <c r="AB886" i="1" s="1"/>
  <c r="U886" i="1"/>
  <c r="AM884" i="1"/>
  <c r="AL884" i="1"/>
  <c r="AK884" i="1"/>
  <c r="W884" i="1"/>
  <c r="AB884" i="1" s="1"/>
  <c r="U884" i="1"/>
  <c r="AM675" i="1"/>
  <c r="AL675" i="1"/>
  <c r="AK675" i="1"/>
  <c r="W675" i="1"/>
  <c r="AB675" i="1" s="1"/>
  <c r="U675" i="1"/>
  <c r="AM615" i="1"/>
  <c r="AL615" i="1"/>
  <c r="AK615" i="1"/>
  <c r="W615" i="1"/>
  <c r="AB615" i="1" s="1"/>
  <c r="U615" i="1"/>
  <c r="AM614" i="1"/>
  <c r="AL614" i="1"/>
  <c r="AK614" i="1"/>
  <c r="W614" i="1"/>
  <c r="AB614" i="1" s="1"/>
  <c r="U614" i="1"/>
  <c r="AM616" i="1"/>
  <c r="AL616" i="1"/>
  <c r="AK616" i="1"/>
  <c r="W616" i="1"/>
  <c r="AB616" i="1" s="1"/>
  <c r="U616" i="1"/>
  <c r="AM617" i="1"/>
  <c r="AL617" i="1"/>
  <c r="AK617" i="1"/>
  <c r="W617" i="1"/>
  <c r="AB617" i="1" s="1"/>
  <c r="U617" i="1"/>
  <c r="AM565" i="1"/>
  <c r="AL565" i="1"/>
  <c r="AK565" i="1"/>
  <c r="W565" i="1"/>
  <c r="AB565" i="1" s="1"/>
  <c r="U565" i="1"/>
  <c r="AM566" i="1"/>
  <c r="AL566" i="1"/>
  <c r="AK566" i="1"/>
  <c r="W566" i="1"/>
  <c r="AB566" i="1" s="1"/>
  <c r="U566" i="1"/>
  <c r="AM564" i="1"/>
  <c r="AL564" i="1"/>
  <c r="AK564" i="1"/>
  <c r="W564" i="1"/>
  <c r="AB564" i="1" s="1"/>
  <c r="U564" i="1"/>
  <c r="AM552" i="1"/>
  <c r="AL552" i="1"/>
  <c r="AK552" i="1"/>
  <c r="W552" i="1"/>
  <c r="AB552" i="1" s="1"/>
  <c r="U552" i="1"/>
  <c r="AM560" i="1"/>
  <c r="AL560" i="1"/>
  <c r="AK560" i="1"/>
  <c r="W560" i="1"/>
  <c r="AB560" i="1" s="1"/>
  <c r="U560" i="1"/>
  <c r="AM553" i="1"/>
  <c r="AL553" i="1"/>
  <c r="AK553" i="1"/>
  <c r="W553" i="1"/>
  <c r="AB553" i="1" s="1"/>
  <c r="U553" i="1"/>
  <c r="AM551" i="1"/>
  <c r="AL551" i="1"/>
  <c r="AK551" i="1"/>
  <c r="W551" i="1"/>
  <c r="AB551" i="1" s="1"/>
  <c r="U551" i="1"/>
  <c r="AM550" i="1"/>
  <c r="AL550" i="1"/>
  <c r="AK550" i="1"/>
  <c r="W550" i="1"/>
  <c r="AB550" i="1" s="1"/>
  <c r="U550" i="1"/>
  <c r="AM548" i="1"/>
  <c r="AL548" i="1"/>
  <c r="AK548" i="1"/>
  <c r="W548" i="1"/>
  <c r="AB548" i="1" s="1"/>
  <c r="U548" i="1"/>
  <c r="AM547" i="1"/>
  <c r="AL547" i="1"/>
  <c r="AK547" i="1"/>
  <c r="W547" i="1"/>
  <c r="AB547" i="1" s="1"/>
  <c r="U547" i="1"/>
  <c r="AM491" i="1"/>
  <c r="AL491" i="1"/>
  <c r="AK491" i="1"/>
  <c r="W491" i="1"/>
  <c r="AB491" i="1" s="1"/>
  <c r="U491" i="1"/>
  <c r="AM490" i="1"/>
  <c r="AL490" i="1"/>
  <c r="AK490" i="1"/>
  <c r="W490" i="1"/>
  <c r="AB490" i="1" s="1"/>
  <c r="U490" i="1"/>
  <c r="AM470" i="1"/>
  <c r="AL470" i="1"/>
  <c r="AK470" i="1"/>
  <c r="W470" i="1"/>
  <c r="AB470" i="1" s="1"/>
  <c r="U470" i="1"/>
  <c r="AM484" i="1"/>
  <c r="AL484" i="1"/>
  <c r="AK484" i="1"/>
  <c r="W484" i="1"/>
  <c r="AB484" i="1" s="1"/>
  <c r="U484" i="1"/>
  <c r="AM485" i="1"/>
  <c r="AL485" i="1"/>
  <c r="AK485" i="1"/>
  <c r="W485" i="1"/>
  <c r="AB485" i="1" s="1"/>
  <c r="U485" i="1"/>
  <c r="AM486" i="1"/>
  <c r="AL486" i="1"/>
  <c r="AK486" i="1"/>
  <c r="W486" i="1"/>
  <c r="AB486" i="1" s="1"/>
  <c r="U486" i="1"/>
  <c r="AM404" i="1"/>
  <c r="AL404" i="1"/>
  <c r="AK404" i="1"/>
  <c r="W404" i="1"/>
  <c r="AB404" i="1" s="1"/>
  <c r="U404" i="1"/>
  <c r="AM401" i="1"/>
  <c r="AL401" i="1"/>
  <c r="AK401" i="1"/>
  <c r="W401" i="1"/>
  <c r="AB401" i="1" s="1"/>
  <c r="U401" i="1"/>
  <c r="AM400" i="1"/>
  <c r="AL400" i="1"/>
  <c r="AK400" i="1"/>
  <c r="W400" i="1"/>
  <c r="AB400" i="1" s="1"/>
  <c r="U400" i="1"/>
  <c r="AM408" i="1"/>
  <c r="AL408" i="1"/>
  <c r="AK408" i="1"/>
  <c r="W408" i="1"/>
  <c r="AB408" i="1" s="1"/>
  <c r="U408" i="1"/>
  <c r="AM403" i="1"/>
  <c r="AL403" i="1"/>
  <c r="AK403" i="1"/>
  <c r="W403" i="1"/>
  <c r="AB403" i="1" s="1"/>
  <c r="U403" i="1"/>
  <c r="AM412" i="1"/>
  <c r="AL412" i="1"/>
  <c r="AK412" i="1"/>
  <c r="W412" i="1"/>
  <c r="AB412" i="1" s="1"/>
  <c r="U412" i="1"/>
  <c r="AM346" i="1"/>
  <c r="AL346" i="1"/>
  <c r="AK346" i="1"/>
  <c r="W346" i="1"/>
  <c r="AB346" i="1" s="1"/>
  <c r="U346" i="1"/>
  <c r="AM330" i="1"/>
  <c r="AL330" i="1"/>
  <c r="AK330" i="1"/>
  <c r="W330" i="1"/>
  <c r="AB330" i="1" s="1"/>
  <c r="U330" i="1"/>
  <c r="AM317" i="1"/>
  <c r="AL317" i="1"/>
  <c r="AK317" i="1"/>
  <c r="W317" i="1"/>
  <c r="AB317" i="1" s="1"/>
  <c r="U317" i="1"/>
  <c r="AM261" i="1"/>
  <c r="AL261" i="1"/>
  <c r="AK261" i="1"/>
  <c r="W261" i="1"/>
  <c r="AB261" i="1" s="1"/>
  <c r="U261" i="1"/>
  <c r="AM260" i="1"/>
  <c r="AL260" i="1"/>
  <c r="AK260" i="1"/>
  <c r="W260" i="1"/>
  <c r="AB260" i="1" s="1"/>
  <c r="U260" i="1"/>
  <c r="AM253" i="1"/>
  <c r="AL253" i="1"/>
  <c r="AK253" i="1"/>
  <c r="W253" i="1"/>
  <c r="AB253" i="1" s="1"/>
  <c r="U253" i="1"/>
  <c r="AM252" i="1"/>
  <c r="AL252" i="1"/>
  <c r="AK252" i="1"/>
  <c r="W252" i="1"/>
  <c r="AB252" i="1" s="1"/>
  <c r="U252" i="1"/>
  <c r="AM257" i="1"/>
  <c r="AL257" i="1"/>
  <c r="AK257" i="1"/>
  <c r="W257" i="1"/>
  <c r="AB257" i="1" s="1"/>
  <c r="U257" i="1"/>
  <c r="AM281" i="1"/>
  <c r="AL281" i="1"/>
  <c r="AK281" i="1"/>
  <c r="W281" i="1"/>
  <c r="AB281" i="1" s="1"/>
  <c r="U281" i="1"/>
  <c r="AM258" i="1"/>
  <c r="AL258" i="1"/>
  <c r="AK258" i="1"/>
  <c r="W258" i="1"/>
  <c r="AB258" i="1" s="1"/>
  <c r="U258" i="1"/>
  <c r="AM256" i="1"/>
  <c r="AL256" i="1"/>
  <c r="AK256" i="1"/>
  <c r="W256" i="1"/>
  <c r="AB256" i="1" s="1"/>
  <c r="U256" i="1"/>
  <c r="AM255" i="1"/>
  <c r="AL255" i="1"/>
  <c r="AK255" i="1"/>
  <c r="W255" i="1"/>
  <c r="AB255" i="1" s="1"/>
  <c r="U255" i="1"/>
  <c r="AM209" i="1"/>
  <c r="AL209" i="1"/>
  <c r="AK209" i="1"/>
  <c r="W209" i="1"/>
  <c r="AB209" i="1" s="1"/>
  <c r="U209" i="1"/>
  <c r="U211" i="1"/>
  <c r="W211" i="1"/>
  <c r="AB211" i="1" s="1"/>
  <c r="AK211" i="1"/>
  <c r="AL211" i="1"/>
  <c r="AM211" i="1"/>
  <c r="AM897" i="1"/>
  <c r="AL897" i="1"/>
  <c r="AK897" i="1"/>
  <c r="W897" i="1"/>
  <c r="AB897" i="1" s="1"/>
  <c r="U897" i="1"/>
  <c r="AM539" i="1"/>
  <c r="AL539" i="1"/>
  <c r="AK539" i="1"/>
  <c r="W539" i="1"/>
  <c r="AB539" i="1" s="1"/>
  <c r="U539" i="1"/>
  <c r="AM889" i="1"/>
  <c r="AL889" i="1"/>
  <c r="AK889" i="1"/>
  <c r="W889" i="1"/>
  <c r="AB889" i="1" s="1"/>
  <c r="U889" i="1"/>
  <c r="AM895" i="1"/>
  <c r="AL895" i="1"/>
  <c r="AK895" i="1"/>
  <c r="W895" i="1"/>
  <c r="AB895" i="1" s="1"/>
  <c r="U895" i="1"/>
  <c r="AM903" i="1"/>
  <c r="AL903" i="1"/>
  <c r="AK903" i="1"/>
  <c r="W903" i="1"/>
  <c r="AB903" i="1" s="1"/>
  <c r="U903" i="1"/>
  <c r="AM891" i="1"/>
  <c r="AL891" i="1"/>
  <c r="AK891" i="1"/>
  <c r="W891" i="1"/>
  <c r="AB891" i="1" s="1"/>
  <c r="U891" i="1"/>
  <c r="AM893" i="1"/>
  <c r="AL893" i="1"/>
  <c r="AK893" i="1"/>
  <c r="W893" i="1"/>
  <c r="AB893" i="1" s="1"/>
  <c r="U893" i="1"/>
  <c r="AM885" i="1"/>
  <c r="AL885" i="1"/>
  <c r="AK885" i="1"/>
  <c r="W885" i="1"/>
  <c r="AB885" i="1" s="1"/>
  <c r="U885" i="1"/>
  <c r="AM887" i="1"/>
  <c r="AL887" i="1"/>
  <c r="AK887" i="1"/>
  <c r="W887" i="1"/>
  <c r="AB887" i="1" s="1"/>
  <c r="U887" i="1"/>
  <c r="AM342" i="1"/>
  <c r="AL342" i="1"/>
  <c r="AK342" i="1"/>
  <c r="W342" i="1"/>
  <c r="AB342" i="1" s="1"/>
  <c r="U342" i="1"/>
  <c r="AM2013" i="1"/>
  <c r="AL2013" i="1"/>
  <c r="AK2013" i="1"/>
  <c r="W2013" i="1"/>
  <c r="AB2013" i="1" s="1"/>
  <c r="U2013" i="1"/>
  <c r="AM1912" i="1"/>
  <c r="AL1912" i="1"/>
  <c r="AK1912" i="1"/>
  <c r="W1912" i="1"/>
  <c r="AB1912" i="1" s="1"/>
  <c r="U1912" i="1"/>
  <c r="AM1900" i="1"/>
  <c r="AL1900" i="1"/>
  <c r="AK1900" i="1"/>
  <c r="W1900" i="1"/>
  <c r="AB1900" i="1" s="1"/>
  <c r="U1900" i="1"/>
  <c r="AM1896" i="1"/>
  <c r="AL1896" i="1"/>
  <c r="AK1896" i="1"/>
  <c r="W1896" i="1"/>
  <c r="AB1896" i="1" s="1"/>
  <c r="U1896" i="1"/>
  <c r="AM1902" i="1"/>
  <c r="AL1902" i="1"/>
  <c r="AK1902" i="1"/>
  <c r="W1902" i="1"/>
  <c r="AB1902" i="1" s="1"/>
  <c r="U1902" i="1"/>
  <c r="AM1903" i="1"/>
  <c r="AL1903" i="1"/>
  <c r="AK1903" i="1"/>
  <c r="W1903" i="1"/>
  <c r="AB1903" i="1" s="1"/>
  <c r="U1903" i="1"/>
  <c r="AM1901" i="1"/>
  <c r="AL1901" i="1"/>
  <c r="AK1901" i="1"/>
  <c r="W1901" i="1"/>
  <c r="AB1901" i="1" s="1"/>
  <c r="U1901" i="1"/>
  <c r="AM1899" i="1"/>
  <c r="AL1899" i="1"/>
  <c r="AK1899" i="1"/>
  <c r="W1899" i="1"/>
  <c r="AB1899" i="1" s="1"/>
  <c r="U1899" i="1"/>
  <c r="AM1897" i="1"/>
  <c r="AL1897" i="1"/>
  <c r="AK1897" i="1"/>
  <c r="W1897" i="1"/>
  <c r="AB1897" i="1" s="1"/>
  <c r="U1897" i="1"/>
  <c r="AM1898" i="1"/>
  <c r="AL1898" i="1"/>
  <c r="AK1898" i="1"/>
  <c r="W1898" i="1"/>
  <c r="AB1898" i="1" s="1"/>
  <c r="U1898" i="1"/>
  <c r="AM1894" i="1"/>
  <c r="AL1894" i="1"/>
  <c r="AK1894" i="1"/>
  <c r="W1894" i="1"/>
  <c r="AB1894" i="1" s="1"/>
  <c r="U1894" i="1"/>
  <c r="AM1630" i="1"/>
  <c r="AL1630" i="1"/>
  <c r="AK1630" i="1"/>
  <c r="W1630" i="1"/>
  <c r="AB1630" i="1" s="1"/>
  <c r="U1630" i="1"/>
  <c r="AM1622" i="1"/>
  <c r="AL1622" i="1"/>
  <c r="AK1622" i="1"/>
  <c r="W1622" i="1"/>
  <c r="AB1622" i="1" s="1"/>
  <c r="U1622" i="1"/>
  <c r="AM1502" i="1"/>
  <c r="AL1502" i="1"/>
  <c r="AK1502" i="1"/>
  <c r="W1502" i="1"/>
  <c r="AB1502" i="1" s="1"/>
  <c r="U1502" i="1"/>
  <c r="AM1501" i="1"/>
  <c r="AL1501" i="1"/>
  <c r="AK1501" i="1"/>
  <c r="W1501" i="1"/>
  <c r="AB1501" i="1" s="1"/>
  <c r="U1501" i="1"/>
  <c r="AM1499" i="1"/>
  <c r="AL1499" i="1"/>
  <c r="AK1499" i="1"/>
  <c r="W1499" i="1"/>
  <c r="AB1499" i="1" s="1"/>
  <c r="U1499" i="1"/>
  <c r="AM1504" i="1"/>
  <c r="AL1504" i="1"/>
  <c r="AK1504" i="1"/>
  <c r="W1504" i="1"/>
  <c r="AB1504" i="1" s="1"/>
  <c r="U1504" i="1"/>
  <c r="AM1503" i="1"/>
  <c r="AL1503" i="1"/>
  <c r="AK1503" i="1"/>
  <c r="W1503" i="1"/>
  <c r="AB1503" i="1" s="1"/>
  <c r="U1503" i="1"/>
  <c r="AM1431" i="1"/>
  <c r="AL1431" i="1"/>
  <c r="AK1431" i="1"/>
  <c r="W1431" i="1"/>
  <c r="AB1431" i="1" s="1"/>
  <c r="U1431" i="1"/>
  <c r="AM1430" i="1"/>
  <c r="AL1430" i="1"/>
  <c r="AK1430" i="1"/>
  <c r="W1430" i="1"/>
  <c r="AB1430" i="1" s="1"/>
  <c r="U1430" i="1"/>
  <c r="AM1429" i="1"/>
  <c r="AL1429" i="1"/>
  <c r="AK1429" i="1"/>
  <c r="W1429" i="1"/>
  <c r="AB1429" i="1" s="1"/>
  <c r="U1429" i="1"/>
  <c r="AM1428" i="1"/>
  <c r="AL1428" i="1"/>
  <c r="AK1428" i="1"/>
  <c r="W1428" i="1"/>
  <c r="AB1428" i="1" s="1"/>
  <c r="U1428" i="1"/>
  <c r="AM1427" i="1"/>
  <c r="AL1427" i="1"/>
  <c r="AK1427" i="1"/>
  <c r="W1427" i="1"/>
  <c r="AB1427" i="1" s="1"/>
  <c r="U1427" i="1"/>
  <c r="AM1426" i="1"/>
  <c r="AL1426" i="1"/>
  <c r="AK1426" i="1"/>
  <c r="W1426" i="1"/>
  <c r="AB1426" i="1" s="1"/>
  <c r="U1426" i="1"/>
  <c r="AM1425" i="1"/>
  <c r="AL1425" i="1"/>
  <c r="AK1425" i="1"/>
  <c r="W1425" i="1"/>
  <c r="AB1425" i="1" s="1"/>
  <c r="U1425" i="1"/>
  <c r="AM1424" i="1"/>
  <c r="AL1424" i="1"/>
  <c r="AK1424" i="1"/>
  <c r="W1424" i="1"/>
  <c r="AB1424" i="1" s="1"/>
  <c r="U1424" i="1"/>
  <c r="AM1423" i="1"/>
  <c r="AL1423" i="1"/>
  <c r="AK1423" i="1"/>
  <c r="W1423" i="1"/>
  <c r="AB1423" i="1" s="1"/>
  <c r="U1423" i="1"/>
  <c r="AM1421" i="1"/>
  <c r="AL1421" i="1"/>
  <c r="AK1421" i="1"/>
  <c r="W1421" i="1"/>
  <c r="AB1421" i="1" s="1"/>
  <c r="U1421" i="1"/>
  <c r="AM1353" i="1"/>
  <c r="AL1353" i="1"/>
  <c r="AK1353" i="1"/>
  <c r="W1353" i="1"/>
  <c r="AB1353" i="1" s="1"/>
  <c r="U1353" i="1"/>
  <c r="AM1352" i="1"/>
  <c r="AL1352" i="1"/>
  <c r="AK1352" i="1"/>
  <c r="W1352" i="1"/>
  <c r="AB1352" i="1" s="1"/>
  <c r="U1352" i="1"/>
  <c r="AM1355" i="1"/>
  <c r="AL1355" i="1"/>
  <c r="AK1355" i="1"/>
  <c r="W1355" i="1"/>
  <c r="AB1355" i="1" s="1"/>
  <c r="U1355" i="1"/>
  <c r="AM1354" i="1"/>
  <c r="AL1354" i="1"/>
  <c r="AK1354" i="1"/>
  <c r="W1354" i="1"/>
  <c r="AB1354" i="1" s="1"/>
  <c r="U1354" i="1"/>
  <c r="AM1350" i="1"/>
  <c r="AL1350" i="1"/>
  <c r="AK1350" i="1"/>
  <c r="W1350" i="1"/>
  <c r="AB1350" i="1" s="1"/>
  <c r="U1350" i="1"/>
  <c r="AM1349" i="1"/>
  <c r="AL1349" i="1"/>
  <c r="AK1349" i="1"/>
  <c r="W1349" i="1"/>
  <c r="AB1349" i="1" s="1"/>
  <c r="U1349" i="1"/>
  <c r="AM1351" i="1"/>
  <c r="AL1351" i="1"/>
  <c r="AK1351" i="1"/>
  <c r="W1351" i="1"/>
  <c r="AB1351" i="1" s="1"/>
  <c r="U1351" i="1"/>
  <c r="AM1348" i="1"/>
  <c r="AL1348" i="1"/>
  <c r="AK1348" i="1"/>
  <c r="W1348" i="1"/>
  <c r="AB1348" i="1" s="1"/>
  <c r="U1348" i="1"/>
  <c r="U1372" i="1"/>
  <c r="W1372" i="1"/>
  <c r="AB1372" i="1" s="1"/>
  <c r="AK1372" i="1"/>
  <c r="AL1372" i="1"/>
  <c r="AM1372" i="1"/>
  <c r="AM1311" i="1"/>
  <c r="AL1311" i="1"/>
  <c r="AK1311" i="1"/>
  <c r="W1311" i="1"/>
  <c r="AB1311" i="1" s="1"/>
  <c r="U1311" i="1"/>
  <c r="AM1310" i="1"/>
  <c r="AL1310" i="1"/>
  <c r="AK1310" i="1"/>
  <c r="W1310" i="1"/>
  <c r="AB1310" i="1" s="1"/>
  <c r="U1310" i="1"/>
  <c r="AM1308" i="1"/>
  <c r="AL1308" i="1"/>
  <c r="AK1308" i="1"/>
  <c r="W1308" i="1"/>
  <c r="AB1308" i="1" s="1"/>
  <c r="U1308" i="1"/>
  <c r="AM1307" i="1"/>
  <c r="AL1307" i="1"/>
  <c r="AK1307" i="1"/>
  <c r="W1307" i="1"/>
  <c r="AB1307" i="1" s="1"/>
  <c r="U1307" i="1"/>
  <c r="AM1281" i="1"/>
  <c r="AL1281" i="1"/>
  <c r="AK1281" i="1"/>
  <c r="W1281" i="1"/>
  <c r="AB1281" i="1" s="1"/>
  <c r="U1281" i="1"/>
  <c r="AM1280" i="1"/>
  <c r="AL1280" i="1"/>
  <c r="AK1280" i="1"/>
  <c r="W1280" i="1"/>
  <c r="AB1280" i="1" s="1"/>
  <c r="U1280" i="1"/>
  <c r="AM1279" i="1"/>
  <c r="AL1279" i="1"/>
  <c r="AK1279" i="1"/>
  <c r="W1279" i="1"/>
  <c r="AB1279" i="1" s="1"/>
  <c r="U1279" i="1"/>
  <c r="AM1268" i="1"/>
  <c r="AL1268" i="1"/>
  <c r="AK1268" i="1"/>
  <c r="W1268" i="1"/>
  <c r="AB1268" i="1" s="1"/>
  <c r="U1268" i="1"/>
  <c r="AM1267" i="1"/>
  <c r="AL1267" i="1"/>
  <c r="AK1267" i="1"/>
  <c r="W1267" i="1"/>
  <c r="AB1267" i="1" s="1"/>
  <c r="U1267" i="1"/>
  <c r="AM1269" i="1"/>
  <c r="AL1269" i="1"/>
  <c r="AK1269" i="1"/>
  <c r="W1269" i="1"/>
  <c r="AB1269" i="1" s="1"/>
  <c r="U1269" i="1"/>
  <c r="AM1270" i="1"/>
  <c r="AL1270" i="1"/>
  <c r="AK1270" i="1"/>
  <c r="W1270" i="1"/>
  <c r="AB1270" i="1" s="1"/>
  <c r="U1270" i="1"/>
  <c r="AM1264" i="1"/>
  <c r="AL1264" i="1"/>
  <c r="AK1264" i="1"/>
  <c r="W1264" i="1"/>
  <c r="AB1264" i="1" s="1"/>
  <c r="U1264" i="1"/>
  <c r="AM1255" i="1"/>
  <c r="AL1255" i="1"/>
  <c r="AK1255" i="1"/>
  <c r="W1255" i="1"/>
  <c r="AB1255" i="1" s="1"/>
  <c r="U1255" i="1"/>
  <c r="AM1258" i="1"/>
  <c r="AL1258" i="1"/>
  <c r="AK1258" i="1"/>
  <c r="W1258" i="1"/>
  <c r="AB1258" i="1" s="1"/>
  <c r="U1258" i="1"/>
  <c r="AM1259" i="1"/>
  <c r="AL1259" i="1"/>
  <c r="AK1259" i="1"/>
  <c r="W1259" i="1"/>
  <c r="AB1259" i="1" s="1"/>
  <c r="U1259" i="1"/>
  <c r="AM1265" i="1"/>
  <c r="AL1265" i="1"/>
  <c r="AK1265" i="1"/>
  <c r="W1265" i="1"/>
  <c r="AB1265" i="1" s="1"/>
  <c r="U1265" i="1"/>
  <c r="AM1250" i="1"/>
  <c r="AL1250" i="1"/>
  <c r="AK1250" i="1"/>
  <c r="W1250" i="1"/>
  <c r="AB1250" i="1" s="1"/>
  <c r="U1250" i="1"/>
  <c r="AM1244" i="1"/>
  <c r="AL1244" i="1"/>
  <c r="AK1244" i="1"/>
  <c r="W1244" i="1"/>
  <c r="AB1244" i="1" s="1"/>
  <c r="U1244" i="1"/>
  <c r="U1245" i="1"/>
  <c r="W1245" i="1"/>
  <c r="AB1245" i="1" s="1"/>
  <c r="AK1245" i="1"/>
  <c r="AL1245" i="1"/>
  <c r="AM1245" i="1"/>
  <c r="AM1246" i="1"/>
  <c r="AL1246" i="1"/>
  <c r="AK1246" i="1"/>
  <c r="W1246" i="1"/>
  <c r="AB1246" i="1" s="1"/>
  <c r="U1246" i="1"/>
  <c r="AM1237" i="1"/>
  <c r="AL1237" i="1"/>
  <c r="AK1237" i="1"/>
  <c r="W1237" i="1"/>
  <c r="AB1237" i="1" s="1"/>
  <c r="U1237" i="1"/>
  <c r="AM1240" i="1"/>
  <c r="AL1240" i="1"/>
  <c r="AK1240" i="1"/>
  <c r="W1240" i="1"/>
  <c r="AB1240" i="1" s="1"/>
  <c r="U1240" i="1"/>
  <c r="AM1239" i="1"/>
  <c r="AL1239" i="1"/>
  <c r="AK1239" i="1"/>
  <c r="W1239" i="1"/>
  <c r="AB1239" i="1" s="1"/>
  <c r="U1239" i="1"/>
  <c r="AM1242" i="1"/>
  <c r="AL1242" i="1"/>
  <c r="AK1242" i="1"/>
  <c r="W1242" i="1"/>
  <c r="AB1242" i="1" s="1"/>
  <c r="U1242" i="1"/>
  <c r="AM1241" i="1"/>
  <c r="AL1241" i="1"/>
  <c r="AK1241" i="1"/>
  <c r="W1241" i="1"/>
  <c r="AB1241" i="1" s="1"/>
  <c r="U1241" i="1"/>
  <c r="AM1238" i="1"/>
  <c r="AL1238" i="1"/>
  <c r="AK1238" i="1"/>
  <c r="W1238" i="1"/>
  <c r="AB1238" i="1" s="1"/>
  <c r="U1238" i="1"/>
  <c r="AM1234" i="1"/>
  <c r="AL1234" i="1"/>
  <c r="AK1234" i="1"/>
  <c r="W1234" i="1"/>
  <c r="AB1234" i="1" s="1"/>
  <c r="U1234" i="1"/>
  <c r="AM1235" i="1"/>
  <c r="AL1235" i="1"/>
  <c r="AK1235" i="1"/>
  <c r="W1235" i="1"/>
  <c r="AB1235" i="1" s="1"/>
  <c r="U1235" i="1"/>
  <c r="AM1230" i="1"/>
  <c r="AL1230" i="1"/>
  <c r="AK1230" i="1"/>
  <c r="W1230" i="1"/>
  <c r="AB1230" i="1" s="1"/>
  <c r="U1230" i="1"/>
  <c r="AM1229" i="1"/>
  <c r="AL1229" i="1"/>
  <c r="AK1229" i="1"/>
  <c r="W1229" i="1"/>
  <c r="AB1229" i="1" s="1"/>
  <c r="U1229" i="1"/>
  <c r="AM1228" i="1"/>
  <c r="AL1228" i="1"/>
  <c r="AK1228" i="1"/>
  <c r="W1228" i="1"/>
  <c r="AB1228" i="1" s="1"/>
  <c r="U1228" i="1"/>
  <c r="AM1226" i="1"/>
  <c r="AL1226" i="1"/>
  <c r="AK1226" i="1"/>
  <c r="W1226" i="1"/>
  <c r="AB1226" i="1" s="1"/>
  <c r="U1226" i="1"/>
  <c r="AM1225" i="1"/>
  <c r="AL1225" i="1"/>
  <c r="AK1225" i="1"/>
  <c r="W1225" i="1"/>
  <c r="AB1225" i="1" s="1"/>
  <c r="U1225" i="1"/>
  <c r="AM1224" i="1"/>
  <c r="AL1224" i="1"/>
  <c r="AK1224" i="1"/>
  <c r="W1224" i="1"/>
  <c r="AB1224" i="1" s="1"/>
  <c r="U1224" i="1"/>
  <c r="AM1222" i="1"/>
  <c r="AL1222" i="1"/>
  <c r="AK1222" i="1"/>
  <c r="W1222" i="1"/>
  <c r="AB1222" i="1" s="1"/>
  <c r="U1222" i="1"/>
  <c r="AM1221" i="1"/>
  <c r="AL1221" i="1"/>
  <c r="AK1221" i="1"/>
  <c r="W1221" i="1"/>
  <c r="AB1221" i="1" s="1"/>
  <c r="U1221" i="1"/>
  <c r="AM1220" i="1"/>
  <c r="AL1220" i="1"/>
  <c r="AK1220" i="1"/>
  <c r="W1220" i="1"/>
  <c r="AB1220" i="1" s="1"/>
  <c r="U1220" i="1"/>
  <c r="AM1217" i="1"/>
  <c r="AL1217" i="1"/>
  <c r="AK1217" i="1"/>
  <c r="W1217" i="1"/>
  <c r="AB1217" i="1" s="1"/>
  <c r="U1217" i="1"/>
  <c r="AM1218" i="1"/>
  <c r="AL1218" i="1"/>
  <c r="AK1218" i="1"/>
  <c r="W1218" i="1"/>
  <c r="AB1218" i="1" s="1"/>
  <c r="U1218" i="1"/>
  <c r="AM1184" i="1"/>
  <c r="AL1184" i="1"/>
  <c r="AK1184" i="1"/>
  <c r="W1184" i="1"/>
  <c r="AB1184" i="1" s="1"/>
  <c r="U1184" i="1"/>
  <c r="AM1183" i="1"/>
  <c r="AL1183" i="1"/>
  <c r="AK1183" i="1"/>
  <c r="W1183" i="1"/>
  <c r="AB1183" i="1" s="1"/>
  <c r="U1183" i="1"/>
  <c r="AM1186" i="1"/>
  <c r="AL1186" i="1"/>
  <c r="AK1186" i="1"/>
  <c r="W1186" i="1"/>
  <c r="AB1186" i="1" s="1"/>
  <c r="U1186" i="1"/>
  <c r="AM1187" i="1"/>
  <c r="AL1187" i="1"/>
  <c r="AK1187" i="1"/>
  <c r="W1187" i="1"/>
  <c r="AB1187" i="1" s="1"/>
  <c r="U1187" i="1"/>
  <c r="AM1181" i="1"/>
  <c r="AL1181" i="1"/>
  <c r="AK1181" i="1"/>
  <c r="W1181" i="1"/>
  <c r="AB1181" i="1" s="1"/>
  <c r="U1181" i="1"/>
  <c r="AM1164" i="1"/>
  <c r="AL1164" i="1"/>
  <c r="AK1164" i="1"/>
  <c r="W1164" i="1"/>
  <c r="AB1164" i="1" s="1"/>
  <c r="U1164" i="1"/>
  <c r="AM1159" i="1"/>
  <c r="AL1159" i="1"/>
  <c r="AK1159" i="1"/>
  <c r="W1159" i="1"/>
  <c r="AB1159" i="1" s="1"/>
  <c r="U1159" i="1"/>
  <c r="AM1119" i="1"/>
  <c r="AL1119" i="1"/>
  <c r="AK1119" i="1"/>
  <c r="W1119" i="1"/>
  <c r="AB1119" i="1" s="1"/>
  <c r="U1119" i="1"/>
  <c r="AM1118" i="1"/>
  <c r="AL1118" i="1"/>
  <c r="AK1118" i="1"/>
  <c r="W1118" i="1"/>
  <c r="AB1118" i="1" s="1"/>
  <c r="U1118" i="1"/>
  <c r="AM1116" i="1"/>
  <c r="AL1116" i="1"/>
  <c r="AK1116" i="1"/>
  <c r="W1116" i="1"/>
  <c r="AB1116" i="1" s="1"/>
  <c r="U1116" i="1"/>
  <c r="AM1108" i="1"/>
  <c r="AL1108" i="1"/>
  <c r="AK1108" i="1"/>
  <c r="W1108" i="1"/>
  <c r="AB1108" i="1" s="1"/>
  <c r="U1108" i="1"/>
  <c r="AM1109" i="1"/>
  <c r="AL1109" i="1"/>
  <c r="AK1109" i="1"/>
  <c r="W1109" i="1"/>
  <c r="AB1109" i="1" s="1"/>
  <c r="U1109" i="1"/>
  <c r="AM1105" i="1"/>
  <c r="AL1105" i="1"/>
  <c r="AK1105" i="1"/>
  <c r="W1105" i="1"/>
  <c r="AB1105" i="1" s="1"/>
  <c r="U1105" i="1"/>
  <c r="AM1112" i="1"/>
  <c r="AL1112" i="1"/>
  <c r="AK1112" i="1"/>
  <c r="W1112" i="1"/>
  <c r="AB1112" i="1" s="1"/>
  <c r="U1112" i="1"/>
  <c r="AM933" i="1"/>
  <c r="AL933" i="1"/>
  <c r="AK933" i="1"/>
  <c r="W933" i="1"/>
  <c r="AB933" i="1" s="1"/>
  <c r="U933" i="1"/>
  <c r="AM928" i="1"/>
  <c r="AL928" i="1"/>
  <c r="AK928" i="1"/>
  <c r="W928" i="1"/>
  <c r="AB928" i="1" s="1"/>
  <c r="U928" i="1"/>
  <c r="AM986" i="1"/>
  <c r="AL986" i="1"/>
  <c r="AK986" i="1"/>
  <c r="W986" i="1"/>
  <c r="AB986" i="1" s="1"/>
  <c r="U986" i="1"/>
  <c r="AM978" i="1"/>
  <c r="AL978" i="1"/>
  <c r="AK978" i="1"/>
  <c r="W978" i="1"/>
  <c r="AB978" i="1" s="1"/>
  <c r="U978" i="1"/>
  <c r="AM783" i="1"/>
  <c r="AL783" i="1"/>
  <c r="AK783" i="1"/>
  <c r="W783" i="1"/>
  <c r="AB783" i="1" s="1"/>
  <c r="U783" i="1"/>
  <c r="AM762" i="1"/>
  <c r="AL762" i="1"/>
  <c r="AK762" i="1"/>
  <c r="W762" i="1"/>
  <c r="AB762" i="1" s="1"/>
  <c r="U762" i="1"/>
  <c r="AM748" i="1"/>
  <c r="AL748" i="1"/>
  <c r="AK748" i="1"/>
  <c r="W748" i="1"/>
  <c r="AB748" i="1" s="1"/>
  <c r="U748" i="1"/>
  <c r="AM755" i="1"/>
  <c r="AL755" i="1"/>
  <c r="AK755" i="1"/>
  <c r="W755" i="1"/>
  <c r="AB755" i="1" s="1"/>
  <c r="U755" i="1"/>
  <c r="AM701" i="1"/>
  <c r="AL701" i="1"/>
  <c r="AK701" i="1"/>
  <c r="W701" i="1"/>
  <c r="AB701" i="1" s="1"/>
  <c r="U701" i="1"/>
  <c r="AM709" i="1"/>
  <c r="AL709" i="1"/>
  <c r="AK709" i="1"/>
  <c r="W709" i="1"/>
  <c r="AB709" i="1" s="1"/>
  <c r="U709" i="1"/>
  <c r="AM700" i="1"/>
  <c r="AL700" i="1"/>
  <c r="AK700" i="1"/>
  <c r="W700" i="1"/>
  <c r="AB700" i="1" s="1"/>
  <c r="U700" i="1"/>
  <c r="AM710" i="1"/>
  <c r="AL710" i="1"/>
  <c r="AK710" i="1"/>
  <c r="W710" i="1"/>
  <c r="AB710" i="1" s="1"/>
  <c r="U710" i="1"/>
  <c r="AM704" i="1"/>
  <c r="AL704" i="1"/>
  <c r="AK704" i="1"/>
  <c r="W704" i="1"/>
  <c r="AB704" i="1" s="1"/>
  <c r="U704" i="1"/>
  <c r="AM706" i="1"/>
  <c r="AL706" i="1"/>
  <c r="AK706" i="1"/>
  <c r="W706" i="1"/>
  <c r="AB706" i="1" s="1"/>
  <c r="U706" i="1"/>
  <c r="AM698" i="1"/>
  <c r="AL698" i="1"/>
  <c r="AK698" i="1"/>
  <c r="W698" i="1"/>
  <c r="AB698" i="1" s="1"/>
  <c r="U698" i="1"/>
  <c r="AM702" i="1"/>
  <c r="AL702" i="1"/>
  <c r="AK702" i="1"/>
  <c r="W702" i="1"/>
  <c r="AB702" i="1" s="1"/>
  <c r="U702" i="1"/>
  <c r="AM699" i="1"/>
  <c r="AL699" i="1"/>
  <c r="AK699" i="1"/>
  <c r="W699" i="1"/>
  <c r="AB699" i="1" s="1"/>
  <c r="U699" i="1"/>
  <c r="AM705" i="1"/>
  <c r="AL705" i="1"/>
  <c r="AK705" i="1"/>
  <c r="W705" i="1"/>
  <c r="AB705" i="1" s="1"/>
  <c r="U705" i="1"/>
  <c r="AM703" i="1"/>
  <c r="AL703" i="1"/>
  <c r="AK703" i="1"/>
  <c r="W703" i="1"/>
  <c r="AB703" i="1" s="1"/>
  <c r="U703" i="1"/>
  <c r="AM707" i="1"/>
  <c r="AL707" i="1"/>
  <c r="AK707" i="1"/>
  <c r="W707" i="1"/>
  <c r="AB707" i="1" s="1"/>
  <c r="U707" i="1"/>
  <c r="AM708" i="1"/>
  <c r="AL708" i="1"/>
  <c r="AK708" i="1"/>
  <c r="W708" i="1"/>
  <c r="AB708" i="1" s="1"/>
  <c r="U708" i="1"/>
  <c r="AM685" i="1"/>
  <c r="AL685" i="1"/>
  <c r="AK685" i="1"/>
  <c r="W685" i="1"/>
  <c r="AB685" i="1" s="1"/>
  <c r="U685" i="1"/>
  <c r="AM687" i="1"/>
  <c r="AL687" i="1"/>
  <c r="AK687" i="1"/>
  <c r="W687" i="1"/>
  <c r="AB687" i="1" s="1"/>
  <c r="U687" i="1"/>
  <c r="AM683" i="1"/>
  <c r="AL683" i="1"/>
  <c r="AK683" i="1"/>
  <c r="W683" i="1"/>
  <c r="AB683" i="1" s="1"/>
  <c r="U683" i="1"/>
  <c r="AM680" i="1"/>
  <c r="AL680" i="1"/>
  <c r="AK680" i="1"/>
  <c r="W680" i="1"/>
  <c r="AB680" i="1" s="1"/>
  <c r="U680" i="1"/>
  <c r="AM679" i="1"/>
  <c r="AL679" i="1"/>
  <c r="AK679" i="1"/>
  <c r="W679" i="1"/>
  <c r="AB679" i="1" s="1"/>
  <c r="U679" i="1"/>
  <c r="AM678" i="1"/>
  <c r="AL678" i="1"/>
  <c r="AK678" i="1"/>
  <c r="W678" i="1"/>
  <c r="AB678" i="1" s="1"/>
  <c r="U678" i="1"/>
  <c r="AM677" i="1"/>
  <c r="AL677" i="1"/>
  <c r="AK677" i="1"/>
  <c r="W677" i="1"/>
  <c r="AB677" i="1" s="1"/>
  <c r="U677" i="1"/>
  <c r="AM674" i="1"/>
  <c r="AL674" i="1"/>
  <c r="AK674" i="1"/>
  <c r="W674" i="1"/>
  <c r="AB674" i="1" s="1"/>
  <c r="U674" i="1"/>
  <c r="AM627" i="1"/>
  <c r="AL627" i="1"/>
  <c r="AK627" i="1"/>
  <c r="W627" i="1"/>
  <c r="AB627" i="1" s="1"/>
  <c r="U627" i="1"/>
  <c r="AM626" i="1"/>
  <c r="AL626" i="1"/>
  <c r="AK626" i="1"/>
  <c r="W626" i="1"/>
  <c r="AB626" i="1" s="1"/>
  <c r="U626" i="1"/>
  <c r="AM624" i="1"/>
  <c r="AL624" i="1"/>
  <c r="AK624" i="1"/>
  <c r="W624" i="1"/>
  <c r="AB624" i="1" s="1"/>
  <c r="U624" i="1"/>
  <c r="AM534" i="1"/>
  <c r="AL534" i="1"/>
  <c r="AK534" i="1"/>
  <c r="W534" i="1"/>
  <c r="AB534" i="1" s="1"/>
  <c r="U534" i="1"/>
  <c r="AM535" i="1"/>
  <c r="AL535" i="1"/>
  <c r="AK535" i="1"/>
  <c r="W535" i="1"/>
  <c r="AB535" i="1" s="1"/>
  <c r="U535" i="1"/>
  <c r="AM533" i="1"/>
  <c r="AL533" i="1"/>
  <c r="AK533" i="1"/>
  <c r="W533" i="1"/>
  <c r="AB533" i="1" s="1"/>
  <c r="U533" i="1"/>
  <c r="AM536" i="1"/>
  <c r="AL536" i="1"/>
  <c r="AK536" i="1"/>
  <c r="W536" i="1"/>
  <c r="AB536" i="1" s="1"/>
  <c r="U536" i="1"/>
  <c r="AM531" i="1"/>
  <c r="AL531" i="1"/>
  <c r="AK531" i="1"/>
  <c r="W531" i="1"/>
  <c r="AB531" i="1" s="1"/>
  <c r="U531" i="1"/>
  <c r="AM429" i="1"/>
  <c r="AL429" i="1"/>
  <c r="AK429" i="1"/>
  <c r="W429" i="1"/>
  <c r="AB429" i="1" s="1"/>
  <c r="U429" i="1"/>
  <c r="AM428" i="1"/>
  <c r="AL428" i="1"/>
  <c r="AK428" i="1"/>
  <c r="W428" i="1"/>
  <c r="AB428" i="1" s="1"/>
  <c r="U428" i="1"/>
  <c r="AM427" i="1"/>
  <c r="AL427" i="1"/>
  <c r="AK427" i="1"/>
  <c r="W427" i="1"/>
  <c r="AB427" i="1" s="1"/>
  <c r="U427" i="1"/>
  <c r="AM425" i="1"/>
  <c r="AL425" i="1"/>
  <c r="AK425" i="1"/>
  <c r="W425" i="1"/>
  <c r="AB425" i="1" s="1"/>
  <c r="U425" i="1"/>
  <c r="AM424" i="1"/>
  <c r="AL424" i="1"/>
  <c r="AK424" i="1"/>
  <c r="W424" i="1"/>
  <c r="AB424" i="1" s="1"/>
  <c r="U424" i="1"/>
  <c r="AM423" i="1"/>
  <c r="AL423" i="1"/>
  <c r="AK423" i="1"/>
  <c r="W423" i="1"/>
  <c r="AB423" i="1" s="1"/>
  <c r="U423" i="1"/>
  <c r="AM405" i="1"/>
  <c r="AL405" i="1"/>
  <c r="AK405" i="1"/>
  <c r="W405" i="1"/>
  <c r="AB405" i="1" s="1"/>
  <c r="U405" i="1"/>
  <c r="AM406" i="1"/>
  <c r="AL406" i="1"/>
  <c r="AK406" i="1"/>
  <c r="W406" i="1"/>
  <c r="AB406" i="1" s="1"/>
  <c r="U406" i="1"/>
  <c r="AM407" i="1"/>
  <c r="AL407" i="1"/>
  <c r="AK407" i="1"/>
  <c r="W407" i="1"/>
  <c r="AB407" i="1" s="1"/>
  <c r="U407" i="1"/>
  <c r="AM410" i="1"/>
  <c r="AL410" i="1"/>
  <c r="AK410" i="1"/>
  <c r="W410" i="1"/>
  <c r="AB410" i="1" s="1"/>
  <c r="U410" i="1"/>
  <c r="AM402" i="1"/>
  <c r="AL402" i="1"/>
  <c r="AK402" i="1"/>
  <c r="W402" i="1"/>
  <c r="AB402" i="1" s="1"/>
  <c r="U402" i="1"/>
  <c r="AM409" i="1"/>
  <c r="AL409" i="1"/>
  <c r="AK409" i="1"/>
  <c r="W409" i="1"/>
  <c r="AB409" i="1" s="1"/>
  <c r="U409" i="1"/>
  <c r="AM397" i="1"/>
  <c r="AL397" i="1"/>
  <c r="AK397" i="1"/>
  <c r="W397" i="1"/>
  <c r="AB397" i="1" s="1"/>
  <c r="U397" i="1"/>
  <c r="AM398" i="1"/>
  <c r="AL398" i="1"/>
  <c r="AK398" i="1"/>
  <c r="W398" i="1"/>
  <c r="AB398" i="1" s="1"/>
  <c r="U398" i="1"/>
  <c r="AM413" i="1"/>
  <c r="AL413" i="1"/>
  <c r="AK413" i="1"/>
  <c r="W413" i="1"/>
  <c r="AB413" i="1" s="1"/>
  <c r="U413" i="1"/>
  <c r="AM350" i="1"/>
  <c r="AL350" i="1"/>
  <c r="AK350" i="1"/>
  <c r="W350" i="1"/>
  <c r="AB350" i="1" s="1"/>
  <c r="U350" i="1"/>
  <c r="AM352" i="1"/>
  <c r="AL352" i="1"/>
  <c r="AK352" i="1"/>
  <c r="W352" i="1"/>
  <c r="AB352" i="1" s="1"/>
  <c r="U352" i="1"/>
  <c r="AM354" i="1"/>
  <c r="AL354" i="1"/>
  <c r="AK354" i="1"/>
  <c r="W354" i="1"/>
  <c r="AB354" i="1" s="1"/>
  <c r="U354" i="1"/>
  <c r="AM351" i="1"/>
  <c r="AL351" i="1"/>
  <c r="AK351" i="1"/>
  <c r="W351" i="1"/>
  <c r="AB351" i="1" s="1"/>
  <c r="U351" i="1"/>
  <c r="AM302" i="1"/>
  <c r="AL302" i="1"/>
  <c r="AK302" i="1"/>
  <c r="W302" i="1"/>
  <c r="AB302" i="1" s="1"/>
  <c r="U302" i="1"/>
  <c r="AM299" i="1"/>
  <c r="AL299" i="1"/>
  <c r="AK299" i="1"/>
  <c r="W299" i="1"/>
  <c r="AB299" i="1" s="1"/>
  <c r="U299" i="1"/>
  <c r="AM293" i="1"/>
  <c r="AL293" i="1"/>
  <c r="AK293" i="1"/>
  <c r="W293" i="1"/>
  <c r="AB293" i="1" s="1"/>
  <c r="U293" i="1"/>
  <c r="AM291" i="1"/>
  <c r="AL291" i="1"/>
  <c r="AK291" i="1"/>
  <c r="W291" i="1"/>
  <c r="AB291" i="1" s="1"/>
  <c r="U291" i="1"/>
  <c r="U292" i="1"/>
  <c r="W292" i="1"/>
  <c r="AB292" i="1" s="1"/>
  <c r="AK292" i="1"/>
  <c r="AL292" i="1"/>
  <c r="AM292" i="1"/>
  <c r="AM285" i="1"/>
  <c r="AL285" i="1"/>
  <c r="AK285" i="1"/>
  <c r="W285" i="1"/>
  <c r="AB285" i="1" s="1"/>
  <c r="U285" i="1"/>
  <c r="AM284" i="1"/>
  <c r="AL284" i="1"/>
  <c r="AK284" i="1"/>
  <c r="W284" i="1"/>
  <c r="AB284" i="1" s="1"/>
  <c r="U284" i="1"/>
  <c r="AM283" i="1"/>
  <c r="AL283" i="1"/>
  <c r="AK283" i="1"/>
  <c r="W283" i="1"/>
  <c r="AB283" i="1" s="1"/>
  <c r="U283" i="1"/>
  <c r="AM278" i="1"/>
  <c r="AL278" i="1"/>
  <c r="AK278" i="1"/>
  <c r="W278" i="1"/>
  <c r="AB278" i="1" s="1"/>
  <c r="U278" i="1"/>
  <c r="AM274" i="1"/>
  <c r="AL274" i="1"/>
  <c r="AK274" i="1"/>
  <c r="W274" i="1"/>
  <c r="AB274" i="1" s="1"/>
  <c r="U274" i="1"/>
  <c r="AM279" i="1"/>
  <c r="AL279" i="1"/>
  <c r="AK279" i="1"/>
  <c r="W279" i="1"/>
  <c r="AB279" i="1" s="1"/>
  <c r="U279" i="1"/>
  <c r="AM269" i="1"/>
  <c r="AL269" i="1"/>
  <c r="AK269" i="1"/>
  <c r="W269" i="1"/>
  <c r="AB269" i="1" s="1"/>
  <c r="U269" i="1"/>
  <c r="AM268" i="1"/>
  <c r="AL268" i="1"/>
  <c r="AK268" i="1"/>
  <c r="W268" i="1"/>
  <c r="AB268" i="1" s="1"/>
  <c r="U268" i="1"/>
  <c r="AM267" i="1"/>
  <c r="AL267" i="1"/>
  <c r="AK267" i="1"/>
  <c r="W267" i="1"/>
  <c r="AB267" i="1" s="1"/>
  <c r="U267" i="1"/>
  <c r="AM270" i="1"/>
  <c r="AL270" i="1"/>
  <c r="AK270" i="1"/>
  <c r="W270" i="1"/>
  <c r="AB270" i="1" s="1"/>
  <c r="U270" i="1"/>
  <c r="AM271" i="1"/>
  <c r="AL271" i="1"/>
  <c r="AK271" i="1"/>
  <c r="W271" i="1"/>
  <c r="AB271" i="1" s="1"/>
  <c r="U271" i="1"/>
  <c r="AM272" i="1"/>
  <c r="AL272" i="1"/>
  <c r="AK272" i="1"/>
  <c r="W272" i="1"/>
  <c r="AB272" i="1" s="1"/>
  <c r="U272" i="1"/>
  <c r="AM165" i="1"/>
  <c r="AL165" i="1"/>
  <c r="AK165" i="1"/>
  <c r="W165" i="1"/>
  <c r="AB165" i="1" s="1"/>
  <c r="U165" i="1"/>
  <c r="AM74" i="1"/>
  <c r="AL74" i="1"/>
  <c r="AK74" i="1"/>
  <c r="W74" i="1"/>
  <c r="AB74" i="1" s="1"/>
  <c r="U74" i="1"/>
  <c r="AM72" i="1"/>
  <c r="AL72" i="1"/>
  <c r="AK72" i="1"/>
  <c r="W72" i="1"/>
  <c r="AB72" i="1" s="1"/>
  <c r="U72" i="1"/>
  <c r="AM60" i="1"/>
  <c r="AL60" i="1"/>
  <c r="AK60" i="1"/>
  <c r="W60" i="1"/>
  <c r="AB60" i="1" s="1"/>
  <c r="U60" i="1"/>
  <c r="AM119" i="1"/>
  <c r="AL119" i="1"/>
  <c r="AK119" i="1"/>
  <c r="W119" i="1"/>
  <c r="AB119" i="1" s="1"/>
  <c r="U119" i="1"/>
  <c r="AM61" i="1"/>
  <c r="AL61" i="1"/>
  <c r="AK61" i="1"/>
  <c r="W61" i="1"/>
  <c r="AB61" i="1" s="1"/>
  <c r="U61" i="1"/>
  <c r="AM57" i="1"/>
  <c r="AL57" i="1"/>
  <c r="AK57" i="1"/>
  <c r="W57" i="1"/>
  <c r="AB57" i="1" s="1"/>
  <c r="U57" i="1"/>
  <c r="AM63" i="1"/>
  <c r="AL63" i="1"/>
  <c r="AK63" i="1"/>
  <c r="W63" i="1"/>
  <c r="AB63" i="1" s="1"/>
  <c r="U63" i="1"/>
  <c r="AM65" i="1"/>
  <c r="AL65" i="1"/>
  <c r="AK65" i="1"/>
  <c r="W65" i="1"/>
  <c r="AB65" i="1" s="1"/>
  <c r="U65" i="1"/>
  <c r="AM67" i="1"/>
  <c r="AL67" i="1"/>
  <c r="AK67" i="1"/>
  <c r="W67" i="1"/>
  <c r="AB67" i="1" s="1"/>
  <c r="U67" i="1"/>
  <c r="AM68" i="1"/>
  <c r="AL68" i="1"/>
  <c r="AK68" i="1"/>
  <c r="W68" i="1"/>
  <c r="AB68" i="1" s="1"/>
  <c r="U68" i="1"/>
  <c r="AM56" i="1"/>
  <c r="AL56" i="1"/>
  <c r="AK56" i="1"/>
  <c r="W56" i="1"/>
  <c r="AB56" i="1" s="1"/>
  <c r="U56" i="1"/>
  <c r="AM2018" i="1"/>
  <c r="AL2018" i="1"/>
  <c r="AK2018" i="1"/>
  <c r="W2018" i="1"/>
  <c r="AB2018" i="1" s="1"/>
  <c r="U2018" i="1"/>
  <c r="AM2017" i="1"/>
  <c r="AL2017" i="1"/>
  <c r="AK2017" i="1"/>
  <c r="W2017" i="1"/>
  <c r="AB2017" i="1" s="1"/>
  <c r="U2017" i="1"/>
  <c r="AM2016" i="1"/>
  <c r="AL2016" i="1"/>
  <c r="AK2016" i="1"/>
  <c r="W2016" i="1"/>
  <c r="AB2016" i="1" s="1"/>
  <c r="U2016" i="1"/>
  <c r="AM2015" i="1"/>
  <c r="AL2015" i="1"/>
  <c r="AK2015" i="1"/>
  <c r="W2015" i="1"/>
  <c r="AB2015" i="1" s="1"/>
  <c r="U2015" i="1"/>
  <c r="AM2022" i="1"/>
  <c r="AL2022" i="1"/>
  <c r="AK2022" i="1"/>
  <c r="W2022" i="1"/>
  <c r="AB2022" i="1" s="1"/>
  <c r="U2022" i="1"/>
  <c r="AM2021" i="1"/>
  <c r="AL2021" i="1"/>
  <c r="AK2021" i="1"/>
  <c r="W2021" i="1"/>
  <c r="AB2021" i="1" s="1"/>
  <c r="U2021" i="1"/>
  <c r="AM2020" i="1"/>
  <c r="AL2020" i="1"/>
  <c r="AK2020" i="1"/>
  <c r="W2020" i="1"/>
  <c r="AB2020" i="1" s="1"/>
  <c r="U2020" i="1"/>
  <c r="AM2019" i="1"/>
  <c r="AL2019" i="1"/>
  <c r="AK2019" i="1"/>
  <c r="W2019" i="1"/>
  <c r="AB2019" i="1" s="1"/>
  <c r="U2019" i="1"/>
  <c r="AM1257" i="1"/>
  <c r="AL1257" i="1"/>
  <c r="AK1257" i="1"/>
  <c r="W1257" i="1"/>
  <c r="AB1257" i="1" s="1"/>
  <c r="U1257" i="1"/>
  <c r="AM1256" i="1"/>
  <c r="AL1256" i="1"/>
  <c r="AK1256" i="1"/>
  <c r="W1256" i="1"/>
  <c r="AB1256" i="1" s="1"/>
  <c r="U1256" i="1"/>
  <c r="AM1254" i="1"/>
  <c r="AL1254" i="1"/>
  <c r="AK1254" i="1"/>
  <c r="W1254" i="1"/>
  <c r="AB1254" i="1" s="1"/>
  <c r="U1254" i="1"/>
  <c r="AM1253" i="1"/>
  <c r="AL1253" i="1"/>
  <c r="AK1253" i="1"/>
  <c r="W1253" i="1"/>
  <c r="AB1253" i="1" s="1"/>
  <c r="U1253" i="1"/>
  <c r="AM1252" i="1"/>
  <c r="AL1252" i="1"/>
  <c r="AK1252" i="1"/>
  <c r="W1252" i="1"/>
  <c r="AB1252" i="1" s="1"/>
  <c r="U1252" i="1"/>
  <c r="AM1977" i="1"/>
  <c r="AL1977" i="1"/>
  <c r="AK1977" i="1"/>
  <c r="W1977" i="1"/>
  <c r="AB1977" i="1" s="1"/>
  <c r="U1977" i="1"/>
  <c r="AM1979" i="1"/>
  <c r="AL1979" i="1"/>
  <c r="AK1979" i="1"/>
  <c r="W1979" i="1"/>
  <c r="AB1979" i="1" s="1"/>
  <c r="U1979" i="1"/>
  <c r="AM1928" i="1"/>
  <c r="AL1928" i="1"/>
  <c r="AK1928" i="1"/>
  <c r="W1928" i="1"/>
  <c r="AB1928" i="1" s="1"/>
  <c r="U1928" i="1"/>
  <c r="AM1926" i="1"/>
  <c r="AL1926" i="1"/>
  <c r="AK1926" i="1"/>
  <c r="W1926" i="1"/>
  <c r="AB1926" i="1" s="1"/>
  <c r="U1926" i="1"/>
  <c r="AM1641" i="1"/>
  <c r="AL1641" i="1"/>
  <c r="AK1641" i="1"/>
  <c r="W1641" i="1"/>
  <c r="AB1641" i="1" s="1"/>
  <c r="U1641" i="1"/>
  <c r="AM1520" i="1"/>
  <c r="AL1520" i="1"/>
  <c r="AK1520" i="1"/>
  <c r="W1520" i="1"/>
  <c r="AB1520" i="1" s="1"/>
  <c r="U1520" i="1"/>
  <c r="AM1518" i="1"/>
  <c r="AL1518" i="1"/>
  <c r="AK1518" i="1"/>
  <c r="W1518" i="1"/>
  <c r="AB1518" i="1" s="1"/>
  <c r="U1518" i="1"/>
  <c r="AM1292" i="1"/>
  <c r="AL1292" i="1"/>
  <c r="AK1292" i="1"/>
  <c r="W1292" i="1"/>
  <c r="AB1292" i="1" s="1"/>
  <c r="U1292" i="1"/>
  <c r="AM1294" i="1"/>
  <c r="AL1294" i="1"/>
  <c r="AK1294" i="1"/>
  <c r="W1294" i="1"/>
  <c r="AB1294" i="1" s="1"/>
  <c r="U1294" i="1"/>
  <c r="AM1293" i="1"/>
  <c r="AL1293" i="1"/>
  <c r="AK1293" i="1"/>
  <c r="W1293" i="1"/>
  <c r="AB1293" i="1" s="1"/>
  <c r="U1293" i="1"/>
  <c r="AM1291" i="1"/>
  <c r="AL1291" i="1"/>
  <c r="AK1291" i="1"/>
  <c r="W1291" i="1"/>
  <c r="AB1291" i="1" s="1"/>
  <c r="U1291" i="1"/>
  <c r="AM1295" i="1"/>
  <c r="AL1295" i="1"/>
  <c r="AK1295" i="1"/>
  <c r="W1295" i="1"/>
  <c r="AB1295" i="1" s="1"/>
  <c r="U1295" i="1"/>
  <c r="AM1180" i="1"/>
  <c r="AL1180" i="1"/>
  <c r="AK1180" i="1"/>
  <c r="W1180" i="1"/>
  <c r="AB1180" i="1" s="1"/>
  <c r="U1180" i="1"/>
  <c r="AM1178" i="1"/>
  <c r="AL1178" i="1"/>
  <c r="AK1178" i="1"/>
  <c r="W1178" i="1"/>
  <c r="AB1178" i="1" s="1"/>
  <c r="U1178" i="1"/>
  <c r="AM1177" i="1"/>
  <c r="AL1177" i="1"/>
  <c r="AK1177" i="1"/>
  <c r="W1177" i="1"/>
  <c r="AB1177" i="1" s="1"/>
  <c r="U1177" i="1"/>
  <c r="AM1098" i="1"/>
  <c r="AL1098" i="1"/>
  <c r="AK1098" i="1"/>
  <c r="W1098" i="1"/>
  <c r="AB1098" i="1" s="1"/>
  <c r="U1098" i="1"/>
  <c r="AM1094" i="1"/>
  <c r="AL1094" i="1"/>
  <c r="AK1094" i="1"/>
  <c r="W1094" i="1"/>
  <c r="AB1094" i="1" s="1"/>
  <c r="U1094" i="1"/>
  <c r="AM1090" i="1"/>
  <c r="AL1090" i="1"/>
  <c r="AK1090" i="1"/>
  <c r="W1090" i="1"/>
  <c r="AB1090" i="1" s="1"/>
  <c r="U1090" i="1"/>
  <c r="AM1079" i="1"/>
  <c r="AL1079" i="1"/>
  <c r="AK1079" i="1"/>
  <c r="W1079" i="1"/>
  <c r="AB1079" i="1" s="1"/>
  <c r="U1079" i="1"/>
  <c r="AM1086" i="1"/>
  <c r="AL1086" i="1"/>
  <c r="AK1086" i="1"/>
  <c r="W1086" i="1"/>
  <c r="AB1086" i="1" s="1"/>
  <c r="U1086" i="1"/>
  <c r="AM1078" i="1"/>
  <c r="AL1078" i="1"/>
  <c r="AK1078" i="1"/>
  <c r="W1078" i="1"/>
  <c r="AB1078" i="1" s="1"/>
  <c r="U1078" i="1"/>
  <c r="AM1076" i="1"/>
  <c r="AL1076" i="1"/>
  <c r="AK1076" i="1"/>
  <c r="W1076" i="1"/>
  <c r="AB1076" i="1" s="1"/>
  <c r="U1076" i="1"/>
  <c r="AM1074" i="1"/>
  <c r="AL1074" i="1"/>
  <c r="AK1074" i="1"/>
  <c r="W1074" i="1"/>
  <c r="AB1074" i="1" s="1"/>
  <c r="U1074" i="1"/>
  <c r="AM1069" i="1"/>
  <c r="AL1069" i="1"/>
  <c r="AK1069" i="1"/>
  <c r="W1069" i="1"/>
  <c r="AB1069" i="1" s="1"/>
  <c r="U1069" i="1"/>
  <c r="AM993" i="1"/>
  <c r="AL993" i="1"/>
  <c r="AK993" i="1"/>
  <c r="W993" i="1"/>
  <c r="AB993" i="1" s="1"/>
  <c r="U993" i="1"/>
  <c r="AM980" i="1"/>
  <c r="AL980" i="1"/>
  <c r="AK980" i="1"/>
  <c r="W980" i="1"/>
  <c r="AB980" i="1" s="1"/>
  <c r="U980" i="1"/>
  <c r="AM688" i="1"/>
  <c r="AL688" i="1"/>
  <c r="AK688" i="1"/>
  <c r="W688" i="1"/>
  <c r="AB688" i="1" s="1"/>
  <c r="U688" i="1"/>
  <c r="AM686" i="1"/>
  <c r="AL686" i="1"/>
  <c r="AK686" i="1"/>
  <c r="W686" i="1"/>
  <c r="AB686" i="1" s="1"/>
  <c r="U686" i="1"/>
  <c r="AM682" i="1"/>
  <c r="AL682" i="1"/>
  <c r="AK682" i="1"/>
  <c r="W682" i="1"/>
  <c r="AB682" i="1" s="1"/>
  <c r="U682" i="1"/>
  <c r="AM450" i="1"/>
  <c r="AL450" i="1"/>
  <c r="AK450" i="1"/>
  <c r="W450" i="1"/>
  <c r="AB450" i="1" s="1"/>
  <c r="U450" i="1"/>
  <c r="AM448" i="1"/>
  <c r="AL448" i="1"/>
  <c r="AK448" i="1"/>
  <c r="W448" i="1"/>
  <c r="AB448" i="1" s="1"/>
  <c r="U448" i="1"/>
  <c r="AM447" i="1"/>
  <c r="AL447" i="1"/>
  <c r="AK447" i="1"/>
  <c r="W447" i="1"/>
  <c r="AB447" i="1" s="1"/>
  <c r="U447" i="1"/>
  <c r="AM421" i="1"/>
  <c r="AL421" i="1"/>
  <c r="AK421" i="1"/>
  <c r="W421" i="1"/>
  <c r="AB421" i="1" s="1"/>
  <c r="U421" i="1"/>
  <c r="AM419" i="1"/>
  <c r="AL419" i="1"/>
  <c r="AK419" i="1"/>
  <c r="W419" i="1"/>
  <c r="AB419" i="1" s="1"/>
  <c r="U419" i="1"/>
  <c r="AM94" i="1"/>
  <c r="AL94" i="1"/>
  <c r="AK94" i="1"/>
  <c r="W94" i="1"/>
  <c r="AB94" i="1" s="1"/>
  <c r="U94" i="1"/>
  <c r="AM93" i="1"/>
  <c r="AL93" i="1"/>
  <c r="AK93" i="1"/>
  <c r="W93" i="1"/>
  <c r="AB93" i="1" s="1"/>
  <c r="U93" i="1"/>
  <c r="AM97" i="1"/>
  <c r="AL97" i="1"/>
  <c r="AK97" i="1"/>
  <c r="W97" i="1"/>
  <c r="AB97" i="1" s="1"/>
  <c r="U97" i="1"/>
  <c r="AM96" i="1"/>
  <c r="AL96" i="1"/>
  <c r="AK96" i="1"/>
  <c r="W96" i="1"/>
  <c r="AB96" i="1" s="1"/>
  <c r="U96" i="1"/>
  <c r="AM95" i="1"/>
  <c r="AL95" i="1"/>
  <c r="AK95" i="1"/>
  <c r="W95" i="1"/>
  <c r="AB95" i="1" s="1"/>
  <c r="U95" i="1"/>
  <c r="AM99" i="1"/>
  <c r="AL99" i="1"/>
  <c r="AK99" i="1"/>
  <c r="W99" i="1"/>
  <c r="AB99" i="1" s="1"/>
  <c r="U99" i="1"/>
  <c r="AM98" i="1"/>
  <c r="AL98" i="1"/>
  <c r="AK98" i="1"/>
  <c r="W98" i="1"/>
  <c r="AB98" i="1" s="1"/>
  <c r="U98" i="1"/>
  <c r="AM656" i="1"/>
  <c r="AL656" i="1"/>
  <c r="AK656" i="1"/>
  <c r="W656" i="1"/>
  <c r="AB656" i="1" s="1"/>
  <c r="U656" i="1"/>
  <c r="AM654" i="1"/>
  <c r="AL654" i="1"/>
  <c r="AK654" i="1"/>
  <c r="W654" i="1"/>
  <c r="AB654" i="1" s="1"/>
  <c r="U654" i="1"/>
  <c r="AM653" i="1"/>
  <c r="AL653" i="1"/>
  <c r="AK653" i="1"/>
  <c r="W653" i="1"/>
  <c r="AB653" i="1" s="1"/>
  <c r="U653" i="1"/>
  <c r="AM649" i="1"/>
  <c r="AL649" i="1"/>
  <c r="AK649" i="1"/>
  <c r="W649" i="1"/>
  <c r="AB649" i="1" s="1"/>
  <c r="U649" i="1"/>
  <c r="AM648" i="1"/>
  <c r="AL648" i="1"/>
  <c r="AK648" i="1"/>
  <c r="W648" i="1"/>
  <c r="AB648" i="1" s="1"/>
  <c r="U648" i="1"/>
  <c r="AM647" i="1"/>
  <c r="AL647" i="1"/>
  <c r="AK647" i="1"/>
  <c r="W647" i="1"/>
  <c r="AB647" i="1" s="1"/>
  <c r="U647" i="1"/>
  <c r="AM441" i="1"/>
  <c r="AL441" i="1"/>
  <c r="AK441" i="1"/>
  <c r="W441" i="1"/>
  <c r="AB441" i="1" s="1"/>
  <c r="U441" i="1"/>
  <c r="AM440" i="1"/>
  <c r="AL440" i="1"/>
  <c r="AK440" i="1"/>
  <c r="W440" i="1"/>
  <c r="AB440" i="1" s="1"/>
  <c r="U440" i="1"/>
  <c r="AM439" i="1"/>
  <c r="AL439" i="1"/>
  <c r="AK439" i="1"/>
  <c r="W439" i="1"/>
  <c r="AB439" i="1" s="1"/>
  <c r="U439" i="1"/>
  <c r="AM436" i="1"/>
  <c r="AL436" i="1"/>
  <c r="AK436" i="1"/>
  <c r="W436" i="1"/>
  <c r="AB436" i="1" s="1"/>
  <c r="U436" i="1"/>
  <c r="AM435" i="1"/>
  <c r="AL435" i="1"/>
  <c r="AK435" i="1"/>
  <c r="W435" i="1"/>
  <c r="AB435" i="1" s="1"/>
  <c r="U435" i="1"/>
  <c r="AM437" i="1"/>
  <c r="AL437" i="1"/>
  <c r="AK437" i="1"/>
  <c r="W437" i="1"/>
  <c r="AB437" i="1" s="1"/>
  <c r="U437" i="1"/>
  <c r="AM431" i="1"/>
  <c r="AL431" i="1"/>
  <c r="AK431" i="1"/>
  <c r="W431" i="1"/>
  <c r="AB431" i="1" s="1"/>
  <c r="U431" i="1"/>
  <c r="AM433" i="1"/>
  <c r="AL433" i="1"/>
  <c r="AK433" i="1"/>
  <c r="W433" i="1"/>
  <c r="AB433" i="1" s="1"/>
  <c r="U433" i="1"/>
  <c r="AM382" i="1"/>
  <c r="AL382" i="1"/>
  <c r="AK382" i="1"/>
  <c r="W382" i="1"/>
  <c r="AB382" i="1" s="1"/>
  <c r="U382" i="1"/>
  <c r="AM366" i="1"/>
  <c r="AL366" i="1"/>
  <c r="AK366" i="1"/>
  <c r="W366" i="1"/>
  <c r="AB366" i="1" s="1"/>
  <c r="U366" i="1"/>
  <c r="AM306" i="1"/>
  <c r="AL306" i="1"/>
  <c r="AK306" i="1"/>
  <c r="W306" i="1"/>
  <c r="AB306" i="1" s="1"/>
  <c r="U306" i="1"/>
  <c r="AM305" i="1"/>
  <c r="AL305" i="1"/>
  <c r="AK305" i="1"/>
  <c r="W305" i="1"/>
  <c r="AB305" i="1" s="1"/>
  <c r="U305" i="1"/>
  <c r="AM304" i="1"/>
  <c r="AL304" i="1"/>
  <c r="AK304" i="1"/>
  <c r="W304" i="1"/>
  <c r="AB304" i="1" s="1"/>
  <c r="U304" i="1"/>
  <c r="AM301" i="1"/>
  <c r="AL301" i="1"/>
  <c r="AK301" i="1"/>
  <c r="W301" i="1"/>
  <c r="AB301" i="1" s="1"/>
  <c r="U301" i="1"/>
  <c r="AM298" i="1"/>
  <c r="AL298" i="1"/>
  <c r="AK298" i="1"/>
  <c r="W298" i="1"/>
  <c r="AB298" i="1" s="1"/>
  <c r="U298" i="1"/>
  <c r="AM300" i="1"/>
  <c r="AL300" i="1"/>
  <c r="AK300" i="1"/>
  <c r="W300" i="1"/>
  <c r="AB300" i="1" s="1"/>
  <c r="U300" i="1"/>
  <c r="AM294" i="1"/>
  <c r="AL294" i="1"/>
  <c r="AK294" i="1"/>
  <c r="W294" i="1"/>
  <c r="AB294" i="1" s="1"/>
  <c r="U294" i="1"/>
  <c r="AM296" i="1"/>
  <c r="AL296" i="1"/>
  <c r="AK296" i="1"/>
  <c r="W296" i="1"/>
  <c r="AB296" i="1" s="1"/>
  <c r="U296" i="1"/>
  <c r="AM168" i="1"/>
  <c r="AL168" i="1"/>
  <c r="AK168" i="1"/>
  <c r="W168" i="1"/>
  <c r="AB168" i="1" s="1"/>
  <c r="U168" i="1"/>
  <c r="AM157" i="1"/>
  <c r="AL157" i="1"/>
  <c r="AK157" i="1"/>
  <c r="W157" i="1"/>
  <c r="AB157" i="1" s="1"/>
  <c r="U157" i="1"/>
  <c r="AM153" i="1"/>
  <c r="AL153" i="1"/>
  <c r="AK153" i="1"/>
  <c r="W153" i="1"/>
  <c r="AB153" i="1" s="1"/>
  <c r="U153" i="1"/>
  <c r="AM143" i="1"/>
  <c r="AL143" i="1"/>
  <c r="AK143" i="1"/>
  <c r="W143" i="1"/>
  <c r="AB143" i="1" s="1"/>
  <c r="U143" i="1"/>
  <c r="AM137" i="1"/>
  <c r="AL137" i="1"/>
  <c r="AK137" i="1"/>
  <c r="W137" i="1"/>
  <c r="AB137" i="1" s="1"/>
  <c r="U137" i="1"/>
  <c r="AM115" i="1"/>
  <c r="AL115" i="1"/>
  <c r="AK115" i="1"/>
  <c r="W115" i="1"/>
  <c r="AB115" i="1" s="1"/>
  <c r="U115" i="1"/>
  <c r="AM38" i="1"/>
  <c r="AL38" i="1"/>
  <c r="AK38" i="1"/>
  <c r="W38" i="1"/>
  <c r="AB38" i="1" s="1"/>
  <c r="U38" i="1"/>
  <c r="AM37" i="1"/>
  <c r="AL37" i="1"/>
  <c r="AK37" i="1"/>
  <c r="W37" i="1"/>
  <c r="AB37" i="1" s="1"/>
  <c r="U37" i="1"/>
  <c r="AM36" i="1"/>
  <c r="AL36" i="1"/>
  <c r="AK36" i="1"/>
  <c r="W36" i="1"/>
  <c r="AB36" i="1" s="1"/>
  <c r="U36" i="1"/>
  <c r="AM35" i="1"/>
  <c r="AL35" i="1"/>
  <c r="AK35" i="1"/>
  <c r="W35" i="1"/>
  <c r="AB35" i="1" s="1"/>
  <c r="U35" i="1"/>
  <c r="AM33" i="1"/>
  <c r="AL33" i="1"/>
  <c r="AK33" i="1"/>
  <c r="W33" i="1"/>
  <c r="AB33" i="1" s="1"/>
  <c r="U33" i="1"/>
  <c r="AM32" i="1"/>
  <c r="AL32" i="1"/>
  <c r="AK32" i="1"/>
  <c r="W32" i="1"/>
  <c r="AB32" i="1" s="1"/>
  <c r="U32" i="1"/>
  <c r="AM31" i="1"/>
  <c r="AL31" i="1"/>
  <c r="AK31" i="1"/>
  <c r="W31" i="1"/>
  <c r="AB31" i="1" s="1"/>
  <c r="U31" i="1"/>
  <c r="AM30" i="1"/>
  <c r="AL30" i="1"/>
  <c r="AK30" i="1"/>
  <c r="W30" i="1"/>
  <c r="AB30" i="1" s="1"/>
  <c r="U30" i="1"/>
  <c r="AM27" i="1"/>
  <c r="AL27" i="1"/>
  <c r="AK27" i="1"/>
  <c r="W27" i="1"/>
  <c r="AB27" i="1" s="1"/>
  <c r="U27" i="1"/>
  <c r="AM25" i="1"/>
  <c r="AL25" i="1"/>
  <c r="AK25" i="1"/>
  <c r="W25" i="1"/>
  <c r="AB25" i="1" s="1"/>
  <c r="U25" i="1"/>
  <c r="AM26" i="1"/>
  <c r="AL26" i="1"/>
  <c r="AK26" i="1"/>
  <c r="W26" i="1"/>
  <c r="AB26" i="1" s="1"/>
  <c r="U26" i="1"/>
  <c r="AM28" i="1"/>
  <c r="AL28" i="1"/>
  <c r="AK28" i="1"/>
  <c r="W28" i="1"/>
  <c r="AB28" i="1" s="1"/>
  <c r="U28" i="1"/>
  <c r="AM1609" i="1"/>
  <c r="AL1609" i="1"/>
  <c r="AK1609" i="1"/>
  <c r="W1609" i="1"/>
  <c r="AB1609" i="1" s="1"/>
  <c r="U1609" i="1"/>
  <c r="AM1608" i="1"/>
  <c r="AL1608" i="1"/>
  <c r="AK1608" i="1"/>
  <c r="W1608" i="1"/>
  <c r="AB1608" i="1" s="1"/>
  <c r="U1608" i="1"/>
  <c r="AM1607" i="1"/>
  <c r="AL1607" i="1"/>
  <c r="AK1607" i="1"/>
  <c r="W1607" i="1"/>
  <c r="AB1607" i="1" s="1"/>
  <c r="U1607" i="1"/>
  <c r="AM1603" i="1"/>
  <c r="AL1603" i="1"/>
  <c r="AK1603" i="1"/>
  <c r="W1603" i="1"/>
  <c r="AB1603" i="1" s="1"/>
  <c r="U1603" i="1"/>
  <c r="AM1602" i="1"/>
  <c r="AL1602" i="1"/>
  <c r="AK1602" i="1"/>
  <c r="W1602" i="1"/>
  <c r="AB1602" i="1" s="1"/>
  <c r="U1602" i="1"/>
  <c r="AM1599" i="1"/>
  <c r="AL1599" i="1"/>
  <c r="AK1599" i="1"/>
  <c r="W1599" i="1"/>
  <c r="AB1599" i="1" s="1"/>
  <c r="U1599" i="1"/>
  <c r="AM1604" i="1"/>
  <c r="AL1604" i="1"/>
  <c r="AK1604" i="1"/>
  <c r="W1604" i="1"/>
  <c r="AB1604" i="1" s="1"/>
  <c r="U1604" i="1"/>
  <c r="AM1592" i="1"/>
  <c r="AL1592" i="1"/>
  <c r="AK1592" i="1"/>
  <c r="W1592" i="1"/>
  <c r="AB1592" i="1" s="1"/>
  <c r="U1592" i="1"/>
  <c r="AM1590" i="1"/>
  <c r="AL1590" i="1"/>
  <c r="AK1590" i="1"/>
  <c r="W1590" i="1"/>
  <c r="AB1590" i="1" s="1"/>
  <c r="U1590" i="1"/>
  <c r="AM1637" i="1"/>
  <c r="AL1637" i="1"/>
  <c r="AK1637" i="1"/>
  <c r="W1637" i="1"/>
  <c r="AB1637" i="1" s="1"/>
  <c r="U1637" i="1"/>
  <c r="AM1631" i="1"/>
  <c r="AL1631" i="1"/>
  <c r="AK1631" i="1"/>
  <c r="W1631" i="1"/>
  <c r="AB1631" i="1" s="1"/>
  <c r="U1631" i="1"/>
  <c r="AM1629" i="1"/>
  <c r="AL1629" i="1"/>
  <c r="AK1629" i="1"/>
  <c r="W1629" i="1"/>
  <c r="AB1629" i="1" s="1"/>
  <c r="U1629" i="1"/>
  <c r="AM1623" i="1"/>
  <c r="AL1623" i="1"/>
  <c r="AK1623" i="1"/>
  <c r="W1623" i="1"/>
  <c r="AB1623" i="1" s="1"/>
  <c r="U1623" i="1"/>
  <c r="AM1539" i="1"/>
  <c r="AL1539" i="1"/>
  <c r="AK1539" i="1"/>
  <c r="W1539" i="1"/>
  <c r="AB1539" i="1" s="1"/>
  <c r="U1539" i="1"/>
  <c r="AM1538" i="1"/>
  <c r="AL1538" i="1"/>
  <c r="AK1538" i="1"/>
  <c r="W1538" i="1"/>
  <c r="AB1538" i="1" s="1"/>
  <c r="U1538" i="1"/>
  <c r="AM1524" i="1"/>
  <c r="AL1524" i="1"/>
  <c r="AK1524" i="1"/>
  <c r="W1524" i="1"/>
  <c r="AB1524" i="1" s="1"/>
  <c r="U1524" i="1"/>
  <c r="AM1533" i="1"/>
  <c r="AL1533" i="1"/>
  <c r="AK1533" i="1"/>
  <c r="W1533" i="1"/>
  <c r="AB1533" i="1" s="1"/>
  <c r="U1533" i="1"/>
  <c r="AM1513" i="1"/>
  <c r="AL1513" i="1"/>
  <c r="AK1513" i="1"/>
  <c r="W1513" i="1"/>
  <c r="AB1513" i="1" s="1"/>
  <c r="U1513" i="1"/>
  <c r="AM1132" i="1"/>
  <c r="AL1132" i="1"/>
  <c r="AK1132" i="1"/>
  <c r="W1132" i="1"/>
  <c r="AB1132" i="1" s="1"/>
  <c r="U1132" i="1"/>
  <c r="AM1017" i="1"/>
  <c r="AL1017" i="1"/>
  <c r="AK1017" i="1"/>
  <c r="W1017" i="1"/>
  <c r="AB1017" i="1" s="1"/>
  <c r="U1017" i="1"/>
  <c r="AM1016" i="1"/>
  <c r="AL1016" i="1"/>
  <c r="AK1016" i="1"/>
  <c r="W1016" i="1"/>
  <c r="AB1016" i="1" s="1"/>
  <c r="U1016" i="1"/>
  <c r="AM1014" i="1"/>
  <c r="AL1014" i="1"/>
  <c r="AK1014" i="1"/>
  <c r="W1014" i="1"/>
  <c r="AB1014" i="1" s="1"/>
  <c r="U1014" i="1"/>
  <c r="AM1013" i="1"/>
  <c r="AL1013" i="1"/>
  <c r="AK1013" i="1"/>
  <c r="W1013" i="1"/>
  <c r="AB1013" i="1" s="1"/>
  <c r="U1013" i="1"/>
  <c r="AM1012" i="1"/>
  <c r="AL1012" i="1"/>
  <c r="AK1012" i="1"/>
  <c r="W1012" i="1"/>
  <c r="AB1012" i="1" s="1"/>
  <c r="U1012" i="1"/>
  <c r="AM1009" i="1"/>
  <c r="AL1009" i="1"/>
  <c r="AK1009" i="1"/>
  <c r="W1009" i="1"/>
  <c r="AB1009" i="1" s="1"/>
  <c r="U1009" i="1"/>
  <c r="AM714" i="1"/>
  <c r="AL714" i="1"/>
  <c r="AK714" i="1"/>
  <c r="W714" i="1"/>
  <c r="AB714" i="1" s="1"/>
  <c r="U714" i="1"/>
  <c r="AM713" i="1"/>
  <c r="AL713" i="1"/>
  <c r="AK713" i="1"/>
  <c r="W713" i="1"/>
  <c r="AB713" i="1" s="1"/>
  <c r="U713" i="1"/>
  <c r="AM712" i="1"/>
  <c r="AL712" i="1"/>
  <c r="AK712" i="1"/>
  <c r="W712" i="1"/>
  <c r="AB712" i="1" s="1"/>
  <c r="U712" i="1"/>
  <c r="AM480" i="1"/>
  <c r="AL480" i="1"/>
  <c r="AK480" i="1"/>
  <c r="W480" i="1"/>
  <c r="AB480" i="1" s="1"/>
  <c r="U480" i="1"/>
  <c r="AM169" i="1"/>
  <c r="AL169" i="1"/>
  <c r="AK169" i="1"/>
  <c r="W169" i="1"/>
  <c r="AB169" i="1" s="1"/>
  <c r="U169" i="1"/>
  <c r="AM1922" i="1"/>
  <c r="AL1922" i="1"/>
  <c r="AK1922" i="1"/>
  <c r="W1922" i="1"/>
  <c r="AB1922" i="1" s="1"/>
  <c r="U1922" i="1"/>
  <c r="AM1645" i="1"/>
  <c r="AL1645" i="1"/>
  <c r="AK1645" i="1"/>
  <c r="W1645" i="1"/>
  <c r="AB1645" i="1" s="1"/>
  <c r="U1645" i="1"/>
  <c r="U798" i="1"/>
  <c r="W798" i="1"/>
  <c r="AB798" i="1" s="1"/>
  <c r="AK798" i="1"/>
  <c r="AL798" i="1"/>
  <c r="AM798" i="1"/>
  <c r="AM201" i="1"/>
  <c r="AL201" i="1"/>
  <c r="AK201" i="1"/>
  <c r="W201" i="1"/>
  <c r="AB201" i="1" s="1"/>
  <c r="U201" i="1"/>
  <c r="AM825" i="1"/>
  <c r="AL825" i="1"/>
  <c r="AK825" i="1"/>
  <c r="W825" i="1"/>
  <c r="AB825" i="1" s="1"/>
  <c r="U825" i="1"/>
  <c r="AM1138" i="1"/>
  <c r="AL1138" i="1"/>
  <c r="AK1138" i="1"/>
  <c r="W1138" i="1"/>
  <c r="AB1138" i="1" s="1"/>
  <c r="U1138" i="1"/>
  <c r="AM1137" i="1"/>
  <c r="AL1137" i="1"/>
  <c r="AK1137" i="1"/>
  <c r="W1137" i="1"/>
  <c r="AB1137" i="1" s="1"/>
  <c r="U1137" i="1"/>
  <c r="AM1149" i="1"/>
  <c r="AL1149" i="1"/>
  <c r="AK1149" i="1"/>
  <c r="W1149" i="1"/>
  <c r="AB1149" i="1" s="1"/>
  <c r="U1149" i="1"/>
  <c r="AM1126" i="1"/>
  <c r="AL1126" i="1"/>
  <c r="AK1126" i="1"/>
  <c r="W1126" i="1"/>
  <c r="AB1126" i="1" s="1"/>
  <c r="U1126" i="1"/>
  <c r="AM1125" i="1"/>
  <c r="AL1125" i="1"/>
  <c r="AK1125" i="1"/>
  <c r="W1125" i="1"/>
  <c r="AB1125" i="1" s="1"/>
  <c r="U1125" i="1"/>
  <c r="AM1145" i="1"/>
  <c r="AL1145" i="1"/>
  <c r="AK1145" i="1"/>
  <c r="W1145" i="1"/>
  <c r="AB1145" i="1" s="1"/>
  <c r="U1145" i="1"/>
  <c r="AM1144" i="1"/>
  <c r="AL1144" i="1"/>
  <c r="AK1144" i="1"/>
  <c r="W1144" i="1"/>
  <c r="AB1144" i="1" s="1"/>
  <c r="U1144" i="1"/>
  <c r="AM1143" i="1"/>
  <c r="AL1143" i="1"/>
  <c r="AK1143" i="1"/>
  <c r="W1143" i="1"/>
  <c r="AB1143" i="1" s="1"/>
  <c r="U1143" i="1"/>
  <c r="AM824" i="1"/>
  <c r="AL824" i="1"/>
  <c r="AK824" i="1"/>
  <c r="W824" i="1"/>
  <c r="AB824" i="1" s="1"/>
  <c r="U824" i="1"/>
  <c r="AM823" i="1"/>
  <c r="AL823" i="1"/>
  <c r="AK823" i="1"/>
  <c r="W823" i="1"/>
  <c r="AB823" i="1" s="1"/>
  <c r="U823" i="1"/>
  <c r="AM821" i="1"/>
  <c r="AL821" i="1"/>
  <c r="AK821" i="1"/>
  <c r="W821" i="1"/>
  <c r="AB821" i="1" s="1"/>
  <c r="U821" i="1"/>
  <c r="AM819" i="1"/>
  <c r="AL819" i="1"/>
  <c r="AK819" i="1"/>
  <c r="W819" i="1"/>
  <c r="AB819" i="1" s="1"/>
  <c r="U819" i="1"/>
  <c r="AM817" i="1"/>
  <c r="AL817" i="1"/>
  <c r="AK817" i="1"/>
  <c r="W817" i="1"/>
  <c r="AB817" i="1" s="1"/>
  <c r="U817" i="1"/>
  <c r="AM807" i="1"/>
  <c r="AL807" i="1"/>
  <c r="AK807" i="1"/>
  <c r="W807" i="1"/>
  <c r="AB807" i="1" s="1"/>
  <c r="U807" i="1"/>
  <c r="AM806" i="1"/>
  <c r="AL806" i="1"/>
  <c r="AK806" i="1"/>
  <c r="W806" i="1"/>
  <c r="AB806" i="1" s="1"/>
  <c r="U806" i="1"/>
  <c r="AM810" i="1"/>
  <c r="AL810" i="1"/>
  <c r="AK810" i="1"/>
  <c r="W810" i="1"/>
  <c r="AB810" i="1" s="1"/>
  <c r="U810" i="1"/>
  <c r="AM809" i="1"/>
  <c r="AL809" i="1"/>
  <c r="AK809" i="1"/>
  <c r="W809" i="1"/>
  <c r="AB809" i="1" s="1"/>
  <c r="U809" i="1"/>
  <c r="AM1373" i="1"/>
  <c r="AL1373" i="1"/>
  <c r="AK1373" i="1"/>
  <c r="W1373" i="1"/>
  <c r="AB1373" i="1" s="1"/>
  <c r="U1373" i="1"/>
  <c r="AM1374" i="1"/>
  <c r="AL1374" i="1"/>
  <c r="AK1374" i="1"/>
  <c r="W1374" i="1"/>
  <c r="AB1374" i="1" s="1"/>
  <c r="U1374" i="1"/>
  <c r="AM1375" i="1"/>
  <c r="AL1375" i="1"/>
  <c r="AK1375" i="1"/>
  <c r="W1375" i="1"/>
  <c r="AB1375" i="1" s="1"/>
  <c r="U1375" i="1"/>
  <c r="AM694" i="1"/>
  <c r="AL694" i="1"/>
  <c r="AK694" i="1"/>
  <c r="W694" i="1"/>
  <c r="AB694" i="1" s="1"/>
  <c r="U694" i="1"/>
  <c r="AM695" i="1"/>
  <c r="AL695" i="1"/>
  <c r="AK695" i="1"/>
  <c r="W695" i="1"/>
  <c r="AB695" i="1" s="1"/>
  <c r="U695" i="1"/>
  <c r="AM696" i="1"/>
  <c r="AL696" i="1"/>
  <c r="AK696" i="1"/>
  <c r="W696" i="1"/>
  <c r="AB696" i="1" s="1"/>
  <c r="U696" i="1"/>
  <c r="AM1285" i="1"/>
  <c r="AL1285" i="1"/>
  <c r="AK1285" i="1"/>
  <c r="W1285" i="1"/>
  <c r="AB1285" i="1" s="1"/>
  <c r="U1285" i="1"/>
  <c r="AM1793" i="1"/>
  <c r="AL1793" i="1"/>
  <c r="AK1793" i="1"/>
  <c r="W1793" i="1"/>
  <c r="AB1793" i="1" s="1"/>
  <c r="U1793" i="1"/>
  <c r="AM1786" i="1"/>
  <c r="AL1786" i="1"/>
  <c r="AK1786" i="1"/>
  <c r="W1786" i="1"/>
  <c r="AB1786" i="1" s="1"/>
  <c r="U1786" i="1"/>
  <c r="AM1785" i="1"/>
  <c r="AL1785" i="1"/>
  <c r="AK1785" i="1"/>
  <c r="W1785" i="1"/>
  <c r="AB1785" i="1" s="1"/>
  <c r="U1785" i="1"/>
  <c r="AM1784" i="1"/>
  <c r="AL1784" i="1"/>
  <c r="AK1784" i="1"/>
  <c r="W1784" i="1"/>
  <c r="AB1784" i="1" s="1"/>
  <c r="U1784" i="1"/>
  <c r="AM1783" i="1"/>
  <c r="AL1783" i="1"/>
  <c r="AK1783" i="1"/>
  <c r="W1783" i="1"/>
  <c r="AB1783" i="1" s="1"/>
  <c r="U1783" i="1"/>
  <c r="AM1779" i="1"/>
  <c r="AL1779" i="1"/>
  <c r="AK1779" i="1"/>
  <c r="W1779" i="1"/>
  <c r="AB1779" i="1" s="1"/>
  <c r="U1779" i="1"/>
  <c r="AM1778" i="1"/>
  <c r="AL1778" i="1"/>
  <c r="AK1778" i="1"/>
  <c r="W1778" i="1"/>
  <c r="AB1778" i="1" s="1"/>
  <c r="U1778" i="1"/>
  <c r="AM1777" i="1"/>
  <c r="AL1777" i="1"/>
  <c r="AK1777" i="1"/>
  <c r="W1777" i="1"/>
  <c r="AB1777" i="1" s="1"/>
  <c r="U1777" i="1"/>
  <c r="AM1773" i="1"/>
  <c r="AL1773" i="1"/>
  <c r="AK1773" i="1"/>
  <c r="W1773" i="1"/>
  <c r="AB1773" i="1" s="1"/>
  <c r="U1773" i="1"/>
  <c r="AM1771" i="1"/>
  <c r="AL1771" i="1"/>
  <c r="AK1771" i="1"/>
  <c r="W1771" i="1"/>
  <c r="AB1771" i="1" s="1"/>
  <c r="U1771" i="1"/>
  <c r="AM1772" i="1"/>
  <c r="AL1772" i="1"/>
  <c r="AK1772" i="1"/>
  <c r="W1772" i="1"/>
  <c r="AB1772" i="1" s="1"/>
  <c r="U1772" i="1"/>
  <c r="AM1770" i="1"/>
  <c r="AL1770" i="1"/>
  <c r="AK1770" i="1"/>
  <c r="W1770" i="1"/>
  <c r="AB1770" i="1" s="1"/>
  <c r="U1770" i="1"/>
  <c r="AM1766" i="1"/>
  <c r="AL1766" i="1"/>
  <c r="AK1766" i="1"/>
  <c r="W1766" i="1"/>
  <c r="AB1766" i="1" s="1"/>
  <c r="U1766" i="1"/>
  <c r="AM1763" i="1"/>
  <c r="AL1763" i="1"/>
  <c r="AK1763" i="1"/>
  <c r="W1763" i="1"/>
  <c r="AB1763" i="1" s="1"/>
  <c r="U1763" i="1"/>
  <c r="AM1764" i="1"/>
  <c r="AL1764" i="1"/>
  <c r="AK1764" i="1"/>
  <c r="W1764" i="1"/>
  <c r="AB1764" i="1" s="1"/>
  <c r="U1764" i="1"/>
  <c r="AM1765" i="1"/>
  <c r="AL1765" i="1"/>
  <c r="AK1765" i="1"/>
  <c r="W1765" i="1"/>
  <c r="AB1765" i="1" s="1"/>
  <c r="U1765" i="1"/>
  <c r="AM1759" i="1"/>
  <c r="AL1759" i="1"/>
  <c r="AK1759" i="1"/>
  <c r="W1759" i="1"/>
  <c r="AB1759" i="1" s="1"/>
  <c r="U1759" i="1"/>
  <c r="AM1758" i="1"/>
  <c r="AL1758" i="1"/>
  <c r="AK1758" i="1"/>
  <c r="W1758" i="1"/>
  <c r="AB1758" i="1" s="1"/>
  <c r="U1758" i="1"/>
  <c r="AM1754" i="1"/>
  <c r="AL1754" i="1"/>
  <c r="AK1754" i="1"/>
  <c r="W1754" i="1"/>
  <c r="AB1754" i="1" s="1"/>
  <c r="U1754" i="1"/>
  <c r="AM1753" i="1"/>
  <c r="AL1753" i="1"/>
  <c r="AK1753" i="1"/>
  <c r="W1753" i="1"/>
  <c r="AB1753" i="1" s="1"/>
  <c r="U1753" i="1"/>
  <c r="AM1749" i="1"/>
  <c r="AL1749" i="1"/>
  <c r="AK1749" i="1"/>
  <c r="W1749" i="1"/>
  <c r="AB1749" i="1" s="1"/>
  <c r="U1749" i="1"/>
  <c r="AM1748" i="1"/>
  <c r="AL1748" i="1"/>
  <c r="AK1748" i="1"/>
  <c r="W1748" i="1"/>
  <c r="AB1748" i="1" s="1"/>
  <c r="U1748" i="1"/>
  <c r="AM1743" i="1"/>
  <c r="AL1743" i="1"/>
  <c r="AK1743" i="1"/>
  <c r="W1743" i="1"/>
  <c r="AB1743" i="1" s="1"/>
  <c r="U1743" i="1"/>
  <c r="AM1744" i="1"/>
  <c r="AL1744" i="1"/>
  <c r="AK1744" i="1"/>
  <c r="W1744" i="1"/>
  <c r="AB1744" i="1" s="1"/>
  <c r="U1744" i="1"/>
  <c r="AM1739" i="1"/>
  <c r="AL1739" i="1"/>
  <c r="AK1739" i="1"/>
  <c r="W1739" i="1"/>
  <c r="AB1739" i="1" s="1"/>
  <c r="U1739" i="1"/>
  <c r="AM1737" i="1"/>
  <c r="AL1737" i="1"/>
  <c r="AK1737" i="1"/>
  <c r="W1737" i="1"/>
  <c r="AB1737" i="1" s="1"/>
  <c r="U1737" i="1"/>
  <c r="AM1738" i="1"/>
  <c r="AL1738" i="1"/>
  <c r="AK1738" i="1"/>
  <c r="W1738" i="1"/>
  <c r="AB1738" i="1" s="1"/>
  <c r="U1738" i="1"/>
  <c r="AM1732" i="1"/>
  <c r="AL1732" i="1"/>
  <c r="AK1732" i="1"/>
  <c r="W1732" i="1"/>
  <c r="AB1732" i="1" s="1"/>
  <c r="U1732" i="1"/>
  <c r="AM1733" i="1"/>
  <c r="AL1733" i="1"/>
  <c r="AK1733" i="1"/>
  <c r="W1733" i="1"/>
  <c r="AB1733" i="1" s="1"/>
  <c r="U1733" i="1"/>
  <c r="AM1731" i="1"/>
  <c r="AL1731" i="1"/>
  <c r="AK1731" i="1"/>
  <c r="W1731" i="1"/>
  <c r="AB1731" i="1" s="1"/>
  <c r="U1731" i="1"/>
  <c r="AM1730" i="1"/>
  <c r="AL1730" i="1"/>
  <c r="AK1730" i="1"/>
  <c r="W1730" i="1"/>
  <c r="AB1730" i="1" s="1"/>
  <c r="U1730" i="1"/>
  <c r="AM1726" i="1"/>
  <c r="AL1726" i="1"/>
  <c r="AK1726" i="1"/>
  <c r="W1726" i="1"/>
  <c r="AB1726" i="1" s="1"/>
  <c r="U1726" i="1"/>
  <c r="AM1725" i="1"/>
  <c r="AL1725" i="1"/>
  <c r="AK1725" i="1"/>
  <c r="W1725" i="1"/>
  <c r="AB1725" i="1" s="1"/>
  <c r="U1725" i="1"/>
  <c r="AM1724" i="1"/>
  <c r="AL1724" i="1"/>
  <c r="AK1724" i="1"/>
  <c r="W1724" i="1"/>
  <c r="AB1724" i="1" s="1"/>
  <c r="U1724" i="1"/>
  <c r="AM1718" i="1"/>
  <c r="AL1718" i="1"/>
  <c r="AK1718" i="1"/>
  <c r="W1718" i="1"/>
  <c r="AB1718" i="1" s="1"/>
  <c r="U1718" i="1"/>
  <c r="AM1720" i="1"/>
  <c r="AL1720" i="1"/>
  <c r="AK1720" i="1"/>
  <c r="W1720" i="1"/>
  <c r="AB1720" i="1" s="1"/>
  <c r="U1720" i="1"/>
  <c r="AM1719" i="1"/>
  <c r="AL1719" i="1"/>
  <c r="AK1719" i="1"/>
  <c r="W1719" i="1"/>
  <c r="AB1719" i="1" s="1"/>
  <c r="U1719" i="1"/>
  <c r="AM1714" i="1"/>
  <c r="AL1714" i="1"/>
  <c r="AK1714" i="1"/>
  <c r="W1714" i="1"/>
  <c r="AB1714" i="1" s="1"/>
  <c r="U1714" i="1"/>
  <c r="AM1709" i="1"/>
  <c r="AL1709" i="1"/>
  <c r="AK1709" i="1"/>
  <c r="W1709" i="1"/>
  <c r="AB1709" i="1" s="1"/>
  <c r="U1709" i="1"/>
  <c r="AM1707" i="1"/>
  <c r="AL1707" i="1"/>
  <c r="AK1707" i="1"/>
  <c r="W1707" i="1"/>
  <c r="AB1707" i="1" s="1"/>
  <c r="U1707" i="1"/>
  <c r="AM1708" i="1"/>
  <c r="AL1708" i="1"/>
  <c r="AK1708" i="1"/>
  <c r="W1708" i="1"/>
  <c r="AB1708" i="1" s="1"/>
  <c r="U1708" i="1"/>
  <c r="AM1710" i="1"/>
  <c r="AL1710" i="1"/>
  <c r="AK1710" i="1"/>
  <c r="W1710" i="1"/>
  <c r="AB1710" i="1" s="1"/>
  <c r="U1710" i="1"/>
  <c r="AM1702" i="1"/>
  <c r="AL1702" i="1"/>
  <c r="AK1702" i="1"/>
  <c r="W1702" i="1"/>
  <c r="AB1702" i="1" s="1"/>
  <c r="U1702" i="1"/>
  <c r="AM1703" i="1"/>
  <c r="AL1703" i="1"/>
  <c r="AK1703" i="1"/>
  <c r="W1703" i="1"/>
  <c r="AB1703" i="1" s="1"/>
  <c r="U1703" i="1"/>
  <c r="AM1698" i="1"/>
  <c r="AL1698" i="1"/>
  <c r="AK1698" i="1"/>
  <c r="W1698" i="1"/>
  <c r="AB1698" i="1" s="1"/>
  <c r="U1698" i="1"/>
  <c r="AM1697" i="1"/>
  <c r="AL1697" i="1"/>
  <c r="AK1697" i="1"/>
  <c r="W1697" i="1"/>
  <c r="AB1697" i="1" s="1"/>
  <c r="U1697" i="1"/>
  <c r="AM1303" i="1"/>
  <c r="AL1303" i="1"/>
  <c r="AK1303" i="1"/>
  <c r="W1303" i="1"/>
  <c r="AB1303" i="1" s="1"/>
  <c r="U1303" i="1"/>
  <c r="AM1302" i="1"/>
  <c r="AL1302" i="1"/>
  <c r="AK1302" i="1"/>
  <c r="W1302" i="1"/>
  <c r="AB1302" i="1" s="1"/>
  <c r="U1302" i="1"/>
  <c r="AM1301" i="1"/>
  <c r="AL1301" i="1"/>
  <c r="AK1301" i="1"/>
  <c r="W1301" i="1"/>
  <c r="AB1301" i="1" s="1"/>
  <c r="U1301" i="1"/>
  <c r="AM1300" i="1"/>
  <c r="AL1300" i="1"/>
  <c r="AK1300" i="1"/>
  <c r="W1300" i="1"/>
  <c r="AB1300" i="1" s="1"/>
  <c r="U1300" i="1"/>
  <c r="AM1299" i="1"/>
  <c r="AL1299" i="1"/>
  <c r="AK1299" i="1"/>
  <c r="W1299" i="1"/>
  <c r="AB1299" i="1" s="1"/>
  <c r="U1299" i="1"/>
  <c r="AM107" i="1"/>
  <c r="AL107" i="1"/>
  <c r="AK107" i="1"/>
  <c r="W107" i="1"/>
  <c r="AB107" i="1" s="1"/>
  <c r="U107" i="1"/>
  <c r="AM106" i="1"/>
  <c r="AL106" i="1"/>
  <c r="AK106" i="1"/>
  <c r="W106" i="1"/>
  <c r="AB106" i="1" s="1"/>
  <c r="U106" i="1"/>
  <c r="AM105" i="1"/>
  <c r="AL105" i="1"/>
  <c r="AK105" i="1"/>
  <c r="W105" i="1"/>
  <c r="AB105" i="1" s="1"/>
  <c r="U105" i="1"/>
  <c r="AM244" i="1"/>
  <c r="AL244" i="1"/>
  <c r="AK244" i="1"/>
  <c r="W244" i="1"/>
  <c r="AB244" i="1" s="1"/>
  <c r="U244" i="1"/>
  <c r="AM243" i="1"/>
  <c r="AL243" i="1"/>
  <c r="AK243" i="1"/>
  <c r="W243" i="1"/>
  <c r="AB243" i="1" s="1"/>
  <c r="U243" i="1"/>
  <c r="AM245" i="1"/>
  <c r="AL245" i="1"/>
  <c r="AK245" i="1"/>
  <c r="W245" i="1"/>
  <c r="AB245" i="1" s="1"/>
  <c r="U245" i="1"/>
  <c r="AM246" i="1"/>
  <c r="AL246" i="1"/>
  <c r="AK246" i="1"/>
  <c r="W246" i="1"/>
  <c r="AB246" i="1" s="1"/>
  <c r="U246" i="1"/>
  <c r="AM241" i="1"/>
  <c r="AL241" i="1"/>
  <c r="AK241" i="1"/>
  <c r="W241" i="1"/>
  <c r="AB241" i="1" s="1"/>
  <c r="U241" i="1"/>
  <c r="AM240" i="1"/>
  <c r="AL240" i="1"/>
  <c r="AK240" i="1"/>
  <c r="W240" i="1"/>
  <c r="AB240" i="1" s="1"/>
  <c r="U240" i="1"/>
  <c r="AM239" i="1"/>
  <c r="AL239" i="1"/>
  <c r="AK239" i="1"/>
  <c r="W239" i="1"/>
  <c r="AB239" i="1" s="1"/>
  <c r="U239" i="1"/>
  <c r="AM676" i="1"/>
  <c r="AL676" i="1"/>
  <c r="AK676" i="1"/>
  <c r="W676" i="1"/>
  <c r="AB676" i="1" s="1"/>
  <c r="U676" i="1"/>
  <c r="AM681" i="1"/>
  <c r="AL681" i="1"/>
  <c r="AK681" i="1"/>
  <c r="W681" i="1"/>
  <c r="AB681" i="1" s="1"/>
  <c r="U681" i="1"/>
  <c r="AM1973" i="1"/>
  <c r="AL1973" i="1"/>
  <c r="AK1973" i="1"/>
  <c r="W1973" i="1"/>
  <c r="AB1973" i="1" s="1"/>
  <c r="U1973" i="1"/>
  <c r="AM1514" i="1"/>
  <c r="AL1514" i="1"/>
  <c r="AK1514" i="1"/>
  <c r="W1514" i="1"/>
  <c r="AB1514" i="1" s="1"/>
  <c r="U1514" i="1"/>
  <c r="AM1010" i="1"/>
  <c r="AL1010" i="1"/>
  <c r="AK1010" i="1"/>
  <c r="W1010" i="1"/>
  <c r="AB1010" i="1" s="1"/>
  <c r="U1010" i="1"/>
  <c r="AM857" i="1"/>
  <c r="AL857" i="1"/>
  <c r="AK857" i="1"/>
  <c r="W857" i="1"/>
  <c r="AB857" i="1" s="1"/>
  <c r="U857" i="1"/>
  <c r="AM860" i="1"/>
  <c r="AL860" i="1"/>
  <c r="AK860" i="1"/>
  <c r="W860" i="1"/>
  <c r="AB860" i="1" s="1"/>
  <c r="U860" i="1"/>
  <c r="AM1595" i="1"/>
  <c r="AL1595" i="1"/>
  <c r="AK1595" i="1"/>
  <c r="W1595" i="1"/>
  <c r="AB1595" i="1" s="1"/>
  <c r="U1595" i="1"/>
  <c r="AM473" i="1"/>
  <c r="AL473" i="1"/>
  <c r="AK473" i="1"/>
  <c r="W473" i="1"/>
  <c r="AB473" i="1" s="1"/>
  <c r="U473" i="1"/>
  <c r="AM472" i="1"/>
  <c r="AL472" i="1"/>
  <c r="AK472" i="1"/>
  <c r="W472" i="1"/>
  <c r="AB472" i="1" s="1"/>
  <c r="U472" i="1"/>
  <c r="AM1571" i="1"/>
  <c r="AL1571" i="1"/>
  <c r="AK1571" i="1"/>
  <c r="W1571" i="1"/>
  <c r="AB1571" i="1" s="1"/>
  <c r="U1571" i="1"/>
  <c r="AM833" i="1"/>
  <c r="AL833" i="1"/>
  <c r="AK833" i="1"/>
  <c r="W833" i="1"/>
  <c r="AB833" i="1" s="1"/>
  <c r="U833" i="1"/>
  <c r="AM202" i="1"/>
  <c r="AL202" i="1"/>
  <c r="AK202" i="1"/>
  <c r="W202" i="1"/>
  <c r="AB202" i="1" s="1"/>
  <c r="U202" i="1"/>
  <c r="AM199" i="1"/>
  <c r="AL199" i="1"/>
  <c r="AK199" i="1"/>
  <c r="W199" i="1"/>
  <c r="AB199" i="1" s="1"/>
  <c r="U199" i="1"/>
  <c r="AM1626" i="1"/>
  <c r="AL1626" i="1"/>
  <c r="AK1626" i="1"/>
  <c r="W1626" i="1"/>
  <c r="AB1626" i="1" s="1"/>
  <c r="U1626" i="1"/>
  <c r="AM630" i="1"/>
  <c r="AL630" i="1"/>
  <c r="AK630" i="1"/>
  <c r="W630" i="1"/>
  <c r="AB630" i="1" s="1"/>
  <c r="U630" i="1"/>
  <c r="AM1633" i="1"/>
  <c r="AL1633" i="1"/>
  <c r="AK1633" i="1"/>
  <c r="W1633" i="1"/>
  <c r="AB1633" i="1" s="1"/>
  <c r="U1633" i="1"/>
  <c r="AM1001" i="1"/>
  <c r="AL1001" i="1"/>
  <c r="AK1001" i="1"/>
  <c r="W1001" i="1"/>
  <c r="AB1001" i="1" s="1"/>
  <c r="U1001" i="1"/>
  <c r="AM858" i="1"/>
  <c r="AL858" i="1"/>
  <c r="AK858" i="1"/>
  <c r="W858" i="1"/>
  <c r="AB858" i="1" s="1"/>
  <c r="U858" i="1"/>
  <c r="AM859" i="1"/>
  <c r="AL859" i="1"/>
  <c r="AK859" i="1"/>
  <c r="W859" i="1"/>
  <c r="AB859" i="1" s="1"/>
  <c r="U859" i="1"/>
  <c r="AM853" i="1"/>
  <c r="AL853" i="1"/>
  <c r="AK853" i="1"/>
  <c r="W853" i="1"/>
  <c r="AB853" i="1" s="1"/>
  <c r="U853" i="1"/>
  <c r="AM852" i="1"/>
  <c r="AL852" i="1"/>
  <c r="AK852" i="1"/>
  <c r="W852" i="1"/>
  <c r="AB852" i="1" s="1"/>
  <c r="U852" i="1"/>
  <c r="AM840" i="1"/>
  <c r="AL840" i="1"/>
  <c r="AK840" i="1"/>
  <c r="W840" i="1"/>
  <c r="AB840" i="1" s="1"/>
  <c r="U840" i="1"/>
  <c r="AM841" i="1"/>
  <c r="AL841" i="1"/>
  <c r="AK841" i="1"/>
  <c r="W841" i="1"/>
  <c r="AB841" i="1" s="1"/>
  <c r="U841" i="1"/>
  <c r="AM839" i="1"/>
  <c r="AL839" i="1"/>
  <c r="AK839" i="1"/>
  <c r="W839" i="1"/>
  <c r="AB839" i="1" s="1"/>
  <c r="U839" i="1"/>
  <c r="AM838" i="1"/>
  <c r="AL838" i="1"/>
  <c r="AK838" i="1"/>
  <c r="W838" i="1"/>
  <c r="AB838" i="1" s="1"/>
  <c r="U838" i="1"/>
  <c r="AM847" i="1"/>
  <c r="AL847" i="1"/>
  <c r="AK847" i="1"/>
  <c r="W847" i="1"/>
  <c r="AB847" i="1" s="1"/>
  <c r="U847" i="1"/>
  <c r="AM848" i="1"/>
  <c r="AL848" i="1"/>
  <c r="AK848" i="1"/>
  <c r="W848" i="1"/>
  <c r="AB848" i="1" s="1"/>
  <c r="U848" i="1"/>
  <c r="AM834" i="1"/>
  <c r="AL834" i="1"/>
  <c r="AK834" i="1"/>
  <c r="W834" i="1"/>
  <c r="AB834" i="1" s="1"/>
  <c r="U834" i="1"/>
  <c r="AM753" i="1"/>
  <c r="AL753" i="1"/>
  <c r="AK753" i="1"/>
  <c r="W753" i="1"/>
  <c r="AB753" i="1" s="1"/>
  <c r="U753" i="1"/>
  <c r="AM784" i="1"/>
  <c r="AL784" i="1"/>
  <c r="AK784" i="1"/>
  <c r="W784" i="1"/>
  <c r="AB784" i="1" s="1"/>
  <c r="U784" i="1"/>
  <c r="AM458" i="1"/>
  <c r="AL458" i="1"/>
  <c r="AK458" i="1"/>
  <c r="W458" i="1"/>
  <c r="AB458" i="1" s="1"/>
  <c r="U458" i="1"/>
  <c r="AM476" i="1"/>
  <c r="AL476" i="1"/>
  <c r="AK476" i="1"/>
  <c r="W476" i="1"/>
  <c r="AB476" i="1" s="1"/>
  <c r="U476" i="1"/>
  <c r="AM475" i="1"/>
  <c r="AL475" i="1"/>
  <c r="AK475" i="1"/>
  <c r="W475" i="1"/>
  <c r="AB475" i="1" s="1"/>
  <c r="U475" i="1"/>
  <c r="AM474" i="1"/>
  <c r="AL474" i="1"/>
  <c r="AK474" i="1"/>
  <c r="W474" i="1"/>
  <c r="AB474" i="1" s="1"/>
  <c r="U474" i="1"/>
  <c r="AM467" i="1"/>
  <c r="AL467" i="1"/>
  <c r="AK467" i="1"/>
  <c r="W467" i="1"/>
  <c r="AB467" i="1" s="1"/>
  <c r="U467" i="1"/>
  <c r="AM459" i="1"/>
  <c r="AL459" i="1"/>
  <c r="AK459" i="1"/>
  <c r="W459" i="1"/>
  <c r="AB459" i="1" s="1"/>
  <c r="U459" i="1"/>
  <c r="AM456" i="1"/>
  <c r="AL456" i="1"/>
  <c r="AK456" i="1"/>
  <c r="W456" i="1"/>
  <c r="AB456" i="1" s="1"/>
  <c r="U456" i="1"/>
  <c r="AM454" i="1"/>
  <c r="AL454" i="1"/>
  <c r="AK454" i="1"/>
  <c r="W454" i="1"/>
  <c r="AB454" i="1" s="1"/>
  <c r="U454" i="1"/>
  <c r="AM77" i="1"/>
  <c r="AL77" i="1"/>
  <c r="AK77" i="1"/>
  <c r="W77" i="1"/>
  <c r="AB77" i="1" s="1"/>
  <c r="U77" i="1"/>
  <c r="AM78" i="1"/>
  <c r="AL78" i="1"/>
  <c r="AK78" i="1"/>
  <c r="W78" i="1"/>
  <c r="AB78" i="1" s="1"/>
  <c r="U78" i="1"/>
  <c r="U3" i="1"/>
  <c r="W3" i="1"/>
  <c r="AB3" i="1" s="1"/>
  <c r="AK3" i="1"/>
  <c r="AL3" i="1"/>
  <c r="AM3" i="1"/>
  <c r="AM82" i="1"/>
  <c r="AL82" i="1"/>
  <c r="AK82" i="1"/>
  <c r="W82" i="1"/>
  <c r="AB82" i="1" s="1"/>
  <c r="U82" i="1"/>
  <c r="AM71" i="1"/>
  <c r="AL71" i="1"/>
  <c r="AK71" i="1"/>
  <c r="W71" i="1"/>
  <c r="AB71" i="1" s="1"/>
  <c r="U71" i="1"/>
  <c r="AM70" i="1"/>
  <c r="AL70" i="1"/>
  <c r="AK70" i="1"/>
  <c r="W70" i="1"/>
  <c r="AB70" i="1" s="1"/>
  <c r="U70" i="1"/>
  <c r="AM73" i="1"/>
  <c r="AL73" i="1"/>
  <c r="AK73" i="1"/>
  <c r="W73" i="1"/>
  <c r="AB73" i="1" s="1"/>
  <c r="U73" i="1"/>
  <c r="AM75" i="1"/>
  <c r="AL75" i="1"/>
  <c r="AK75" i="1"/>
  <c r="W75" i="1"/>
  <c r="AB75" i="1" s="1"/>
  <c r="U75" i="1"/>
  <c r="AM316" i="1"/>
  <c r="AL316" i="1"/>
  <c r="AK316" i="1"/>
  <c r="W316" i="1"/>
  <c r="AB316" i="1" s="1"/>
  <c r="U316" i="1"/>
  <c r="AM313" i="1"/>
  <c r="AL313" i="1"/>
  <c r="AK313" i="1"/>
  <c r="W313" i="1"/>
  <c r="AB313" i="1" s="1"/>
  <c r="U313" i="1"/>
  <c r="AM231" i="1"/>
  <c r="AL231" i="1"/>
  <c r="AK231" i="1"/>
  <c r="W231" i="1"/>
  <c r="AB231" i="1" s="1"/>
  <c r="U231" i="1"/>
  <c r="AM216" i="1"/>
  <c r="AL216" i="1"/>
  <c r="AK216" i="1"/>
  <c r="W216" i="1"/>
  <c r="AB216" i="1" s="1"/>
  <c r="U216" i="1"/>
  <c r="AM215" i="1"/>
  <c r="AL215" i="1"/>
  <c r="AK215" i="1"/>
  <c r="W215" i="1"/>
  <c r="AB215" i="1" s="1"/>
  <c r="U215" i="1"/>
  <c r="AM181" i="1"/>
  <c r="AL181" i="1"/>
  <c r="AK181" i="1"/>
  <c r="W181" i="1"/>
  <c r="AB181" i="1" s="1"/>
  <c r="U181" i="1"/>
  <c r="AM329" i="1"/>
  <c r="AL329" i="1"/>
  <c r="AK329" i="1"/>
  <c r="W329" i="1"/>
  <c r="AB329" i="1" s="1"/>
  <c r="U329" i="1"/>
  <c r="AM326" i="1"/>
  <c r="AL326" i="1"/>
  <c r="AK326" i="1"/>
  <c r="W326" i="1"/>
  <c r="AB326" i="1" s="1"/>
  <c r="U326" i="1"/>
  <c r="AM166" i="1"/>
  <c r="AL166" i="1"/>
  <c r="AK166" i="1"/>
  <c r="W166" i="1"/>
  <c r="AB166" i="1" s="1"/>
  <c r="U166" i="1"/>
  <c r="AM1613" i="1"/>
  <c r="AL1613" i="1"/>
  <c r="AK1613" i="1"/>
  <c r="W1613" i="1"/>
  <c r="AB1613" i="1" s="1"/>
  <c r="U1613" i="1"/>
  <c r="AM1593" i="1"/>
  <c r="AL1593" i="1"/>
  <c r="AK1593" i="1"/>
  <c r="W1593" i="1"/>
  <c r="AB1593" i="1" s="1"/>
  <c r="U1593" i="1"/>
  <c r="AM189" i="1"/>
  <c r="AL189" i="1"/>
  <c r="AK189" i="1"/>
  <c r="W189" i="1"/>
  <c r="AB189" i="1" s="1"/>
  <c r="U189" i="1"/>
  <c r="AM389" i="1"/>
  <c r="AL389" i="1"/>
  <c r="AK389" i="1"/>
  <c r="W389" i="1"/>
  <c r="AB389" i="1" s="1"/>
  <c r="U389" i="1"/>
  <c r="AM385" i="1"/>
  <c r="AL385" i="1"/>
  <c r="AK385" i="1"/>
  <c r="W385" i="1"/>
  <c r="AB385" i="1" s="1"/>
  <c r="U385" i="1"/>
  <c r="AM384" i="1"/>
  <c r="AL384" i="1"/>
  <c r="AK384" i="1"/>
  <c r="W384" i="1"/>
  <c r="AB384" i="1" s="1"/>
  <c r="U384" i="1"/>
  <c r="AM380" i="1"/>
  <c r="AL380" i="1"/>
  <c r="AK380" i="1"/>
  <c r="W380" i="1"/>
  <c r="AB380" i="1" s="1"/>
  <c r="U380" i="1"/>
  <c r="AM379" i="1"/>
  <c r="AL379" i="1"/>
  <c r="AK379" i="1"/>
  <c r="W379" i="1"/>
  <c r="AB379" i="1" s="1"/>
  <c r="U379" i="1"/>
  <c r="AM378" i="1"/>
  <c r="AL378" i="1"/>
  <c r="AK378" i="1"/>
  <c r="W378" i="1"/>
  <c r="AB378" i="1" s="1"/>
  <c r="U378" i="1"/>
  <c r="AM370" i="1"/>
  <c r="AL370" i="1"/>
  <c r="AK370" i="1"/>
  <c r="W370" i="1"/>
  <c r="AB370" i="1" s="1"/>
  <c r="U370" i="1"/>
  <c r="AM369" i="1"/>
  <c r="AL369" i="1"/>
  <c r="AK369" i="1"/>
  <c r="W369" i="1"/>
  <c r="AB369" i="1" s="1"/>
  <c r="U369" i="1"/>
  <c r="AM367" i="1"/>
  <c r="AL367" i="1"/>
  <c r="AK367" i="1"/>
  <c r="W367" i="1"/>
  <c r="AB367" i="1" s="1"/>
  <c r="U367" i="1"/>
  <c r="AM364" i="1"/>
  <c r="AL364" i="1"/>
  <c r="AK364" i="1"/>
  <c r="W364" i="1"/>
  <c r="AB364" i="1" s="1"/>
  <c r="U364" i="1"/>
  <c r="AM363" i="1"/>
  <c r="AL363" i="1"/>
  <c r="AK363" i="1"/>
  <c r="W363" i="1"/>
  <c r="AB363" i="1" s="1"/>
  <c r="U363" i="1"/>
  <c r="AM362" i="1"/>
  <c r="AL362" i="1"/>
  <c r="AK362" i="1"/>
  <c r="W362" i="1"/>
  <c r="AB362" i="1" s="1"/>
  <c r="U362" i="1"/>
  <c r="AM756" i="1"/>
  <c r="AL756" i="1"/>
  <c r="AK756" i="1"/>
  <c r="W756" i="1"/>
  <c r="AB756" i="1" s="1"/>
  <c r="U756" i="1"/>
  <c r="AM501" i="1"/>
  <c r="AL501" i="1"/>
  <c r="AK501" i="1"/>
  <c r="W501" i="1"/>
  <c r="AB501" i="1" s="1"/>
  <c r="U501" i="1"/>
  <c r="AM499" i="1"/>
  <c r="AL499" i="1"/>
  <c r="AK499" i="1"/>
  <c r="W499" i="1"/>
  <c r="AB499" i="1" s="1"/>
  <c r="U499" i="1"/>
  <c r="AM227" i="1"/>
  <c r="AL227" i="1"/>
  <c r="AK227" i="1"/>
  <c r="W227" i="1"/>
  <c r="AB227" i="1" s="1"/>
  <c r="U227" i="1"/>
  <c r="AM1976" i="1"/>
  <c r="AL1976" i="1"/>
  <c r="AK1976" i="1"/>
  <c r="W1976" i="1"/>
  <c r="AB1976" i="1" s="1"/>
  <c r="U1976" i="1"/>
  <c r="AM1975" i="1"/>
  <c r="AL1975" i="1"/>
  <c r="AK1975" i="1"/>
  <c r="W1975" i="1"/>
  <c r="AB1975" i="1" s="1"/>
  <c r="U1975" i="1"/>
  <c r="AM1983" i="1"/>
  <c r="AL1983" i="1"/>
  <c r="AK1983" i="1"/>
  <c r="W1983" i="1"/>
  <c r="AB1983" i="1" s="1"/>
  <c r="U1983" i="1"/>
  <c r="AM1971" i="1"/>
  <c r="AL1971" i="1"/>
  <c r="AK1971" i="1"/>
  <c r="W1971" i="1"/>
  <c r="AB1971" i="1" s="1"/>
  <c r="U1971" i="1"/>
  <c r="AM1970" i="1"/>
  <c r="AL1970" i="1"/>
  <c r="AK1970" i="1"/>
  <c r="W1970" i="1"/>
  <c r="AB1970" i="1" s="1"/>
  <c r="U1970" i="1"/>
  <c r="AM1972" i="1"/>
  <c r="AL1972" i="1"/>
  <c r="AK1972" i="1"/>
  <c r="W1972" i="1"/>
  <c r="AB1972" i="1" s="1"/>
  <c r="U1972" i="1"/>
  <c r="AM1962" i="1"/>
  <c r="AL1962" i="1"/>
  <c r="AK1962" i="1"/>
  <c r="W1962" i="1"/>
  <c r="AB1962" i="1" s="1"/>
  <c r="U1962" i="1"/>
  <c r="AM1963" i="1"/>
  <c r="AL1963" i="1"/>
  <c r="AK1963" i="1"/>
  <c r="W1963" i="1"/>
  <c r="AB1963" i="1" s="1"/>
  <c r="U1963" i="1"/>
  <c r="AM1961" i="1"/>
  <c r="AL1961" i="1"/>
  <c r="AK1961" i="1"/>
  <c r="W1961" i="1"/>
  <c r="AB1961" i="1" s="1"/>
  <c r="U1961" i="1"/>
  <c r="AM1959" i="1"/>
  <c r="AL1959" i="1"/>
  <c r="AK1959" i="1"/>
  <c r="W1959" i="1"/>
  <c r="AB1959" i="1" s="1"/>
  <c r="U1959" i="1"/>
  <c r="AM1925" i="1"/>
  <c r="AL1925" i="1"/>
  <c r="AK1925" i="1"/>
  <c r="W1925" i="1"/>
  <c r="AB1925" i="1" s="1"/>
  <c r="U1925" i="1"/>
  <c r="AM1924" i="1"/>
  <c r="AL1924" i="1"/>
  <c r="AK1924" i="1"/>
  <c r="W1924" i="1"/>
  <c r="AB1924" i="1" s="1"/>
  <c r="U1924" i="1"/>
  <c r="AM1920" i="1"/>
  <c r="AL1920" i="1"/>
  <c r="AK1920" i="1"/>
  <c r="W1920" i="1"/>
  <c r="AB1920" i="1" s="1"/>
  <c r="U1920" i="1"/>
  <c r="AM1919" i="1"/>
  <c r="AL1919" i="1"/>
  <c r="AK1919" i="1"/>
  <c r="W1919" i="1"/>
  <c r="AB1919" i="1" s="1"/>
  <c r="U1919" i="1"/>
  <c r="AM1921" i="1"/>
  <c r="AL1921" i="1"/>
  <c r="AK1921" i="1"/>
  <c r="W1921" i="1"/>
  <c r="AB1921" i="1" s="1"/>
  <c r="U1921" i="1"/>
  <c r="AM1932" i="1"/>
  <c r="AL1932" i="1"/>
  <c r="AK1932" i="1"/>
  <c r="W1932" i="1"/>
  <c r="AB1932" i="1" s="1"/>
  <c r="U1932" i="1"/>
  <c r="AM1913" i="1"/>
  <c r="AL1913" i="1"/>
  <c r="AK1913" i="1"/>
  <c r="W1913" i="1"/>
  <c r="AB1913" i="1" s="1"/>
  <c r="U1913" i="1"/>
  <c r="AM1911" i="1"/>
  <c r="AL1911" i="1"/>
  <c r="AK1911" i="1"/>
  <c r="W1911" i="1"/>
  <c r="AB1911" i="1" s="1"/>
  <c r="U1911" i="1"/>
  <c r="AM1915" i="1"/>
  <c r="AL1915" i="1"/>
  <c r="AK1915" i="1"/>
  <c r="W1915" i="1"/>
  <c r="AB1915" i="1" s="1"/>
  <c r="U1915" i="1"/>
  <c r="AM1914" i="1"/>
  <c r="AL1914" i="1"/>
  <c r="AK1914" i="1"/>
  <c r="W1914" i="1"/>
  <c r="AB1914" i="1" s="1"/>
  <c r="U1914" i="1"/>
  <c r="AM1577" i="1"/>
  <c r="AL1577" i="1"/>
  <c r="AK1577" i="1"/>
  <c r="W1577" i="1"/>
  <c r="AB1577" i="1" s="1"/>
  <c r="U1577" i="1"/>
  <c r="AM1569" i="1"/>
  <c r="AL1569" i="1"/>
  <c r="AK1569" i="1"/>
  <c r="W1569" i="1"/>
  <c r="AB1569" i="1" s="1"/>
  <c r="U1569" i="1"/>
  <c r="AM1576" i="1"/>
  <c r="AL1576" i="1"/>
  <c r="AK1576" i="1"/>
  <c r="W1576" i="1"/>
  <c r="AB1576" i="1" s="1"/>
  <c r="U1576" i="1"/>
  <c r="AM1635" i="1"/>
  <c r="AL1635" i="1"/>
  <c r="AK1635" i="1"/>
  <c r="W1635" i="1"/>
  <c r="AB1635" i="1" s="1"/>
  <c r="U1635" i="1"/>
  <c r="AM1636" i="1"/>
  <c r="AL1636" i="1"/>
  <c r="AK1636" i="1"/>
  <c r="W1636" i="1"/>
  <c r="AB1636" i="1" s="1"/>
  <c r="U1636" i="1"/>
  <c r="AM1632" i="1"/>
  <c r="AL1632" i="1"/>
  <c r="AK1632" i="1"/>
  <c r="W1632" i="1"/>
  <c r="AB1632" i="1" s="1"/>
  <c r="U1632" i="1"/>
  <c r="AM1628" i="1"/>
  <c r="AL1628" i="1"/>
  <c r="AK1628" i="1"/>
  <c r="W1628" i="1"/>
  <c r="AB1628" i="1" s="1"/>
  <c r="U1628" i="1"/>
  <c r="AM1621" i="1"/>
  <c r="AL1621" i="1"/>
  <c r="AK1621" i="1"/>
  <c r="W1621" i="1"/>
  <c r="AB1621" i="1" s="1"/>
  <c r="U1621" i="1"/>
  <c r="AM1624" i="1"/>
  <c r="AL1624" i="1"/>
  <c r="AK1624" i="1"/>
  <c r="W1624" i="1"/>
  <c r="AB1624" i="1" s="1"/>
  <c r="U1624" i="1"/>
  <c r="AM1481" i="1"/>
  <c r="AL1481" i="1"/>
  <c r="AK1481" i="1"/>
  <c r="W1481" i="1"/>
  <c r="AB1481" i="1" s="1"/>
  <c r="U1481" i="1"/>
  <c r="AM1444" i="1"/>
  <c r="AL1444" i="1"/>
  <c r="AK1444" i="1"/>
  <c r="W1444" i="1"/>
  <c r="AB1444" i="1" s="1"/>
  <c r="U1444" i="1"/>
  <c r="AM1171" i="1"/>
  <c r="AL1171" i="1"/>
  <c r="AK1171" i="1"/>
  <c r="W1171" i="1"/>
  <c r="AB1171" i="1" s="1"/>
  <c r="U1171" i="1"/>
  <c r="AM1172" i="1"/>
  <c r="AL1172" i="1"/>
  <c r="AK1172" i="1"/>
  <c r="W1172" i="1"/>
  <c r="AB1172" i="1" s="1"/>
  <c r="U1172" i="1"/>
  <c r="AM1028" i="1"/>
  <c r="AL1028" i="1"/>
  <c r="AK1028" i="1"/>
  <c r="W1028" i="1"/>
  <c r="AB1028" i="1" s="1"/>
  <c r="U1028" i="1"/>
  <c r="AM1027" i="1"/>
  <c r="AL1027" i="1"/>
  <c r="AK1027" i="1"/>
  <c r="W1027" i="1"/>
  <c r="AB1027" i="1" s="1"/>
  <c r="U1027" i="1"/>
  <c r="AM1025" i="1"/>
  <c r="AL1025" i="1"/>
  <c r="AK1025" i="1"/>
  <c r="W1025" i="1"/>
  <c r="AB1025" i="1" s="1"/>
  <c r="U1025" i="1"/>
  <c r="AM1024" i="1"/>
  <c r="AL1024" i="1"/>
  <c r="AK1024" i="1"/>
  <c r="W1024" i="1"/>
  <c r="AB1024" i="1" s="1"/>
  <c r="U1024" i="1"/>
  <c r="AM1023" i="1"/>
  <c r="AL1023" i="1"/>
  <c r="AK1023" i="1"/>
  <c r="W1023" i="1"/>
  <c r="AB1023" i="1" s="1"/>
  <c r="U1023" i="1"/>
  <c r="AM768" i="1"/>
  <c r="AL768" i="1"/>
  <c r="AK768" i="1"/>
  <c r="W768" i="1"/>
  <c r="AB768" i="1" s="1"/>
  <c r="U768" i="1"/>
  <c r="AM769" i="1"/>
  <c r="AL769" i="1"/>
  <c r="AK769" i="1"/>
  <c r="W769" i="1"/>
  <c r="AB769" i="1" s="1"/>
  <c r="U769" i="1"/>
  <c r="AM766" i="1"/>
  <c r="AL766" i="1"/>
  <c r="AK766" i="1"/>
  <c r="W766" i="1"/>
  <c r="AB766" i="1" s="1"/>
  <c r="U766" i="1"/>
  <c r="AM765" i="1"/>
  <c r="AL765" i="1"/>
  <c r="AK765" i="1"/>
  <c r="W765" i="1"/>
  <c r="AB765" i="1" s="1"/>
  <c r="U765" i="1"/>
  <c r="AM773" i="1"/>
  <c r="AL773" i="1"/>
  <c r="AK773" i="1"/>
  <c r="W773" i="1"/>
  <c r="AB773" i="1" s="1"/>
  <c r="U773" i="1"/>
  <c r="AM760" i="1"/>
  <c r="AL760" i="1"/>
  <c r="AK760" i="1"/>
  <c r="W760" i="1"/>
  <c r="AB760" i="1" s="1"/>
  <c r="U760" i="1"/>
  <c r="AM758" i="1"/>
  <c r="AL758" i="1"/>
  <c r="AK758" i="1"/>
  <c r="W758" i="1"/>
  <c r="AB758" i="1" s="1"/>
  <c r="U758" i="1"/>
  <c r="AM759" i="1"/>
  <c r="AL759" i="1"/>
  <c r="AK759" i="1"/>
  <c r="W759" i="1"/>
  <c r="AB759" i="1" s="1"/>
  <c r="U759" i="1"/>
  <c r="AM749" i="1"/>
  <c r="AL749" i="1"/>
  <c r="AK749" i="1"/>
  <c r="W749" i="1"/>
  <c r="AB749" i="1" s="1"/>
  <c r="U749" i="1"/>
  <c r="AM747" i="1"/>
  <c r="AL747" i="1"/>
  <c r="AK747" i="1"/>
  <c r="W747" i="1"/>
  <c r="AB747" i="1" s="1"/>
  <c r="U747" i="1"/>
  <c r="AM746" i="1"/>
  <c r="AL746" i="1"/>
  <c r="AK746" i="1"/>
  <c r="W746" i="1"/>
  <c r="AB746" i="1" s="1"/>
  <c r="U746" i="1"/>
  <c r="AM750" i="1"/>
  <c r="AL750" i="1"/>
  <c r="AK750" i="1"/>
  <c r="W750" i="1"/>
  <c r="AB750" i="1" s="1"/>
  <c r="U750" i="1"/>
  <c r="AM751" i="1"/>
  <c r="AL751" i="1"/>
  <c r="AK751" i="1"/>
  <c r="W751" i="1"/>
  <c r="AB751" i="1" s="1"/>
  <c r="U751" i="1"/>
  <c r="AM752" i="1"/>
  <c r="AL752" i="1"/>
  <c r="AK752" i="1"/>
  <c r="W752" i="1"/>
  <c r="AB752" i="1" s="1"/>
  <c r="U752" i="1"/>
  <c r="AM787" i="1"/>
  <c r="AL787" i="1"/>
  <c r="AK787" i="1"/>
  <c r="W787" i="1"/>
  <c r="AB787" i="1" s="1"/>
  <c r="U787" i="1"/>
  <c r="AM514" i="1"/>
  <c r="AL514" i="1"/>
  <c r="AK514" i="1"/>
  <c r="W514" i="1"/>
  <c r="AB514" i="1" s="1"/>
  <c r="U514" i="1"/>
  <c r="AM517" i="1"/>
  <c r="AL517" i="1"/>
  <c r="AK517" i="1"/>
  <c r="W517" i="1"/>
  <c r="AB517" i="1" s="1"/>
  <c r="U517" i="1"/>
  <c r="AM507" i="1"/>
  <c r="AL507" i="1"/>
  <c r="AK507" i="1"/>
  <c r="W507" i="1"/>
  <c r="AB507" i="1" s="1"/>
  <c r="U507" i="1"/>
  <c r="AM509" i="1"/>
  <c r="AL509" i="1"/>
  <c r="AK509" i="1"/>
  <c r="W509" i="1"/>
  <c r="AB509" i="1" s="1"/>
  <c r="U509" i="1"/>
  <c r="AM523" i="1"/>
  <c r="AL523" i="1"/>
  <c r="AK523" i="1"/>
  <c r="W523" i="1"/>
  <c r="AB523" i="1" s="1"/>
  <c r="U523" i="1"/>
  <c r="AM508" i="1"/>
  <c r="AL508" i="1"/>
  <c r="AK508" i="1"/>
  <c r="W508" i="1"/>
  <c r="AB508" i="1" s="1"/>
  <c r="U508" i="1"/>
  <c r="AM500" i="1"/>
  <c r="AL500" i="1"/>
  <c r="AK500" i="1"/>
  <c r="W500" i="1"/>
  <c r="AB500" i="1" s="1"/>
  <c r="U500" i="1"/>
  <c r="AM320" i="1"/>
  <c r="AL320" i="1"/>
  <c r="AK320" i="1"/>
  <c r="W320" i="1"/>
  <c r="AB320" i="1" s="1"/>
  <c r="U320" i="1"/>
  <c r="AM319" i="1"/>
  <c r="AL319" i="1"/>
  <c r="AK319" i="1"/>
  <c r="W319" i="1"/>
  <c r="AB319" i="1" s="1"/>
  <c r="U319" i="1"/>
  <c r="AM332" i="1"/>
  <c r="AL332" i="1"/>
  <c r="AK332" i="1"/>
  <c r="W332" i="1"/>
  <c r="AB332" i="1" s="1"/>
  <c r="U332" i="1"/>
  <c r="AM333" i="1"/>
  <c r="AL333" i="1"/>
  <c r="AK333" i="1"/>
  <c r="W333" i="1"/>
  <c r="AB333" i="1" s="1"/>
  <c r="U333" i="1"/>
  <c r="AM1492" i="1"/>
  <c r="AL1492" i="1"/>
  <c r="AK1492" i="1"/>
  <c r="W1492" i="1"/>
  <c r="AB1492" i="1" s="1"/>
  <c r="U1492" i="1"/>
  <c r="AM1147" i="1"/>
  <c r="AL1147" i="1"/>
  <c r="AK1147" i="1"/>
  <c r="W1147" i="1"/>
  <c r="AB1147" i="1" s="1"/>
  <c r="U1147" i="1"/>
  <c r="F2" i="4"/>
  <c r="A5" i="4"/>
  <c r="B22" i="5"/>
  <c r="U1" i="1"/>
  <c r="W1" i="1"/>
  <c r="AB1" i="1" s="1"/>
  <c r="AK1" i="1"/>
  <c r="AL1" i="1"/>
  <c r="AM1" i="1"/>
  <c r="U2" i="1"/>
  <c r="W2" i="1"/>
  <c r="AB2" i="1" s="1"/>
  <c r="AK2" i="1"/>
  <c r="AL2" i="1"/>
  <c r="AM2" i="1"/>
  <c r="U4" i="1"/>
  <c r="W4" i="1"/>
  <c r="AB4" i="1" s="1"/>
  <c r="AK4" i="1"/>
  <c r="AL4" i="1"/>
  <c r="AM4" i="1"/>
  <c r="U5" i="1"/>
  <c r="W5" i="1"/>
  <c r="AB5" i="1" s="1"/>
  <c r="AK5" i="1"/>
  <c r="AL5" i="1"/>
  <c r="AM5" i="1"/>
  <c r="U6" i="1"/>
  <c r="W6" i="1"/>
  <c r="AB6" i="1" s="1"/>
  <c r="AK6" i="1"/>
  <c r="AL6" i="1"/>
  <c r="AM6" i="1"/>
  <c r="U7" i="1"/>
  <c r="W7" i="1"/>
  <c r="AB7" i="1" s="1"/>
  <c r="AK7" i="1"/>
  <c r="AL7" i="1"/>
  <c r="AM7" i="1"/>
  <c r="S11" i="1"/>
  <c r="S18" i="1" s="1"/>
  <c r="L13" i="1"/>
  <c r="T14" i="1"/>
  <c r="AE14" i="1"/>
  <c r="N15" i="1"/>
  <c r="C16" i="1"/>
  <c r="AG16" i="1"/>
  <c r="U18" i="1"/>
  <c r="AB18" i="1"/>
  <c r="AC18" i="1"/>
  <c r="AD18" i="1"/>
  <c r="AE18" i="1"/>
  <c r="AF18" i="1"/>
  <c r="AG18" i="1"/>
  <c r="AJ18" i="1"/>
  <c r="AK18" i="1"/>
  <c r="AL18" i="1"/>
  <c r="AM18" i="1"/>
  <c r="U163" i="1"/>
  <c r="W163" i="1"/>
  <c r="AB163" i="1" s="1"/>
  <c r="AK163" i="1"/>
  <c r="AL163" i="1"/>
  <c r="AM163" i="1"/>
  <c r="U164" i="1"/>
  <c r="W164" i="1"/>
  <c r="AB164" i="1" s="1"/>
  <c r="AK164" i="1"/>
  <c r="AL164" i="1"/>
  <c r="AM164" i="1"/>
  <c r="U167" i="1"/>
  <c r="W167" i="1"/>
  <c r="AB167" i="1" s="1"/>
  <c r="AK167" i="1"/>
  <c r="AL167" i="1"/>
  <c r="AM167" i="1"/>
  <c r="U171" i="1"/>
  <c r="W171" i="1"/>
  <c r="AB171" i="1" s="1"/>
  <c r="AK171" i="1"/>
  <c r="AL171" i="1"/>
  <c r="AM171" i="1"/>
  <c r="U172" i="1"/>
  <c r="W172" i="1"/>
  <c r="AB172" i="1" s="1"/>
  <c r="AK172" i="1"/>
  <c r="AL172" i="1"/>
  <c r="AM172" i="1"/>
  <c r="U174" i="1"/>
  <c r="W174" i="1"/>
  <c r="AB174" i="1" s="1"/>
  <c r="AK174" i="1"/>
  <c r="AL174" i="1"/>
  <c r="AM174" i="1"/>
  <c r="U175" i="1"/>
  <c r="W175" i="1"/>
  <c r="AB175" i="1" s="1"/>
  <c r="AK175" i="1"/>
  <c r="AL175" i="1"/>
  <c r="AM175" i="1"/>
  <c r="U179" i="1"/>
  <c r="W179" i="1"/>
  <c r="AB179" i="1" s="1"/>
  <c r="AK179" i="1"/>
  <c r="AL179" i="1"/>
  <c r="AM179" i="1"/>
  <c r="U180" i="1"/>
  <c r="W180" i="1"/>
  <c r="AB180" i="1" s="1"/>
  <c r="AK180" i="1"/>
  <c r="AL180" i="1"/>
  <c r="AM180" i="1"/>
  <c r="U325" i="1"/>
  <c r="W325" i="1"/>
  <c r="AB325" i="1" s="1"/>
  <c r="AK325" i="1"/>
  <c r="AL325" i="1"/>
  <c r="AM325" i="1"/>
  <c r="U327" i="1"/>
  <c r="W327" i="1"/>
  <c r="AB327" i="1" s="1"/>
  <c r="AK327" i="1"/>
  <c r="AL327" i="1"/>
  <c r="AM327" i="1"/>
  <c r="U335" i="1"/>
  <c r="W335" i="1"/>
  <c r="AB335" i="1" s="1"/>
  <c r="AK335" i="1"/>
  <c r="AL335" i="1"/>
  <c r="AM335" i="1"/>
  <c r="U336" i="1"/>
  <c r="W336" i="1"/>
  <c r="AB336" i="1" s="1"/>
  <c r="AK336" i="1"/>
  <c r="AL336" i="1"/>
  <c r="AM336" i="1"/>
  <c r="U185" i="1"/>
  <c r="W185" i="1"/>
  <c r="AB185" i="1" s="1"/>
  <c r="AK185" i="1"/>
  <c r="AL185" i="1"/>
  <c r="AM185" i="1"/>
  <c r="U197" i="1"/>
  <c r="W197" i="1"/>
  <c r="AB197" i="1" s="1"/>
  <c r="AK197" i="1"/>
  <c r="AL197" i="1"/>
  <c r="AM197" i="1"/>
  <c r="U198" i="1"/>
  <c r="W198" i="1"/>
  <c r="AB198" i="1" s="1"/>
  <c r="AK198" i="1"/>
  <c r="AL198" i="1"/>
  <c r="AM198" i="1"/>
  <c r="U200" i="1"/>
  <c r="W200" i="1"/>
  <c r="AB200" i="1" s="1"/>
  <c r="AK200" i="1"/>
  <c r="AL200" i="1"/>
  <c r="AM200" i="1"/>
  <c r="U210" i="1"/>
  <c r="W210" i="1"/>
  <c r="AB210" i="1" s="1"/>
  <c r="AK210" i="1"/>
  <c r="AL210" i="1"/>
  <c r="AM210" i="1"/>
  <c r="U213" i="1"/>
  <c r="W213" i="1"/>
  <c r="AB213" i="1" s="1"/>
  <c r="AK213" i="1"/>
  <c r="AL213" i="1"/>
  <c r="AM213" i="1"/>
  <c r="U214" i="1"/>
  <c r="W214" i="1"/>
  <c r="AB214" i="1" s="1"/>
  <c r="AK214" i="1"/>
  <c r="AL214" i="1"/>
  <c r="AM214" i="1"/>
  <c r="U218" i="1"/>
  <c r="W218" i="1"/>
  <c r="AB218" i="1" s="1"/>
  <c r="AK218" i="1"/>
  <c r="AL218" i="1"/>
  <c r="AM218" i="1"/>
  <c r="U219" i="1"/>
  <c r="W219" i="1"/>
  <c r="AB219" i="1" s="1"/>
  <c r="AK219" i="1"/>
  <c r="AL219" i="1"/>
  <c r="AM219" i="1"/>
  <c r="U312" i="1"/>
  <c r="W312" i="1"/>
  <c r="AB312" i="1" s="1"/>
  <c r="AK312" i="1"/>
  <c r="AL312" i="1"/>
  <c r="AM312" i="1"/>
  <c r="U314" i="1"/>
  <c r="W314" i="1"/>
  <c r="AB314" i="1" s="1"/>
  <c r="AK314" i="1"/>
  <c r="AL314" i="1"/>
  <c r="AM314" i="1"/>
  <c r="U322" i="1"/>
  <c r="W322" i="1"/>
  <c r="AB322" i="1" s="1"/>
  <c r="AK322" i="1"/>
  <c r="AL322" i="1"/>
  <c r="AM322" i="1"/>
  <c r="U323" i="1"/>
  <c r="W323" i="1"/>
  <c r="AB323" i="1" s="1"/>
  <c r="AK323" i="1"/>
  <c r="AL323" i="1"/>
  <c r="AM323" i="1"/>
  <c r="U223" i="1"/>
  <c r="W223" i="1"/>
  <c r="AB223" i="1" s="1"/>
  <c r="AK223" i="1"/>
  <c r="AL223" i="1"/>
  <c r="AM223" i="1"/>
  <c r="U781" i="1"/>
  <c r="W781" i="1"/>
  <c r="AB781" i="1" s="1"/>
  <c r="AK781" i="1"/>
  <c r="AL781" i="1"/>
  <c r="AM781" i="1"/>
  <c r="U782" i="1"/>
  <c r="W782" i="1"/>
  <c r="AB782" i="1" s="1"/>
  <c r="AK782" i="1"/>
  <c r="AL782" i="1"/>
  <c r="AM782" i="1"/>
  <c r="U785" i="1"/>
  <c r="W785" i="1"/>
  <c r="AB785" i="1" s="1"/>
  <c r="AK785" i="1"/>
  <c r="AL785" i="1"/>
  <c r="AM785" i="1"/>
  <c r="U786" i="1"/>
  <c r="W786" i="1"/>
  <c r="AB786" i="1" s="1"/>
  <c r="AK786" i="1"/>
  <c r="AL786" i="1"/>
  <c r="AM786" i="1"/>
  <c r="U788" i="1"/>
  <c r="W788" i="1"/>
  <c r="AB788" i="1" s="1"/>
  <c r="AK788" i="1"/>
  <c r="AL788" i="1"/>
  <c r="AM788" i="1"/>
  <c r="U790" i="1"/>
  <c r="W790" i="1"/>
  <c r="AB790" i="1" s="1"/>
  <c r="AK790" i="1"/>
  <c r="AL790" i="1"/>
  <c r="AM790" i="1"/>
  <c r="U792" i="1"/>
  <c r="W792" i="1"/>
  <c r="AB792" i="1" s="1"/>
  <c r="AK792" i="1"/>
  <c r="AL792" i="1"/>
  <c r="AM792" i="1"/>
  <c r="U793" i="1"/>
  <c r="W793" i="1"/>
  <c r="AB793" i="1" s="1"/>
  <c r="AK793" i="1"/>
  <c r="AL793" i="1"/>
  <c r="AM793" i="1"/>
  <c r="U796" i="1"/>
  <c r="W796" i="1"/>
  <c r="AB796" i="1" s="1"/>
  <c r="AK796" i="1"/>
  <c r="AL796" i="1"/>
  <c r="AM796" i="1"/>
  <c r="U797" i="1"/>
  <c r="W797" i="1"/>
  <c r="AB797" i="1" s="1"/>
  <c r="AK797" i="1"/>
  <c r="AL797" i="1"/>
  <c r="AM797" i="1"/>
  <c r="U973" i="1"/>
  <c r="W973" i="1"/>
  <c r="AB973" i="1" s="1"/>
  <c r="AK973" i="1"/>
  <c r="AL973" i="1"/>
  <c r="AM973" i="1"/>
  <c r="U974" i="1"/>
  <c r="W974" i="1"/>
  <c r="AB974" i="1" s="1"/>
  <c r="AK974" i="1"/>
  <c r="AL974" i="1"/>
  <c r="AM974" i="1"/>
  <c r="U977" i="1"/>
  <c r="W977" i="1"/>
  <c r="AB977" i="1" s="1"/>
  <c r="AK977" i="1"/>
  <c r="AL977" i="1"/>
  <c r="AM977" i="1"/>
  <c r="U979" i="1"/>
  <c r="W979" i="1"/>
  <c r="AB979" i="1" s="1"/>
  <c r="AK979" i="1"/>
  <c r="AL979" i="1"/>
  <c r="AM979" i="1"/>
  <c r="U983" i="1"/>
  <c r="W983" i="1"/>
  <c r="AB983" i="1" s="1"/>
  <c r="AK983" i="1"/>
  <c r="AL983" i="1"/>
  <c r="AM983" i="1"/>
  <c r="U984" i="1"/>
  <c r="W984" i="1"/>
  <c r="AB984" i="1" s="1"/>
  <c r="AK984" i="1"/>
  <c r="AL984" i="1"/>
  <c r="AM984" i="1"/>
  <c r="U991" i="1"/>
  <c r="W991" i="1"/>
  <c r="AB991" i="1" s="1"/>
  <c r="AK991" i="1"/>
  <c r="AL991" i="1"/>
  <c r="AM991" i="1"/>
  <c r="U992" i="1"/>
  <c r="W992" i="1"/>
  <c r="AB992" i="1" s="1"/>
  <c r="AK992" i="1"/>
  <c r="AL992" i="1"/>
  <c r="AM992" i="1"/>
  <c r="U997" i="1"/>
  <c r="W997" i="1"/>
  <c r="AB997" i="1" s="1"/>
  <c r="AK997" i="1"/>
  <c r="AL997" i="1"/>
  <c r="AM997" i="1"/>
  <c r="U1439" i="1"/>
  <c r="W1439" i="1"/>
  <c r="AB1439" i="1" s="1"/>
  <c r="AK1439" i="1"/>
  <c r="AL1439" i="1"/>
  <c r="AM1439" i="1"/>
  <c r="U1440" i="1"/>
  <c r="W1440" i="1"/>
  <c r="AB1440" i="1" s="1"/>
  <c r="AK1440" i="1"/>
  <c r="AL1440" i="1"/>
  <c r="AM1440" i="1"/>
  <c r="U1442" i="1"/>
  <c r="W1442" i="1"/>
  <c r="AB1442" i="1" s="1"/>
  <c r="AK1442" i="1"/>
  <c r="AL1442" i="1"/>
  <c r="AM1442" i="1"/>
  <c r="U1443" i="1"/>
  <c r="W1443" i="1"/>
  <c r="AB1443" i="1" s="1"/>
  <c r="AK1443" i="1"/>
  <c r="AL1443" i="1"/>
  <c r="AM1443" i="1"/>
  <c r="U1448" i="1"/>
  <c r="W1448" i="1"/>
  <c r="AB1448" i="1" s="1"/>
  <c r="AK1448" i="1"/>
  <c r="AL1448" i="1"/>
  <c r="AM1448" i="1"/>
  <c r="U1450" i="1"/>
  <c r="W1450" i="1"/>
  <c r="AB1450" i="1" s="1"/>
  <c r="AK1450" i="1"/>
  <c r="AL1450" i="1"/>
  <c r="AM1450" i="1"/>
  <c r="U1451" i="1"/>
  <c r="W1451" i="1"/>
  <c r="AB1451" i="1" s="1"/>
  <c r="AK1451" i="1"/>
  <c r="AL1451" i="1"/>
  <c r="AM1451" i="1"/>
  <c r="U1453" i="1"/>
  <c r="W1453" i="1"/>
  <c r="AB1453" i="1" s="1"/>
  <c r="AK1453" i="1"/>
  <c r="AL1453" i="1"/>
  <c r="AM1453" i="1"/>
  <c r="U1454" i="1"/>
  <c r="W1454" i="1"/>
  <c r="AB1454" i="1" s="1"/>
  <c r="AK1454" i="1"/>
  <c r="AL1454" i="1"/>
  <c r="AM1454" i="1"/>
  <c r="U623" i="1"/>
  <c r="W623" i="1"/>
  <c r="AB623" i="1" s="1"/>
  <c r="AK623" i="1"/>
  <c r="AL623" i="1"/>
  <c r="AM623" i="1"/>
  <c r="U625" i="1"/>
  <c r="W625" i="1"/>
  <c r="AB625" i="1" s="1"/>
  <c r="AK625" i="1"/>
  <c r="AL625" i="1"/>
  <c r="AM625" i="1"/>
  <c r="U628" i="1"/>
  <c r="W628" i="1"/>
  <c r="AB628" i="1" s="1"/>
  <c r="AK628" i="1"/>
  <c r="AL628" i="1"/>
  <c r="AM628" i="1"/>
  <c r="U632" i="1"/>
  <c r="W632" i="1"/>
  <c r="AB632" i="1" s="1"/>
  <c r="AK632" i="1"/>
  <c r="AL632" i="1"/>
  <c r="AM632" i="1"/>
  <c r="U633" i="1"/>
  <c r="W633" i="1"/>
  <c r="AB633" i="1" s="1"/>
  <c r="AK633" i="1"/>
  <c r="AL633" i="1"/>
  <c r="AM633" i="1"/>
  <c r="U635" i="1"/>
  <c r="W635" i="1"/>
  <c r="AB635" i="1" s="1"/>
  <c r="AK635" i="1"/>
  <c r="AL635" i="1"/>
  <c r="AM635" i="1"/>
  <c r="U636" i="1"/>
  <c r="W636" i="1"/>
  <c r="AB636" i="1" s="1"/>
  <c r="AK636" i="1"/>
  <c r="AL636" i="1"/>
  <c r="AM636" i="1"/>
  <c r="U638" i="1"/>
  <c r="W638" i="1"/>
  <c r="AB638" i="1" s="1"/>
  <c r="AK638" i="1"/>
  <c r="AL638" i="1"/>
  <c r="AM638" i="1"/>
  <c r="U639" i="1"/>
  <c r="W639" i="1"/>
  <c r="AB639" i="1" s="1"/>
  <c r="AK639" i="1"/>
  <c r="AL639" i="1"/>
  <c r="AM639" i="1"/>
  <c r="U176" i="1"/>
  <c r="W176" i="1"/>
  <c r="AB176" i="1" s="1"/>
  <c r="AK176" i="1"/>
  <c r="AL176" i="1"/>
  <c r="AM176" i="1"/>
  <c r="U177" i="1"/>
  <c r="W177" i="1"/>
  <c r="AB177" i="1" s="1"/>
  <c r="AK177" i="1"/>
  <c r="AL177" i="1"/>
  <c r="AM177" i="1"/>
  <c r="U505" i="1"/>
  <c r="W505" i="1"/>
  <c r="AB505" i="1" s="1"/>
  <c r="AK505" i="1"/>
  <c r="AL505" i="1"/>
  <c r="AM505" i="1"/>
  <c r="U512" i="1"/>
  <c r="W512" i="1"/>
  <c r="AB512" i="1" s="1"/>
  <c r="AK512" i="1"/>
  <c r="AL512" i="1"/>
  <c r="AM512" i="1"/>
  <c r="U511" i="1"/>
  <c r="W511" i="1"/>
  <c r="AB511" i="1" s="1"/>
  <c r="AK511" i="1"/>
  <c r="AL511" i="1"/>
  <c r="AM511" i="1"/>
  <c r="U510" i="1"/>
  <c r="W510" i="1"/>
  <c r="AB510" i="1" s="1"/>
  <c r="AK510" i="1"/>
  <c r="AL510" i="1"/>
  <c r="AM510" i="1"/>
  <c r="U515" i="1"/>
  <c r="W515" i="1"/>
  <c r="AB515" i="1" s="1"/>
  <c r="AK515" i="1"/>
  <c r="AL515" i="1"/>
  <c r="AM515" i="1"/>
  <c r="U518" i="1"/>
  <c r="W518" i="1"/>
  <c r="AB518" i="1" s="1"/>
  <c r="AK518" i="1"/>
  <c r="AL518" i="1"/>
  <c r="AM518" i="1"/>
  <c r="U519" i="1"/>
  <c r="W519" i="1"/>
  <c r="AB519" i="1" s="1"/>
  <c r="AK519" i="1"/>
  <c r="AL519" i="1"/>
  <c r="AM519" i="1"/>
  <c r="U794" i="1"/>
  <c r="W794" i="1"/>
  <c r="AB794" i="1" s="1"/>
  <c r="AK794" i="1"/>
  <c r="AL794" i="1"/>
  <c r="AM794" i="1"/>
  <c r="U1477" i="1"/>
  <c r="W1477" i="1"/>
  <c r="AB1477" i="1" s="1"/>
  <c r="AK1477" i="1"/>
  <c r="AL1477" i="1"/>
  <c r="AM1477" i="1"/>
  <c r="U1479" i="1"/>
  <c r="W1479" i="1"/>
  <c r="AB1479" i="1" s="1"/>
  <c r="AK1479" i="1"/>
  <c r="AL1479" i="1"/>
  <c r="AM1479" i="1"/>
  <c r="U1480" i="1"/>
  <c r="W1480" i="1"/>
  <c r="AB1480" i="1" s="1"/>
  <c r="AK1480" i="1"/>
  <c r="AL1480" i="1"/>
  <c r="AM1480" i="1"/>
  <c r="U1490" i="1"/>
  <c r="W1490" i="1"/>
  <c r="AB1490" i="1" s="1"/>
  <c r="AK1490" i="1"/>
  <c r="AL1490" i="1"/>
  <c r="AM1490" i="1"/>
  <c r="U1489" i="1"/>
  <c r="W1489" i="1"/>
  <c r="AB1489" i="1" s="1"/>
  <c r="AK1489" i="1"/>
  <c r="AL1489" i="1"/>
  <c r="AM1489" i="1"/>
  <c r="U1487" i="1"/>
  <c r="W1487" i="1"/>
  <c r="AB1487" i="1" s="1"/>
  <c r="AK1487" i="1"/>
  <c r="AL1487" i="1"/>
  <c r="AM1487" i="1"/>
  <c r="U1128" i="1"/>
  <c r="W1128" i="1"/>
  <c r="AB1128" i="1" s="1"/>
  <c r="AK1128" i="1"/>
  <c r="AL1128" i="1"/>
  <c r="AM1128" i="1"/>
  <c r="U1129" i="1"/>
  <c r="W1129" i="1"/>
  <c r="AB1129" i="1" s="1"/>
  <c r="AK1129" i="1"/>
  <c r="AL1129" i="1"/>
  <c r="AM1129" i="1"/>
  <c r="U1130" i="1"/>
  <c r="W1130" i="1"/>
  <c r="AB1130" i="1" s="1"/>
  <c r="AK1130" i="1"/>
  <c r="AL1130" i="1"/>
  <c r="AM1130" i="1"/>
  <c r="U1131" i="1"/>
  <c r="W1131" i="1"/>
  <c r="AB1131" i="1" s="1"/>
  <c r="AK1131" i="1"/>
  <c r="AL1131" i="1"/>
  <c r="AM1131" i="1"/>
  <c r="U1134" i="1"/>
  <c r="W1134" i="1"/>
  <c r="AB1134" i="1" s="1"/>
  <c r="AK1134" i="1"/>
  <c r="AL1134" i="1"/>
  <c r="AM1134" i="1"/>
  <c r="U1135" i="1"/>
  <c r="W1135" i="1"/>
  <c r="AB1135" i="1" s="1"/>
  <c r="AK1135" i="1"/>
  <c r="AL1135" i="1"/>
  <c r="AM1135" i="1"/>
  <c r="U1140" i="1"/>
  <c r="W1140" i="1"/>
  <c r="AB1140" i="1" s="1"/>
  <c r="AK1140" i="1"/>
  <c r="AL1140" i="1"/>
  <c r="AM1140" i="1"/>
  <c r="U1141" i="1"/>
  <c r="W1141" i="1"/>
  <c r="AB1141" i="1" s="1"/>
  <c r="AK1141" i="1"/>
  <c r="AL1141" i="1"/>
  <c r="AM1141" i="1"/>
  <c r="U1567" i="1"/>
  <c r="W1567" i="1"/>
  <c r="AB1567" i="1" s="1"/>
  <c r="AK1567" i="1"/>
  <c r="AL1567" i="1"/>
  <c r="AM1567" i="1"/>
  <c r="U1568" i="1"/>
  <c r="W1568" i="1"/>
  <c r="AB1568" i="1" s="1"/>
  <c r="AK1568" i="1"/>
  <c r="AL1568" i="1"/>
  <c r="AM1568" i="1"/>
  <c r="U1575" i="1"/>
  <c r="W1575" i="1"/>
  <c r="AB1575" i="1" s="1"/>
  <c r="AK1575" i="1"/>
  <c r="AL1575" i="1"/>
  <c r="AM1575" i="1"/>
  <c r="U1581" i="1"/>
  <c r="W1581" i="1"/>
  <c r="AB1581" i="1" s="1"/>
  <c r="AK1581" i="1"/>
  <c r="AL1581" i="1"/>
  <c r="AM1581" i="1"/>
  <c r="U1582" i="1"/>
  <c r="W1582" i="1"/>
  <c r="AB1582" i="1" s="1"/>
  <c r="AK1582" i="1"/>
  <c r="AL1582" i="1"/>
  <c r="AM1582" i="1"/>
  <c r="S1118" i="1" l="1"/>
  <c r="X1159" i="1"/>
  <c r="AC1159" i="1" s="1"/>
  <c r="AJ1159" i="1" s="1"/>
  <c r="AG1159" i="1" s="1"/>
  <c r="AD1159" i="1" s="1"/>
  <c r="S1131" i="1"/>
  <c r="X58" i="1" l="1"/>
  <c r="AC58" i="1" s="1"/>
  <c r="AJ58" i="1" s="1"/>
  <c r="AG58" i="1" s="1"/>
  <c r="AD58" i="1" s="1"/>
  <c r="S1669" i="1"/>
  <c r="S49" i="1"/>
  <c r="X404" i="1"/>
  <c r="AC404" i="1" s="1"/>
  <c r="AJ404" i="1" s="1"/>
  <c r="AG404" i="1" s="1"/>
  <c r="AD404" i="1" s="1"/>
  <c r="X1483" i="1"/>
  <c r="AC1483" i="1" s="1"/>
  <c r="AJ1483" i="1" s="1"/>
  <c r="AG1483" i="1" s="1"/>
  <c r="AD1483" i="1" s="1"/>
  <c r="S1159" i="1"/>
  <c r="X1118" i="1"/>
  <c r="AC1118" i="1" s="1"/>
  <c r="AJ1118" i="1" s="1"/>
  <c r="AG1118" i="1" s="1"/>
  <c r="AD1118" i="1" s="1"/>
  <c r="S975" i="1"/>
  <c r="X317" i="1"/>
  <c r="AC317" i="1" s="1"/>
  <c r="AJ317" i="1" s="1"/>
  <c r="AG317" i="1" s="1"/>
  <c r="AD317" i="1" s="1"/>
  <c r="X269" i="1"/>
  <c r="AC269" i="1" s="1"/>
  <c r="AJ269" i="1" s="1"/>
  <c r="AG269" i="1" s="1"/>
  <c r="AD269" i="1" s="1"/>
  <c r="X268" i="1"/>
  <c r="AC268" i="1" s="1"/>
  <c r="AJ268" i="1" s="1"/>
  <c r="AG268" i="1" s="1"/>
  <c r="AD268" i="1" s="1"/>
  <c r="X786" i="1"/>
  <c r="AC786" i="1" s="1"/>
  <c r="AJ786" i="1" s="1"/>
  <c r="AG786" i="1" s="1"/>
  <c r="AD786" i="1" s="1"/>
  <c r="S1291" i="1"/>
  <c r="S1778" i="1"/>
  <c r="X25" i="1"/>
  <c r="AC25" i="1" s="1"/>
  <c r="AJ25" i="1" s="1"/>
  <c r="AG25" i="1" s="1"/>
  <c r="AD25" i="1" s="1"/>
  <c r="S1" i="1"/>
  <c r="X1131" i="1"/>
  <c r="AC1131" i="1" s="1"/>
  <c r="AJ1131" i="1" s="1"/>
  <c r="AG1131" i="1" s="1"/>
  <c r="AD1131" i="1" s="1"/>
  <c r="S1076" i="1"/>
  <c r="S2015" i="1"/>
  <c r="X366" i="1"/>
  <c r="AC366" i="1" s="1"/>
  <c r="AJ366" i="1" s="1"/>
  <c r="AG366" i="1" s="1"/>
  <c r="AD366" i="1" s="1"/>
  <c r="S346" i="1"/>
  <c r="X1481" i="1"/>
  <c r="AC1481" i="1" s="1"/>
  <c r="AJ1481" i="1" s="1"/>
  <c r="AG1481" i="1" s="1"/>
  <c r="AD1481" i="1" s="1"/>
  <c r="S1481" i="1"/>
  <c r="S5" i="1"/>
  <c r="X3" i="1"/>
  <c r="AC3" i="1" s="1"/>
  <c r="AJ3" i="1" s="1"/>
  <c r="AG3" i="1" s="1"/>
  <c r="AD3" i="1" s="1"/>
  <c r="S3" i="1"/>
  <c r="X572" i="1" l="1"/>
  <c r="AC572" i="1" s="1"/>
  <c r="AJ572" i="1" s="1"/>
  <c r="AG572" i="1" s="1"/>
  <c r="AD572" i="1" s="1"/>
  <c r="S572" i="1"/>
  <c r="X573" i="1"/>
  <c r="AC573" i="1" s="1"/>
  <c r="AJ573" i="1" s="1"/>
  <c r="AG573" i="1" s="1"/>
  <c r="AD573" i="1" s="1"/>
  <c r="S573" i="1"/>
  <c r="X579" i="1"/>
  <c r="AC579" i="1" s="1"/>
  <c r="AJ579" i="1" s="1"/>
  <c r="AG579" i="1" s="1"/>
  <c r="AD579" i="1" s="1"/>
  <c r="S579" i="1"/>
  <c r="S578" i="1"/>
  <c r="X578" i="1"/>
  <c r="AC578" i="1" s="1"/>
  <c r="AJ578" i="1" s="1"/>
  <c r="AG578" i="1" s="1"/>
  <c r="AD578" i="1" s="1"/>
  <c r="S574" i="1"/>
  <c r="X574" i="1"/>
  <c r="AC574" i="1" s="1"/>
  <c r="AJ574" i="1" s="1"/>
  <c r="AG574" i="1" s="1"/>
  <c r="AD574" i="1" s="1"/>
  <c r="S575" i="1"/>
  <c r="X575" i="1"/>
  <c r="AC575" i="1" s="1"/>
  <c r="AJ575" i="1" s="1"/>
  <c r="AG575" i="1" s="1"/>
  <c r="AD575" i="1" s="1"/>
  <c r="X577" i="1"/>
  <c r="AC577" i="1" s="1"/>
  <c r="AJ577" i="1" s="1"/>
  <c r="AG577" i="1" s="1"/>
  <c r="AD577" i="1" s="1"/>
  <c r="S577" i="1"/>
  <c r="S584" i="1"/>
  <c r="X584" i="1"/>
  <c r="AC584" i="1" s="1"/>
  <c r="AJ584" i="1" s="1"/>
  <c r="AG584" i="1" s="1"/>
  <c r="AD584" i="1" s="1"/>
  <c r="X590" i="1"/>
  <c r="AC590" i="1" s="1"/>
  <c r="AJ590" i="1" s="1"/>
  <c r="AG590" i="1" s="1"/>
  <c r="AD590" i="1" s="1"/>
  <c r="S590" i="1"/>
  <c r="S580" i="1"/>
  <c r="X580" i="1"/>
  <c r="AC580" i="1" s="1"/>
  <c r="AJ580" i="1" s="1"/>
  <c r="AG580" i="1" s="1"/>
  <c r="AD580" i="1" s="1"/>
  <c r="S586" i="1"/>
  <c r="X586" i="1"/>
  <c r="AC586" i="1" s="1"/>
  <c r="AJ586" i="1" s="1"/>
  <c r="AG586" i="1" s="1"/>
  <c r="AD586" i="1" s="1"/>
  <c r="S594" i="1"/>
  <c r="X594" i="1"/>
  <c r="AC594" i="1" s="1"/>
  <c r="AJ594" i="1" s="1"/>
  <c r="AG594" i="1" s="1"/>
  <c r="AD594" i="1" s="1"/>
  <c r="S1391" i="1"/>
  <c r="X1391" i="1"/>
  <c r="AC1391" i="1" s="1"/>
  <c r="AJ1391" i="1" s="1"/>
  <c r="AG1391" i="1" s="1"/>
  <c r="AD1391" i="1" s="1"/>
  <c r="S1464" i="1"/>
  <c r="X1464" i="1"/>
  <c r="AC1464" i="1" s="1"/>
  <c r="AJ1464" i="1" s="1"/>
  <c r="AG1464" i="1" s="1"/>
  <c r="AD1464" i="1" s="1"/>
  <c r="S128" i="1"/>
  <c r="X128" i="1"/>
  <c r="AC128" i="1" s="1"/>
  <c r="AJ128" i="1" s="1"/>
  <c r="AG128" i="1" s="1"/>
  <c r="AD128" i="1" s="1"/>
  <c r="S1882" i="1"/>
  <c r="X1882" i="1"/>
  <c r="AC1882" i="1" s="1"/>
  <c r="AJ1882" i="1" s="1"/>
  <c r="AG1882" i="1" s="1"/>
  <c r="AD1882" i="1" s="1"/>
  <c r="S728" i="1"/>
  <c r="X728" i="1"/>
  <c r="AC728" i="1" s="1"/>
  <c r="AJ728" i="1" s="1"/>
  <c r="AG728" i="1" s="1"/>
  <c r="AD728" i="1" s="1"/>
  <c r="S1382" i="1"/>
  <c r="X1382" i="1"/>
  <c r="AC1382" i="1" s="1"/>
  <c r="AJ1382" i="1" s="1"/>
  <c r="AG1382" i="1" s="1"/>
  <c r="AD1382" i="1" s="1"/>
  <c r="S726" i="1"/>
  <c r="X726" i="1"/>
  <c r="AC726" i="1" s="1"/>
  <c r="AJ726" i="1" s="1"/>
  <c r="AG726" i="1" s="1"/>
  <c r="AD726" i="1" s="1"/>
  <c r="S1470" i="1"/>
  <c r="X1470" i="1"/>
  <c r="AC1470" i="1" s="1"/>
  <c r="AJ1470" i="1" s="1"/>
  <c r="AG1470" i="1" s="1"/>
  <c r="AD1470" i="1" s="1"/>
  <c r="S1467" i="1"/>
  <c r="X1467" i="1"/>
  <c r="AC1467" i="1" s="1"/>
  <c r="AJ1467" i="1" s="1"/>
  <c r="AG1467" i="1" s="1"/>
  <c r="AD1467" i="1" s="1"/>
  <c r="X1995" i="1"/>
  <c r="AC1995" i="1" s="1"/>
  <c r="AJ1995" i="1" s="1"/>
  <c r="AG1995" i="1" s="1"/>
  <c r="AD1995" i="1" s="1"/>
  <c r="S1995" i="1"/>
  <c r="S1996" i="1"/>
  <c r="X1996" i="1"/>
  <c r="AC1996" i="1" s="1"/>
  <c r="AJ1996" i="1" s="1"/>
  <c r="AG1996" i="1" s="1"/>
  <c r="AD1996" i="1" s="1"/>
  <c r="S1886" i="1"/>
  <c r="X1886" i="1"/>
  <c r="AC1886" i="1" s="1"/>
  <c r="AJ1886" i="1" s="1"/>
  <c r="AG1886" i="1" s="1"/>
  <c r="AD1886" i="1" s="1"/>
  <c r="S126" i="1"/>
  <c r="X126" i="1"/>
  <c r="AC126" i="1" s="1"/>
  <c r="AJ126" i="1" s="1"/>
  <c r="AG126" i="1" s="1"/>
  <c r="AD126" i="1" s="1"/>
  <c r="X1466" i="1"/>
  <c r="AC1466" i="1" s="1"/>
  <c r="AJ1466" i="1" s="1"/>
  <c r="AG1466" i="1" s="1"/>
  <c r="AD1466" i="1" s="1"/>
  <c r="S1466" i="1"/>
  <c r="X1997" i="1"/>
  <c r="AC1997" i="1" s="1"/>
  <c r="AJ1997" i="1" s="1"/>
  <c r="AG1997" i="1" s="1"/>
  <c r="AD1997" i="1" s="1"/>
  <c r="S1997" i="1"/>
  <c r="X130" i="1"/>
  <c r="AC130" i="1" s="1"/>
  <c r="AJ130" i="1" s="1"/>
  <c r="AG130" i="1" s="1"/>
  <c r="AD130" i="1" s="1"/>
  <c r="S130" i="1"/>
  <c r="S1824" i="1"/>
  <c r="X1824" i="1"/>
  <c r="AC1824" i="1" s="1"/>
  <c r="AJ1824" i="1" s="1"/>
  <c r="AG1824" i="1" s="1"/>
  <c r="AD1824" i="1" s="1"/>
  <c r="S1991" i="1"/>
  <c r="X1991" i="1"/>
  <c r="AC1991" i="1" s="1"/>
  <c r="AJ1991" i="1" s="1"/>
  <c r="AG1991" i="1" s="1"/>
  <c r="AD1991" i="1" s="1"/>
  <c r="X731" i="1"/>
  <c r="AC731" i="1" s="1"/>
  <c r="AJ731" i="1" s="1"/>
  <c r="AG731" i="1" s="1"/>
  <c r="AD731" i="1" s="1"/>
  <c r="S731" i="1"/>
  <c r="S1387" i="1"/>
  <c r="X1387" i="1"/>
  <c r="AC1387" i="1" s="1"/>
  <c r="AJ1387" i="1" s="1"/>
  <c r="AG1387" i="1" s="1"/>
  <c r="AD1387" i="1" s="1"/>
  <c r="S727" i="1"/>
  <c r="X727" i="1"/>
  <c r="AC727" i="1" s="1"/>
  <c r="AJ727" i="1" s="1"/>
  <c r="AG727" i="1" s="1"/>
  <c r="AD727" i="1" s="1"/>
  <c r="S740" i="1"/>
  <c r="X740" i="1"/>
  <c r="AC740" i="1" s="1"/>
  <c r="AJ740" i="1" s="1"/>
  <c r="AG740" i="1" s="1"/>
  <c r="AD740" i="1" s="1"/>
  <c r="S1878" i="1"/>
  <c r="X1878" i="1"/>
  <c r="AC1878" i="1" s="1"/>
  <c r="AJ1878" i="1" s="1"/>
  <c r="AG1878" i="1" s="1"/>
  <c r="AD1878" i="1" s="1"/>
  <c r="X1999" i="1"/>
  <c r="AC1999" i="1" s="1"/>
  <c r="AJ1999" i="1" s="1"/>
  <c r="AG1999" i="1" s="1"/>
  <c r="AD1999" i="1" s="1"/>
  <c r="S1999" i="1"/>
  <c r="S125" i="1"/>
  <c r="X125" i="1"/>
  <c r="AC125" i="1" s="1"/>
  <c r="AJ125" i="1" s="1"/>
  <c r="AG125" i="1" s="1"/>
  <c r="AD125" i="1" s="1"/>
  <c r="X1890" i="1"/>
  <c r="AC1890" i="1" s="1"/>
  <c r="AJ1890" i="1" s="1"/>
  <c r="AG1890" i="1" s="1"/>
  <c r="AD1890" i="1" s="1"/>
  <c r="S1890" i="1"/>
  <c r="X735" i="1"/>
  <c r="AC735" i="1" s="1"/>
  <c r="AJ735" i="1" s="1"/>
  <c r="AG735" i="1" s="1"/>
  <c r="AD735" i="1" s="1"/>
  <c r="S735" i="1"/>
  <c r="X1385" i="1"/>
  <c r="AC1385" i="1" s="1"/>
  <c r="AJ1385" i="1" s="1"/>
  <c r="AG1385" i="1" s="1"/>
  <c r="AD1385" i="1" s="1"/>
  <c r="S1385" i="1"/>
  <c r="X1462" i="1"/>
  <c r="AC1462" i="1" s="1"/>
  <c r="AJ1462" i="1" s="1"/>
  <c r="AG1462" i="1" s="1"/>
  <c r="AD1462" i="1" s="1"/>
  <c r="S1462" i="1"/>
  <c r="S127" i="1"/>
  <c r="X127" i="1"/>
  <c r="AC127" i="1" s="1"/>
  <c r="AJ127" i="1" s="1"/>
  <c r="AG127" i="1" s="1"/>
  <c r="AD127" i="1" s="1"/>
  <c r="X1835" i="1"/>
  <c r="AC1835" i="1" s="1"/>
  <c r="AJ1835" i="1" s="1"/>
  <c r="AG1835" i="1" s="1"/>
  <c r="AD1835" i="1" s="1"/>
  <c r="S1835" i="1"/>
  <c r="S1839" i="1"/>
  <c r="X1839" i="1"/>
  <c r="AC1839" i="1" s="1"/>
  <c r="AJ1839" i="1" s="1"/>
  <c r="AG1839" i="1" s="1"/>
  <c r="AD1839" i="1" s="1"/>
  <c r="X1468" i="1"/>
  <c r="AC1468" i="1" s="1"/>
  <c r="AJ1468" i="1" s="1"/>
  <c r="AG1468" i="1" s="1"/>
  <c r="AD1468" i="1" s="1"/>
  <c r="S1468" i="1"/>
  <c r="X2005" i="1"/>
  <c r="AC2005" i="1" s="1"/>
  <c r="AJ2005" i="1" s="1"/>
  <c r="AG2005" i="1" s="1"/>
  <c r="AD2005" i="1" s="1"/>
  <c r="S2005" i="1"/>
  <c r="S2009" i="1"/>
  <c r="X2009" i="1"/>
  <c r="AC2009" i="1" s="1"/>
  <c r="AJ2009" i="1" s="1"/>
  <c r="AG2009" i="1" s="1"/>
  <c r="AD2009" i="1" s="1"/>
  <c r="S730" i="1"/>
  <c r="X730" i="1"/>
  <c r="AC730" i="1" s="1"/>
  <c r="AJ730" i="1" s="1"/>
  <c r="AG730" i="1" s="1"/>
  <c r="AD730" i="1" s="1"/>
  <c r="S1384" i="1"/>
  <c r="X1384" i="1"/>
  <c r="AC1384" i="1" s="1"/>
  <c r="AJ1384" i="1" s="1"/>
  <c r="AG1384" i="1" s="1"/>
  <c r="AD1384" i="1" s="1"/>
  <c r="S123" i="1"/>
  <c r="X123" i="1"/>
  <c r="AC123" i="1" s="1"/>
  <c r="AJ123" i="1" s="1"/>
  <c r="AG123" i="1" s="1"/>
  <c r="AD123" i="1" s="1"/>
  <c r="S1381" i="1"/>
  <c r="X1381" i="1"/>
  <c r="AC1381" i="1" s="1"/>
  <c r="AJ1381" i="1" s="1"/>
  <c r="AG1381" i="1" s="1"/>
  <c r="AD1381" i="1" s="1"/>
  <c r="X1680" i="1"/>
  <c r="AC1680" i="1" s="1"/>
  <c r="AJ1680" i="1" s="1"/>
  <c r="AG1680" i="1" s="1"/>
  <c r="AD1680" i="1" s="1"/>
  <c r="S1680" i="1"/>
  <c r="S732" i="1"/>
  <c r="X732" i="1"/>
  <c r="AC732" i="1" s="1"/>
  <c r="AJ732" i="1" s="1"/>
  <c r="AG732" i="1" s="1"/>
  <c r="AD732" i="1" s="1"/>
  <c r="S733" i="1"/>
  <c r="X733" i="1"/>
  <c r="AC733" i="1" s="1"/>
  <c r="AJ733" i="1" s="1"/>
  <c r="AG733" i="1" s="1"/>
  <c r="AD733" i="1" s="1"/>
  <c r="X1471" i="1"/>
  <c r="AC1471" i="1" s="1"/>
  <c r="AJ1471" i="1" s="1"/>
  <c r="AG1471" i="1" s="1"/>
  <c r="AD1471" i="1" s="1"/>
  <c r="S1471" i="1"/>
  <c r="S1463" i="1"/>
  <c r="X1463" i="1"/>
  <c r="AC1463" i="1" s="1"/>
  <c r="AJ1463" i="1" s="1"/>
  <c r="AG1463" i="1" s="1"/>
  <c r="AD1463" i="1" s="1"/>
  <c r="X124" i="1"/>
  <c r="AC124" i="1" s="1"/>
  <c r="AJ124" i="1" s="1"/>
  <c r="AG124" i="1" s="1"/>
  <c r="AD124" i="1" s="1"/>
  <c r="S124" i="1"/>
  <c r="S2001" i="1"/>
  <c r="X2001" i="1"/>
  <c r="AC2001" i="1" s="1"/>
  <c r="AJ2001" i="1" s="1"/>
  <c r="AG2001" i="1" s="1"/>
  <c r="AD2001" i="1" s="1"/>
  <c r="X736" i="1"/>
  <c r="AC736" i="1" s="1"/>
  <c r="AJ736" i="1" s="1"/>
  <c r="AG736" i="1" s="1"/>
  <c r="AD736" i="1" s="1"/>
  <c r="S736" i="1"/>
  <c r="X1992" i="1"/>
  <c r="AC1992" i="1" s="1"/>
  <c r="AJ1992" i="1" s="1"/>
  <c r="AG1992" i="1" s="1"/>
  <c r="AD1992" i="1" s="1"/>
  <c r="S1992" i="1"/>
  <c r="S58" i="1"/>
  <c r="S1046" i="1"/>
  <c r="X1046" i="1"/>
  <c r="AC1046" i="1" s="1"/>
  <c r="AJ1046" i="1" s="1"/>
  <c r="AG1046" i="1" s="1"/>
  <c r="AD1046" i="1" s="1"/>
  <c r="S1275" i="1"/>
  <c r="X1275" i="1"/>
  <c r="AC1275" i="1" s="1"/>
  <c r="AJ1275" i="1" s="1"/>
  <c r="AG1275" i="1" s="1"/>
  <c r="AD1275" i="1" s="1"/>
  <c r="S1314" i="1"/>
  <c r="X1314" i="1"/>
  <c r="AC1314" i="1" s="1"/>
  <c r="AJ1314" i="1" s="1"/>
  <c r="AG1314" i="1" s="1"/>
  <c r="AD1314" i="1" s="1"/>
  <c r="S1165" i="1"/>
  <c r="X1165" i="1"/>
  <c r="AC1165" i="1" s="1"/>
  <c r="AJ1165" i="1" s="1"/>
  <c r="AG1165" i="1" s="1"/>
  <c r="AD1165" i="1" s="1"/>
  <c r="X1329" i="1"/>
  <c r="AC1329" i="1" s="1"/>
  <c r="AJ1329" i="1" s="1"/>
  <c r="AG1329" i="1" s="1"/>
  <c r="AD1329" i="1" s="1"/>
  <c r="S1329" i="1"/>
  <c r="X1049" i="1"/>
  <c r="AC1049" i="1" s="1"/>
  <c r="AJ1049" i="1" s="1"/>
  <c r="AG1049" i="1" s="1"/>
  <c r="AD1049" i="1" s="1"/>
  <c r="S1049" i="1"/>
  <c r="X961" i="1"/>
  <c r="AC961" i="1" s="1"/>
  <c r="AJ961" i="1" s="1"/>
  <c r="AG961" i="1" s="1"/>
  <c r="AD961" i="1" s="1"/>
  <c r="S961" i="1"/>
  <c r="S1051" i="1"/>
  <c r="X1051" i="1"/>
  <c r="AC1051" i="1" s="1"/>
  <c r="AJ1051" i="1" s="1"/>
  <c r="AG1051" i="1" s="1"/>
  <c r="AD1051" i="1" s="1"/>
  <c r="S1037" i="1"/>
  <c r="X1037" i="1"/>
  <c r="AC1037" i="1" s="1"/>
  <c r="AJ1037" i="1" s="1"/>
  <c r="AG1037" i="1" s="1"/>
  <c r="AD1037" i="1" s="1"/>
  <c r="S1273" i="1"/>
  <c r="X1273" i="1"/>
  <c r="AC1273" i="1" s="1"/>
  <c r="AJ1273" i="1" s="1"/>
  <c r="AG1273" i="1" s="1"/>
  <c r="AD1273" i="1" s="1"/>
  <c r="X1166" i="1"/>
  <c r="AC1166" i="1" s="1"/>
  <c r="AJ1166" i="1" s="1"/>
  <c r="AG1166" i="1" s="1"/>
  <c r="AD1166" i="1" s="1"/>
  <c r="S1166" i="1"/>
  <c r="S1040" i="1"/>
  <c r="X1040" i="1"/>
  <c r="AC1040" i="1" s="1"/>
  <c r="AJ1040" i="1" s="1"/>
  <c r="AG1040" i="1" s="1"/>
  <c r="AD1040" i="1" s="1"/>
  <c r="S965" i="1"/>
  <c r="X965" i="1"/>
  <c r="AC965" i="1" s="1"/>
  <c r="AJ965" i="1" s="1"/>
  <c r="AG965" i="1" s="1"/>
  <c r="AD965" i="1" s="1"/>
  <c r="X1272" i="1"/>
  <c r="AC1272" i="1" s="1"/>
  <c r="AJ1272" i="1" s="1"/>
  <c r="AG1272" i="1" s="1"/>
  <c r="AD1272" i="1" s="1"/>
  <c r="S1272" i="1"/>
  <c r="S1309" i="1"/>
  <c r="X1309" i="1"/>
  <c r="AC1309" i="1" s="1"/>
  <c r="AJ1309" i="1" s="1"/>
  <c r="AG1309" i="1" s="1"/>
  <c r="AD1309" i="1" s="1"/>
  <c r="X1041" i="1"/>
  <c r="AC1041" i="1" s="1"/>
  <c r="AJ1041" i="1" s="1"/>
  <c r="AG1041" i="1" s="1"/>
  <c r="AD1041" i="1" s="1"/>
  <c r="S1041" i="1"/>
  <c r="S943" i="1"/>
  <c r="X943" i="1"/>
  <c r="AC943" i="1" s="1"/>
  <c r="AJ943" i="1" s="1"/>
  <c r="AG943" i="1" s="1"/>
  <c r="AD943" i="1" s="1"/>
  <c r="X1163" i="1"/>
  <c r="AC1163" i="1" s="1"/>
  <c r="AJ1163" i="1" s="1"/>
  <c r="AG1163" i="1" s="1"/>
  <c r="AD1163" i="1" s="1"/>
  <c r="S1163" i="1"/>
  <c r="S1328" i="1"/>
  <c r="X1328" i="1"/>
  <c r="AC1328" i="1" s="1"/>
  <c r="AJ1328" i="1" s="1"/>
  <c r="AG1328" i="1" s="1"/>
  <c r="AD1328" i="1" s="1"/>
  <c r="S1052" i="1"/>
  <c r="X1052" i="1"/>
  <c r="AC1052" i="1" s="1"/>
  <c r="AJ1052" i="1" s="1"/>
  <c r="AG1052" i="1" s="1"/>
  <c r="AD1052" i="1" s="1"/>
  <c r="S967" i="1"/>
  <c r="X967" i="1"/>
  <c r="AC967" i="1" s="1"/>
  <c r="AJ967" i="1" s="1"/>
  <c r="AG967" i="1" s="1"/>
  <c r="AD967" i="1" s="1"/>
  <c r="X1047" i="1"/>
  <c r="AC1047" i="1" s="1"/>
  <c r="AJ1047" i="1" s="1"/>
  <c r="AG1047" i="1" s="1"/>
  <c r="AD1047" i="1" s="1"/>
  <c r="S1047" i="1"/>
  <c r="S1315" i="1"/>
  <c r="X1315" i="1"/>
  <c r="AC1315" i="1" s="1"/>
  <c r="AJ1315" i="1" s="1"/>
  <c r="AG1315" i="1" s="1"/>
  <c r="AD1315" i="1" s="1"/>
  <c r="S1321" i="1"/>
  <c r="X1321" i="1"/>
  <c r="AC1321" i="1" s="1"/>
  <c r="AJ1321" i="1" s="1"/>
  <c r="AG1321" i="1" s="1"/>
  <c r="AD1321" i="1" s="1"/>
  <c r="S1332" i="1"/>
  <c r="X1332" i="1"/>
  <c r="AC1332" i="1" s="1"/>
  <c r="AJ1332" i="1" s="1"/>
  <c r="AG1332" i="1" s="1"/>
  <c r="AD1332" i="1" s="1"/>
  <c r="S1331" i="1"/>
  <c r="X1331" i="1"/>
  <c r="AC1331" i="1" s="1"/>
  <c r="AJ1331" i="1" s="1"/>
  <c r="AG1331" i="1" s="1"/>
  <c r="AD1331" i="1" s="1"/>
  <c r="S947" i="1"/>
  <c r="X947" i="1"/>
  <c r="AC947" i="1" s="1"/>
  <c r="AJ947" i="1" s="1"/>
  <c r="AG947" i="1" s="1"/>
  <c r="AD947" i="1" s="1"/>
  <c r="S1045" i="1"/>
  <c r="X1045" i="1"/>
  <c r="AC1045" i="1" s="1"/>
  <c r="AJ1045" i="1" s="1"/>
  <c r="AG1045" i="1" s="1"/>
  <c r="AD1045" i="1" s="1"/>
  <c r="X956" i="1"/>
  <c r="AC956" i="1" s="1"/>
  <c r="AJ956" i="1" s="1"/>
  <c r="AG956" i="1" s="1"/>
  <c r="AD956" i="1" s="1"/>
  <c r="S956" i="1"/>
  <c r="S1038" i="1"/>
  <c r="X1038" i="1"/>
  <c r="AC1038" i="1" s="1"/>
  <c r="AJ1038" i="1" s="1"/>
  <c r="AG1038" i="1" s="1"/>
  <c r="AD1038" i="1" s="1"/>
  <c r="S1036" i="1"/>
  <c r="X1036" i="1"/>
  <c r="AC1036" i="1" s="1"/>
  <c r="AJ1036" i="1" s="1"/>
  <c r="AG1036" i="1" s="1"/>
  <c r="AD1036" i="1" s="1"/>
  <c r="S1333" i="1"/>
  <c r="X1333" i="1"/>
  <c r="AC1333" i="1" s="1"/>
  <c r="AJ1333" i="1" s="1"/>
  <c r="AG1333" i="1" s="1"/>
  <c r="AD1333" i="1" s="1"/>
  <c r="X1050" i="1"/>
  <c r="AC1050" i="1" s="1"/>
  <c r="AJ1050" i="1" s="1"/>
  <c r="AG1050" i="1" s="1"/>
  <c r="AD1050" i="1" s="1"/>
  <c r="S1050" i="1"/>
  <c r="X1160" i="1"/>
  <c r="AC1160" i="1" s="1"/>
  <c r="AJ1160" i="1" s="1"/>
  <c r="AG1160" i="1" s="1"/>
  <c r="AD1160" i="1" s="1"/>
  <c r="S1160" i="1"/>
  <c r="S1277" i="1"/>
  <c r="X1277" i="1"/>
  <c r="AC1277" i="1" s="1"/>
  <c r="AJ1277" i="1" s="1"/>
  <c r="AG1277" i="1" s="1"/>
  <c r="AD1277" i="1" s="1"/>
  <c r="S1048" i="1"/>
  <c r="X1048" i="1"/>
  <c r="AC1048" i="1" s="1"/>
  <c r="AJ1048" i="1" s="1"/>
  <c r="AG1048" i="1" s="1"/>
  <c r="AD1048" i="1" s="1"/>
  <c r="S952" i="1"/>
  <c r="X952" i="1"/>
  <c r="AC952" i="1" s="1"/>
  <c r="AJ952" i="1" s="1"/>
  <c r="AG952" i="1" s="1"/>
  <c r="AD952" i="1" s="1"/>
  <c r="S1274" i="1"/>
  <c r="X1274" i="1"/>
  <c r="AC1274" i="1" s="1"/>
  <c r="AJ1274" i="1" s="1"/>
  <c r="AG1274" i="1" s="1"/>
  <c r="AD1274" i="1" s="1"/>
  <c r="S1039" i="1"/>
  <c r="X1039" i="1"/>
  <c r="AC1039" i="1" s="1"/>
  <c r="AJ1039" i="1" s="1"/>
  <c r="AG1039" i="1" s="1"/>
  <c r="AD1039" i="1" s="1"/>
  <c r="X1657" i="1"/>
  <c r="AC1657" i="1" s="1"/>
  <c r="AJ1657" i="1" s="1"/>
  <c r="AG1657" i="1" s="1"/>
  <c r="AD1657" i="1" s="1"/>
  <c r="S1657" i="1"/>
  <c r="S1276" i="1"/>
  <c r="X1276" i="1"/>
  <c r="AC1276" i="1" s="1"/>
  <c r="AJ1276" i="1" s="1"/>
  <c r="AG1276" i="1" s="1"/>
  <c r="AD1276" i="1" s="1"/>
  <c r="S1170" i="1"/>
  <c r="X1170" i="1"/>
  <c r="AC1170" i="1" s="1"/>
  <c r="AJ1170" i="1" s="1"/>
  <c r="AG1170" i="1" s="1"/>
  <c r="AD1170" i="1" s="1"/>
  <c r="X600" i="1"/>
  <c r="AC600" i="1" s="1"/>
  <c r="AJ600" i="1" s="1"/>
  <c r="AG600" i="1" s="1"/>
  <c r="AD600" i="1" s="1"/>
  <c r="S600" i="1"/>
  <c r="S457" i="1"/>
  <c r="X457" i="1"/>
  <c r="AC457" i="1" s="1"/>
  <c r="AJ457" i="1" s="1"/>
  <c r="AG457" i="1" s="1"/>
  <c r="AD457" i="1" s="1"/>
  <c r="S655" i="1"/>
  <c r="X655" i="1"/>
  <c r="AC655" i="1" s="1"/>
  <c r="AJ655" i="1" s="1"/>
  <c r="AG655" i="1" s="1"/>
  <c r="AD655" i="1" s="1"/>
  <c r="S469" i="1"/>
  <c r="X469" i="1"/>
  <c r="AC469" i="1" s="1"/>
  <c r="AJ469" i="1" s="1"/>
  <c r="AG469" i="1" s="1"/>
  <c r="AD469" i="1" s="1"/>
  <c r="S610" i="1"/>
  <c r="X610" i="1"/>
  <c r="AC610" i="1" s="1"/>
  <c r="AJ610" i="1" s="1"/>
  <c r="AG610" i="1" s="1"/>
  <c r="AD610" i="1" s="1"/>
  <c r="S609" i="1"/>
  <c r="X609" i="1"/>
  <c r="AC609" i="1" s="1"/>
  <c r="AJ609" i="1" s="1"/>
  <c r="AG609" i="1" s="1"/>
  <c r="AD609" i="1" s="1"/>
  <c r="S603" i="1"/>
  <c r="X603" i="1"/>
  <c r="AC603" i="1" s="1"/>
  <c r="AJ603" i="1" s="1"/>
  <c r="AG603" i="1" s="1"/>
  <c r="AD603" i="1" s="1"/>
  <c r="X606" i="1"/>
  <c r="AC606" i="1" s="1"/>
  <c r="AJ606" i="1" s="1"/>
  <c r="AG606" i="1" s="1"/>
  <c r="AD606" i="1" s="1"/>
  <c r="S606" i="1"/>
  <c r="X608" i="1"/>
  <c r="AC608" i="1" s="1"/>
  <c r="AJ608" i="1" s="1"/>
  <c r="AG608" i="1" s="1"/>
  <c r="AD608" i="1" s="1"/>
  <c r="S608" i="1"/>
  <c r="S607" i="1"/>
  <c r="X607" i="1"/>
  <c r="AC607" i="1" s="1"/>
  <c r="AJ607" i="1" s="1"/>
  <c r="AG607" i="1" s="1"/>
  <c r="AD607" i="1" s="1"/>
  <c r="S659" i="1"/>
  <c r="X659" i="1"/>
  <c r="AC659" i="1" s="1"/>
  <c r="AJ659" i="1" s="1"/>
  <c r="AG659" i="1" s="1"/>
  <c r="AD659" i="1" s="1"/>
  <c r="S601" i="1"/>
  <c r="X601" i="1"/>
  <c r="AC601" i="1" s="1"/>
  <c r="AJ601" i="1" s="1"/>
  <c r="AG601" i="1" s="1"/>
  <c r="AD601" i="1" s="1"/>
  <c r="X468" i="1"/>
  <c r="AC468" i="1" s="1"/>
  <c r="AJ468" i="1" s="1"/>
  <c r="AG468" i="1" s="1"/>
  <c r="AD468" i="1" s="1"/>
  <c r="S468" i="1"/>
  <c r="S460" i="1"/>
  <c r="X460" i="1"/>
  <c r="AC460" i="1" s="1"/>
  <c r="AJ460" i="1" s="1"/>
  <c r="AG460" i="1" s="1"/>
  <c r="AD460" i="1" s="1"/>
  <c r="S657" i="1"/>
  <c r="X657" i="1"/>
  <c r="AC657" i="1" s="1"/>
  <c r="AJ657" i="1" s="1"/>
  <c r="AG657" i="1" s="1"/>
  <c r="AD657" i="1" s="1"/>
  <c r="S658" i="1"/>
  <c r="X658" i="1"/>
  <c r="AC658" i="1" s="1"/>
  <c r="AJ658" i="1" s="1"/>
  <c r="AG658" i="1" s="1"/>
  <c r="AD658" i="1" s="1"/>
  <c r="S605" i="1"/>
  <c r="X605" i="1"/>
  <c r="AC605" i="1" s="1"/>
  <c r="AJ605" i="1" s="1"/>
  <c r="AG605" i="1" s="1"/>
  <c r="AD605" i="1" s="1"/>
  <c r="S602" i="1"/>
  <c r="X602" i="1"/>
  <c r="AC602" i="1" s="1"/>
  <c r="AJ602" i="1" s="1"/>
  <c r="AG602" i="1" s="1"/>
  <c r="AD602" i="1" s="1"/>
  <c r="S1600" i="1"/>
  <c r="X209" i="1"/>
  <c r="AC209" i="1" s="1"/>
  <c r="AJ209" i="1" s="1"/>
  <c r="AG209" i="1" s="1"/>
  <c r="AD209" i="1" s="1"/>
  <c r="S1871" i="1"/>
  <c r="S886" i="1"/>
  <c r="X1237" i="1"/>
  <c r="AC1237" i="1" s="1"/>
  <c r="AJ1237" i="1" s="1"/>
  <c r="AG1237" i="1" s="1"/>
  <c r="AD1237" i="1" s="1"/>
  <c r="S1898" i="1"/>
  <c r="X912" i="1"/>
  <c r="AC912" i="1" s="1"/>
  <c r="AJ912" i="1" s="1"/>
  <c r="AG912" i="1" s="1"/>
  <c r="AD912" i="1" s="1"/>
  <c r="S404" i="1"/>
  <c r="S138" i="1"/>
  <c r="X405" i="1"/>
  <c r="AC405" i="1" s="1"/>
  <c r="AJ405" i="1" s="1"/>
  <c r="AG405" i="1" s="1"/>
  <c r="AD405" i="1" s="1"/>
  <c r="X684" i="1"/>
  <c r="AC684" i="1" s="1"/>
  <c r="AJ684" i="1" s="1"/>
  <c r="AG684" i="1" s="1"/>
  <c r="AD684" i="1" s="1"/>
  <c r="X1057" i="1"/>
  <c r="AC1057" i="1" s="1"/>
  <c r="AJ1057" i="1" s="1"/>
  <c r="AG1057" i="1" s="1"/>
  <c r="AD1057" i="1" s="1"/>
  <c r="S1601" i="1"/>
  <c r="X1504" i="1"/>
  <c r="AC1504" i="1" s="1"/>
  <c r="AJ1504" i="1" s="1"/>
  <c r="AG1504" i="1" s="1"/>
  <c r="AD1504" i="1" s="1"/>
  <c r="X1199" i="1"/>
  <c r="AC1199" i="1" s="1"/>
  <c r="AJ1199" i="1" s="1"/>
  <c r="AG1199" i="1" s="1"/>
  <c r="AD1199" i="1" s="1"/>
  <c r="S1259" i="1"/>
  <c r="S1112" i="1"/>
  <c r="S907" i="1"/>
  <c r="S933" i="1"/>
  <c r="S566" i="1"/>
  <c r="S1218" i="1"/>
  <c r="S403" i="1"/>
  <c r="X1902" i="1"/>
  <c r="AC1902" i="1" s="1"/>
  <c r="AJ1902" i="1" s="1"/>
  <c r="AG1902" i="1" s="1"/>
  <c r="AD1902" i="1" s="1"/>
  <c r="X709" i="1"/>
  <c r="AC709" i="1" s="1"/>
  <c r="AJ709" i="1" s="1"/>
  <c r="AG709" i="1" s="1"/>
  <c r="AD709" i="1" s="1"/>
  <c r="X1630" i="1"/>
  <c r="AC1630" i="1" s="1"/>
  <c r="AJ1630" i="1" s="1"/>
  <c r="AG1630" i="1" s="1"/>
  <c r="AD1630" i="1" s="1"/>
  <c r="X1669" i="1"/>
  <c r="AC1669" i="1" s="1"/>
  <c r="AJ1669" i="1" s="1"/>
  <c r="AG1669" i="1" s="1"/>
  <c r="AD1669" i="1" s="1"/>
  <c r="S1551" i="1"/>
  <c r="S139" i="1"/>
  <c r="X139" i="1"/>
  <c r="AC139" i="1" s="1"/>
  <c r="AJ139" i="1" s="1"/>
  <c r="AG139" i="1" s="1"/>
  <c r="AD139" i="1" s="1"/>
  <c r="X1668" i="1"/>
  <c r="AC1668" i="1" s="1"/>
  <c r="AJ1668" i="1" s="1"/>
  <c r="AG1668" i="1" s="1"/>
  <c r="AD1668" i="1" s="1"/>
  <c r="S136" i="1"/>
  <c r="X136" i="1"/>
  <c r="AC136" i="1" s="1"/>
  <c r="AJ136" i="1" s="1"/>
  <c r="AG136" i="1" s="1"/>
  <c r="AD136" i="1" s="1"/>
  <c r="S911" i="1"/>
  <c r="X1827" i="1"/>
  <c r="AC1827" i="1" s="1"/>
  <c r="AJ1827" i="1" s="1"/>
  <c r="AG1827" i="1" s="1"/>
  <c r="AD1827" i="1" s="1"/>
  <c r="X342" i="1"/>
  <c r="AC342" i="1" s="1"/>
  <c r="AJ342" i="1" s="1"/>
  <c r="AG342" i="1" s="1"/>
  <c r="AD342" i="1" s="1"/>
  <c r="S271" i="1"/>
  <c r="X687" i="1"/>
  <c r="AC687" i="1" s="1"/>
  <c r="AJ687" i="1" s="1"/>
  <c r="AG687" i="1" s="1"/>
  <c r="AD687" i="1" s="1"/>
  <c r="S1217" i="1"/>
  <c r="X1216" i="1"/>
  <c r="AC1216" i="1" s="1"/>
  <c r="AJ1216" i="1" s="1"/>
  <c r="AG1216" i="1" s="1"/>
  <c r="AD1216" i="1" s="1"/>
  <c r="S2018" i="1"/>
  <c r="S1401" i="1"/>
  <c r="S65" i="1"/>
  <c r="X49" i="1"/>
  <c r="AC49" i="1" s="1"/>
  <c r="AJ49" i="1" s="1"/>
  <c r="AG49" i="1" s="1"/>
  <c r="AD49" i="1" s="1"/>
  <c r="S1330" i="1"/>
  <c r="S43" i="1"/>
  <c r="S46" i="1"/>
  <c r="S47" i="1"/>
  <c r="S1483" i="1"/>
  <c r="X1804" i="1"/>
  <c r="AC1804" i="1" s="1"/>
  <c r="AJ1804" i="1" s="1"/>
  <c r="AG1804" i="1" s="1"/>
  <c r="AD1804" i="1" s="1"/>
  <c r="S919" i="1"/>
  <c r="S257" i="1"/>
  <c r="S914" i="1"/>
  <c r="X667" i="1"/>
  <c r="AC667" i="1" s="1"/>
  <c r="AJ667" i="1" s="1"/>
  <c r="AG667" i="1" s="1"/>
  <c r="AD667" i="1" s="1"/>
  <c r="S420" i="1"/>
  <c r="S842" i="1"/>
  <c r="X1339" i="1"/>
  <c r="AC1339" i="1" s="1"/>
  <c r="AJ1339" i="1" s="1"/>
  <c r="AG1339" i="1" s="1"/>
  <c r="AD1339" i="1" s="1"/>
  <c r="S761" i="1"/>
  <c r="X878" i="1"/>
  <c r="AC878" i="1" s="1"/>
  <c r="AJ878" i="1" s="1"/>
  <c r="AG878" i="1" s="1"/>
  <c r="AD878" i="1" s="1"/>
  <c r="S1157" i="1"/>
  <c r="S1179" i="1"/>
  <c r="S1340" i="1"/>
  <c r="S763" i="1"/>
  <c r="X541" i="1"/>
  <c r="AC541" i="1" s="1"/>
  <c r="AJ541" i="1" s="1"/>
  <c r="AG541" i="1" s="1"/>
  <c r="AD541" i="1" s="1"/>
  <c r="X1106" i="1"/>
  <c r="AC1106" i="1" s="1"/>
  <c r="AJ1106" i="1" s="1"/>
  <c r="AG1106" i="1" s="1"/>
  <c r="AD1106" i="1" s="1"/>
  <c r="X1063" i="1"/>
  <c r="AC1063" i="1" s="1"/>
  <c r="AJ1063" i="1" s="1"/>
  <c r="AG1063" i="1" s="1"/>
  <c r="AD1063" i="1" s="1"/>
  <c r="X381" i="1"/>
  <c r="AC381" i="1" s="1"/>
  <c r="AJ381" i="1" s="1"/>
  <c r="AG381" i="1" s="1"/>
  <c r="AD381" i="1" s="1"/>
  <c r="X976" i="1"/>
  <c r="AC976" i="1" s="1"/>
  <c r="AJ976" i="1" s="1"/>
  <c r="AG976" i="1" s="1"/>
  <c r="AD976" i="1" s="1"/>
  <c r="S1162" i="1"/>
  <c r="S1062" i="1"/>
  <c r="S1342" i="1"/>
  <c r="X1356" i="1"/>
  <c r="AC1356" i="1" s="1"/>
  <c r="AJ1356" i="1" s="1"/>
  <c r="AG1356" i="1" s="1"/>
  <c r="AD1356" i="1" s="1"/>
  <c r="X1591" i="1"/>
  <c r="AC1591" i="1" s="1"/>
  <c r="AJ1591" i="1" s="1"/>
  <c r="AG1591" i="1" s="1"/>
  <c r="AD1591" i="1" s="1"/>
  <c r="S873" i="1"/>
  <c r="S1161" i="1"/>
  <c r="S1688" i="1"/>
  <c r="X1688" i="1"/>
  <c r="AC1688" i="1" s="1"/>
  <c r="AJ1688" i="1" s="1"/>
  <c r="AG1688" i="1" s="1"/>
  <c r="AD1688" i="1" s="1"/>
  <c r="S1683" i="1"/>
  <c r="X1683" i="1"/>
  <c r="AC1683" i="1" s="1"/>
  <c r="AJ1683" i="1" s="1"/>
  <c r="AG1683" i="1" s="1"/>
  <c r="AD1683" i="1" s="1"/>
  <c r="S1678" i="1"/>
  <c r="X1678" i="1"/>
  <c r="AC1678" i="1" s="1"/>
  <c r="AJ1678" i="1" s="1"/>
  <c r="AG1678" i="1" s="1"/>
  <c r="AD1678" i="1" s="1"/>
  <c r="X1488" i="1"/>
  <c r="AC1488" i="1" s="1"/>
  <c r="AJ1488" i="1" s="1"/>
  <c r="AG1488" i="1" s="1"/>
  <c r="AD1488" i="1" s="1"/>
  <c r="S1557" i="1"/>
  <c r="X1557" i="1"/>
  <c r="AC1557" i="1" s="1"/>
  <c r="AJ1557" i="1" s="1"/>
  <c r="AG1557" i="1" s="1"/>
  <c r="AD1557" i="1" s="1"/>
  <c r="S1072" i="1"/>
  <c r="S1625" i="1"/>
  <c r="X681" i="1"/>
  <c r="AC681" i="1" s="1"/>
  <c r="AJ681" i="1" s="1"/>
  <c r="AG681" i="1" s="1"/>
  <c r="AD681" i="1" s="1"/>
  <c r="X534" i="1"/>
  <c r="AC534" i="1" s="1"/>
  <c r="AJ534" i="1" s="1"/>
  <c r="AG534" i="1" s="1"/>
  <c r="AD534" i="1" s="1"/>
  <c r="S877" i="1"/>
  <c r="X877" i="1"/>
  <c r="AC877" i="1" s="1"/>
  <c r="AJ877" i="1" s="1"/>
  <c r="AG877" i="1" s="1"/>
  <c r="AD877" i="1" s="1"/>
  <c r="S63" i="1"/>
  <c r="S1525" i="1"/>
  <c r="S908" i="1"/>
  <c r="X1660" i="1"/>
  <c r="AC1660" i="1" s="1"/>
  <c r="AJ1660" i="1" s="1"/>
  <c r="AG1660" i="1" s="1"/>
  <c r="AD1660" i="1" s="1"/>
  <c r="S281" i="1"/>
  <c r="X1766" i="1"/>
  <c r="AC1766" i="1" s="1"/>
  <c r="AJ1766" i="1" s="1"/>
  <c r="AG1766" i="1" s="1"/>
  <c r="AD1766" i="1" s="1"/>
  <c r="S268" i="1"/>
  <c r="S840" i="1"/>
  <c r="X975" i="1"/>
  <c r="AC975" i="1" s="1"/>
  <c r="AJ975" i="1" s="1"/>
  <c r="AG975" i="1" s="1"/>
  <c r="AD975" i="1" s="1"/>
  <c r="S25" i="1"/>
  <c r="S269" i="1"/>
  <c r="S68" i="1"/>
  <c r="S1594" i="1"/>
  <c r="X1661" i="1"/>
  <c r="AC1661" i="1" s="1"/>
  <c r="AJ1661" i="1" s="1"/>
  <c r="AG1661" i="1" s="1"/>
  <c r="AD1661" i="1" s="1"/>
  <c r="S1786" i="1"/>
  <c r="S317" i="1"/>
  <c r="X1173" i="1"/>
  <c r="AC1173" i="1" s="1"/>
  <c r="AJ1173" i="1" s="1"/>
  <c r="AG1173" i="1" s="1"/>
  <c r="AD1173" i="1" s="1"/>
  <c r="S1194" i="1"/>
  <c r="S1094" i="1"/>
  <c r="S433" i="1"/>
  <c r="X1501" i="1"/>
  <c r="AC1501" i="1" s="1"/>
  <c r="AJ1501" i="1" s="1"/>
  <c r="AG1501" i="1" s="1"/>
  <c r="AD1501" i="1" s="1"/>
  <c r="S1599" i="1"/>
  <c r="X501" i="1"/>
  <c r="AC501" i="1" s="1"/>
  <c r="AJ501" i="1" s="1"/>
  <c r="AG501" i="1" s="1"/>
  <c r="AD501" i="1" s="1"/>
  <c r="X407" i="1"/>
  <c r="AC407" i="1" s="1"/>
  <c r="AJ407" i="1" s="1"/>
  <c r="AG407" i="1" s="1"/>
  <c r="AD407" i="1" s="1"/>
  <c r="S413" i="1"/>
  <c r="S1738" i="1"/>
  <c r="X1108" i="1"/>
  <c r="AC1108" i="1" s="1"/>
  <c r="AJ1108" i="1" s="1"/>
  <c r="AG1108" i="1" s="1"/>
  <c r="AD1108" i="1" s="1"/>
  <c r="S491" i="1"/>
  <c r="S366" i="1"/>
  <c r="S760" i="1"/>
  <c r="S169" i="1"/>
  <c r="S1550" i="1"/>
  <c r="X766" i="1"/>
  <c r="AC766" i="1" s="1"/>
  <c r="AJ766" i="1" s="1"/>
  <c r="AG766" i="1" s="1"/>
  <c r="AD766" i="1" s="1"/>
  <c r="S1829" i="1"/>
  <c r="X302" i="1"/>
  <c r="AC302" i="1" s="1"/>
  <c r="AJ302" i="1" s="1"/>
  <c r="AG302" i="1" s="1"/>
  <c r="AD302" i="1" s="1"/>
  <c r="S1503" i="1"/>
  <c r="S783" i="1"/>
  <c r="S1513" i="1"/>
  <c r="S679" i="1"/>
  <c r="S1526" i="1"/>
  <c r="S1816" i="1"/>
  <c r="S1448" i="1"/>
  <c r="S223" i="1"/>
  <c r="X408" i="1"/>
  <c r="AC408" i="1" s="1"/>
  <c r="AJ408" i="1" s="1"/>
  <c r="AG408" i="1" s="1"/>
  <c r="AD408" i="1" s="1"/>
  <c r="S1059" i="1"/>
  <c r="S680" i="1"/>
  <c r="X476" i="1"/>
  <c r="AC476" i="1" s="1"/>
  <c r="AJ476" i="1" s="1"/>
  <c r="AG476" i="1" s="1"/>
  <c r="AD476" i="1" s="1"/>
  <c r="X918" i="1"/>
  <c r="AC918" i="1" s="1"/>
  <c r="AJ918" i="1" s="1"/>
  <c r="AG918" i="1" s="1"/>
  <c r="AD918" i="1" s="1"/>
  <c r="X1719" i="1"/>
  <c r="AC1719" i="1" s="1"/>
  <c r="AJ1719" i="1" s="1"/>
  <c r="AG1719" i="1" s="1"/>
  <c r="AD1719" i="1" s="1"/>
  <c r="X857" i="1"/>
  <c r="AC857" i="1" s="1"/>
  <c r="AJ857" i="1" s="1"/>
  <c r="AG857" i="1" s="1"/>
  <c r="AD857" i="1" s="1"/>
  <c r="S1234" i="1"/>
  <c r="X1778" i="1"/>
  <c r="AC1778" i="1" s="1"/>
  <c r="AJ1778" i="1" s="1"/>
  <c r="AG1778" i="1" s="1"/>
  <c r="AD1778" i="1" s="1"/>
  <c r="X1737" i="1"/>
  <c r="AC1737" i="1" s="1"/>
  <c r="AJ1737" i="1" s="1"/>
  <c r="AG1737" i="1" s="1"/>
  <c r="AD1737" i="1" s="1"/>
  <c r="X486" i="1"/>
  <c r="AC486" i="1" s="1"/>
  <c r="AJ486" i="1" s="1"/>
  <c r="AG486" i="1" s="1"/>
  <c r="AD486" i="1" s="1"/>
  <c r="X1291" i="1"/>
  <c r="AC1291" i="1" s="1"/>
  <c r="AJ1291" i="1" s="1"/>
  <c r="AG1291" i="1" s="1"/>
  <c r="AD1291" i="1" s="1"/>
  <c r="X1312" i="1"/>
  <c r="AC1312" i="1" s="1"/>
  <c r="AJ1312" i="1" s="1"/>
  <c r="AG1312" i="1" s="1"/>
  <c r="AD1312" i="1" s="1"/>
  <c r="S885" i="1"/>
  <c r="S786" i="1"/>
  <c r="X143" i="1"/>
  <c r="AC143" i="1" s="1"/>
  <c r="AJ143" i="1" s="1"/>
  <c r="AG143" i="1" s="1"/>
  <c r="AD143" i="1" s="1"/>
  <c r="S1132" i="1"/>
  <c r="X1138" i="1"/>
  <c r="AC1138" i="1" s="1"/>
  <c r="AJ1138" i="1" s="1"/>
  <c r="AG1138" i="1" s="1"/>
  <c r="AD1138" i="1" s="1"/>
  <c r="X436" i="1"/>
  <c r="AC436" i="1" s="1"/>
  <c r="AJ436" i="1" s="1"/>
  <c r="AG436" i="1" s="1"/>
  <c r="AD436" i="1" s="1"/>
  <c r="S436" i="1"/>
  <c r="X895" i="1"/>
  <c r="AC895" i="1" s="1"/>
  <c r="AJ895" i="1" s="1"/>
  <c r="AG895" i="1" s="1"/>
  <c r="AD895" i="1" s="1"/>
  <c r="S1754" i="1"/>
  <c r="S335" i="1"/>
  <c r="X1326" i="1"/>
  <c r="AC1326" i="1" s="1"/>
  <c r="AJ1326" i="1" s="1"/>
  <c r="AG1326" i="1" s="1"/>
  <c r="AD1326" i="1" s="1"/>
  <c r="X1659" i="1"/>
  <c r="AC1659" i="1" s="1"/>
  <c r="AJ1659" i="1" s="1"/>
  <c r="AG1659" i="1" s="1"/>
  <c r="AD1659" i="1" s="1"/>
  <c r="X1" i="1"/>
  <c r="AC1" i="1" s="1"/>
  <c r="AJ1" i="1" s="1"/>
  <c r="AG1" i="1" s="1"/>
  <c r="AD1" i="1" s="1"/>
  <c r="S1250" i="1"/>
  <c r="X180" i="1"/>
  <c r="AC180" i="1" s="1"/>
  <c r="AJ180" i="1" s="1"/>
  <c r="AG180" i="1" s="1"/>
  <c r="AD180" i="1" s="1"/>
  <c r="X1265" i="1"/>
  <c r="AC1265" i="1" s="1"/>
  <c r="AJ1265" i="1" s="1"/>
  <c r="AG1265" i="1" s="1"/>
  <c r="AD1265" i="1" s="1"/>
  <c r="X1665" i="1"/>
  <c r="AC1665" i="1" s="1"/>
  <c r="AJ1665" i="1" s="1"/>
  <c r="AG1665" i="1" s="1"/>
  <c r="AD1665" i="1" s="1"/>
  <c r="X2015" i="1"/>
  <c r="AC2015" i="1" s="1"/>
  <c r="AJ2015" i="1" s="1"/>
  <c r="AG2015" i="1" s="1"/>
  <c r="AD2015" i="1" s="1"/>
  <c r="X1451" i="1"/>
  <c r="AC1451" i="1" s="1"/>
  <c r="AJ1451" i="1" s="1"/>
  <c r="AG1451" i="1" s="1"/>
  <c r="AD1451" i="1" s="1"/>
  <c r="S748" i="1"/>
  <c r="S1608" i="1"/>
  <c r="X1076" i="1"/>
  <c r="AC1076" i="1" s="1"/>
  <c r="AJ1076" i="1" s="1"/>
  <c r="AG1076" i="1" s="1"/>
  <c r="AD1076" i="1" s="1"/>
  <c r="S985" i="1"/>
  <c r="X1534" i="1"/>
  <c r="AC1534" i="1" s="1"/>
  <c r="AJ1534" i="1" s="1"/>
  <c r="AG1534" i="1" s="1"/>
  <c r="AD1534" i="1" s="1"/>
  <c r="X1137" i="1"/>
  <c r="AC1137" i="1" s="1"/>
  <c r="AJ1137" i="1" s="1"/>
  <c r="AG1137" i="1" s="1"/>
  <c r="AD1137" i="1" s="1"/>
  <c r="X1027" i="1"/>
  <c r="AC1027" i="1" s="1"/>
  <c r="AJ1027" i="1" s="1"/>
  <c r="AG1027" i="1" s="1"/>
  <c r="AD1027" i="1" s="1"/>
  <c r="S623" i="1"/>
  <c r="X346" i="1"/>
  <c r="AC346" i="1" s="1"/>
  <c r="AJ346" i="1" s="1"/>
  <c r="AG346" i="1" s="1"/>
  <c r="AD346" i="1" s="1"/>
  <c r="S1854" i="1"/>
  <c r="X752" i="1"/>
  <c r="AC752" i="1" s="1"/>
  <c r="AJ752" i="1" s="1"/>
  <c r="AG752" i="1" s="1"/>
  <c r="AD752" i="1" s="1"/>
  <c r="X1225" i="1"/>
  <c r="AC1225" i="1" s="1"/>
  <c r="AJ1225" i="1" s="1"/>
  <c r="AG1225" i="1" s="1"/>
  <c r="AD1225" i="1" s="1"/>
  <c r="S1225" i="1"/>
  <c r="S1662" i="1"/>
  <c r="X1662" i="1"/>
  <c r="AC1662" i="1" s="1"/>
  <c r="AJ1662" i="1" s="1"/>
  <c r="AG1662" i="1" s="1"/>
  <c r="AD1662" i="1" s="1"/>
  <c r="X71" i="1"/>
  <c r="AC71" i="1" s="1"/>
  <c r="AJ71" i="1" s="1"/>
  <c r="AG71" i="1" s="1"/>
  <c r="AD71" i="1" s="1"/>
  <c r="S553" i="1"/>
  <c r="X1862" i="1"/>
  <c r="AC1862" i="1" s="1"/>
  <c r="AJ1862" i="1" s="1"/>
  <c r="AG1862" i="1" s="1"/>
  <c r="AD1862" i="1" s="1"/>
  <c r="S1244" i="1"/>
  <c r="X1244" i="1"/>
  <c r="AC1244" i="1" s="1"/>
  <c r="AJ1244" i="1" s="1"/>
  <c r="AG1244" i="1" s="1"/>
  <c r="AD1244" i="1" s="1"/>
  <c r="X627" i="1"/>
  <c r="AC627" i="1" s="1"/>
  <c r="AJ627" i="1" s="1"/>
  <c r="AG627" i="1" s="1"/>
  <c r="AD627" i="1" s="1"/>
  <c r="X5" i="1"/>
  <c r="AC5" i="1" s="1"/>
  <c r="AJ5" i="1" s="1"/>
  <c r="AG5" i="1" s="1"/>
  <c r="AD5" i="1" s="1"/>
  <c r="X986" i="1"/>
  <c r="AC986" i="1" s="1"/>
  <c r="AJ986" i="1" s="1"/>
  <c r="AG986" i="1" s="1"/>
  <c r="AD986" i="1" s="1"/>
  <c r="S986" i="1"/>
  <c r="X683" i="1"/>
  <c r="AC683" i="1" s="1"/>
  <c r="AJ683" i="1" s="1"/>
  <c r="AG683" i="1" s="1"/>
  <c r="AD683" i="1" s="1"/>
  <c r="S683" i="1"/>
  <c r="S448" i="1"/>
  <c r="X448" i="1"/>
  <c r="AC448" i="1" s="1"/>
  <c r="AJ448" i="1" s="1"/>
  <c r="AG448" i="1" s="1"/>
  <c r="AD448" i="1" s="1"/>
  <c r="S1375" i="1"/>
  <c r="X1114" i="1"/>
  <c r="AC1114" i="1" s="1"/>
  <c r="AJ1114" i="1" s="1"/>
  <c r="AG1114" i="1" s="1"/>
  <c r="AD1114" i="1" s="1"/>
  <c r="S1114" i="1"/>
  <c r="X915" i="1"/>
  <c r="AC915" i="1" s="1"/>
  <c r="AJ915" i="1" s="1"/>
  <c r="AG915" i="1" s="1"/>
  <c r="AD915" i="1" s="1"/>
  <c r="S1903" i="1"/>
  <c r="X1903" i="1"/>
  <c r="AC1903" i="1" s="1"/>
  <c r="AJ1903" i="1" s="1"/>
  <c r="AG1903" i="1" s="1"/>
  <c r="AD1903" i="1" s="1"/>
  <c r="S294" i="1"/>
  <c r="X294" i="1"/>
  <c r="AC294" i="1" s="1"/>
  <c r="AJ294" i="1" s="1"/>
  <c r="AG294" i="1" s="1"/>
  <c r="AD294" i="1" s="1"/>
  <c r="X792" i="1"/>
  <c r="AC792" i="1" s="1"/>
  <c r="AJ792" i="1" s="1"/>
  <c r="AG792" i="1" s="1"/>
  <c r="AD792" i="1" s="1"/>
  <c r="S792" i="1"/>
  <c r="S1453" i="1"/>
  <c r="X1453" i="1"/>
  <c r="AC1453" i="1" s="1"/>
  <c r="AJ1453" i="1" s="1"/>
  <c r="AG1453" i="1" s="1"/>
  <c r="AD1453" i="1" s="1"/>
  <c r="X2" i="1"/>
  <c r="AC2" i="1" s="1"/>
  <c r="AJ2" i="1" s="1"/>
  <c r="AG2" i="1" s="1"/>
  <c r="AD2" i="1" s="1"/>
  <c r="S2" i="1"/>
  <c r="X1441" i="1"/>
  <c r="AC1441" i="1" s="1"/>
  <c r="AJ1441" i="1" s="1"/>
  <c r="AG1441" i="1" s="1"/>
  <c r="AD1441" i="1" s="1"/>
  <c r="S1441" i="1"/>
  <c r="S409" i="1"/>
  <c r="X409" i="1"/>
  <c r="AC409" i="1" s="1"/>
  <c r="AJ409" i="1" s="1"/>
  <c r="AG409" i="1" s="1"/>
  <c r="AD409" i="1" s="1"/>
  <c r="S1671" i="1"/>
  <c r="X1671" i="1"/>
  <c r="AC1671" i="1" s="1"/>
  <c r="AJ1671" i="1" s="1"/>
  <c r="AG1671" i="1" s="1"/>
  <c r="AD1671" i="1" s="1"/>
  <c r="S440" i="1"/>
  <c r="X440" i="1"/>
  <c r="AC440" i="1" s="1"/>
  <c r="AJ440" i="1" s="1"/>
  <c r="AG440" i="1" s="1"/>
  <c r="AD440" i="1" s="1"/>
  <c r="S505" i="1"/>
  <c r="X505" i="1"/>
  <c r="AC505" i="1" s="1"/>
  <c r="AJ505" i="1" s="1"/>
  <c r="AG505" i="1" s="1"/>
  <c r="AD505" i="1" s="1"/>
  <c r="S1900" i="1"/>
  <c r="X1900" i="1"/>
  <c r="AC1900" i="1" s="1"/>
  <c r="AJ1900" i="1" s="1"/>
  <c r="AG1900" i="1" s="1"/>
  <c r="AD1900" i="1" s="1"/>
  <c r="S431" i="1"/>
  <c r="X431" i="1"/>
  <c r="AC431" i="1" s="1"/>
  <c r="AJ431" i="1" s="1"/>
  <c r="AG431" i="1" s="1"/>
  <c r="AD431" i="1" s="1"/>
  <c r="X797" i="1"/>
  <c r="AC797" i="1" s="1"/>
  <c r="AJ797" i="1" s="1"/>
  <c r="AG797" i="1" s="1"/>
  <c r="AD797" i="1" s="1"/>
  <c r="S797" i="1"/>
  <c r="S351" i="1"/>
  <c r="X351" i="1"/>
  <c r="AC351" i="1" s="1"/>
  <c r="AJ351" i="1" s="1"/>
  <c r="AG351" i="1" s="1"/>
  <c r="AD351" i="1" s="1"/>
  <c r="X216" i="1"/>
  <c r="AC216" i="1" s="1"/>
  <c r="AJ216" i="1" s="1"/>
  <c r="AG216" i="1" s="1"/>
  <c r="AD216" i="1" s="1"/>
  <c r="S216" i="1"/>
  <c r="S677" i="1"/>
  <c r="X677" i="1"/>
  <c r="AC677" i="1" s="1"/>
  <c r="AJ677" i="1" s="1"/>
  <c r="AG677" i="1" s="1"/>
  <c r="AD677" i="1" s="1"/>
  <c r="S1177" i="1"/>
  <c r="X1177" i="1"/>
  <c r="AC1177" i="1" s="1"/>
  <c r="AJ1177" i="1" s="1"/>
  <c r="AG1177" i="1" s="1"/>
  <c r="AD1177" i="1" s="1"/>
  <c r="X765" i="1"/>
  <c r="AC765" i="1" s="1"/>
  <c r="AJ765" i="1" s="1"/>
  <c r="AG765" i="1" s="1"/>
  <c r="AD765" i="1" s="1"/>
  <c r="S765" i="1"/>
  <c r="S509" i="1"/>
  <c r="X509" i="1"/>
  <c r="AC509" i="1" s="1"/>
  <c r="AJ509" i="1" s="1"/>
  <c r="AG509" i="1" s="1"/>
  <c r="AD509" i="1" s="1"/>
  <c r="S1240" i="1"/>
  <c r="X1240" i="1"/>
  <c r="AC1240" i="1" s="1"/>
  <c r="AJ1240" i="1" s="1"/>
  <c r="AG1240" i="1" s="1"/>
  <c r="AD1240" i="1" s="1"/>
  <c r="S859" i="1"/>
  <c r="X859" i="1"/>
  <c r="AC859" i="1" s="1"/>
  <c r="AJ859" i="1" s="1"/>
  <c r="AG859" i="1" s="1"/>
  <c r="AD859" i="1" s="1"/>
  <c r="X176" i="1"/>
  <c r="AC176" i="1" s="1"/>
  <c r="AJ176" i="1" s="1"/>
  <c r="AG176" i="1" s="1"/>
  <c r="AD176" i="1" s="1"/>
  <c r="S176" i="1"/>
  <c r="S6" i="1"/>
  <c r="X6" i="1"/>
  <c r="AC6" i="1" s="1"/>
  <c r="AJ6" i="1" s="1"/>
  <c r="AG6" i="1" s="1"/>
  <c r="AD6" i="1" s="1"/>
  <c r="X363" i="1"/>
  <c r="AC363" i="1" s="1"/>
  <c r="AJ363" i="1" s="1"/>
  <c r="AG363" i="1" s="1"/>
  <c r="AD363" i="1" s="1"/>
  <c r="S363" i="1"/>
  <c r="S928" i="1"/>
  <c r="X928" i="1"/>
  <c r="AC928" i="1" s="1"/>
  <c r="AJ928" i="1" s="1"/>
  <c r="AG928" i="1" s="1"/>
  <c r="AD928" i="1" s="1"/>
  <c r="X1104" i="1"/>
  <c r="AC1104" i="1" s="1"/>
  <c r="AJ1104" i="1" s="1"/>
  <c r="AG1104" i="1" s="1"/>
  <c r="AD1104" i="1" s="1"/>
  <c r="S1104" i="1"/>
  <c r="S419" i="1"/>
  <c r="X419" i="1"/>
  <c r="AC419" i="1" s="1"/>
  <c r="AJ419" i="1" s="1"/>
  <c r="AG419" i="1" s="1"/>
  <c r="AD419" i="1" s="1"/>
  <c r="S1635" i="1"/>
  <c r="X1635" i="1"/>
  <c r="AC1635" i="1" s="1"/>
  <c r="AJ1635" i="1" s="1"/>
  <c r="AG1635" i="1" s="1"/>
  <c r="AD1635" i="1" s="1"/>
  <c r="S817" i="1"/>
  <c r="X817" i="1"/>
  <c r="AC817" i="1" s="1"/>
  <c r="AJ817" i="1" s="1"/>
  <c r="AG817" i="1" s="1"/>
  <c r="AD817" i="1" s="1"/>
  <c r="X678" i="1"/>
  <c r="AC678" i="1" s="1"/>
  <c r="AJ678" i="1" s="1"/>
  <c r="AG678" i="1" s="1"/>
  <c r="AD678" i="1" s="1"/>
  <c r="S678" i="1"/>
  <c r="S517" i="1"/>
  <c r="X517" i="1"/>
  <c r="AC517" i="1" s="1"/>
  <c r="AJ517" i="1" s="1"/>
  <c r="AG517" i="1" s="1"/>
  <c r="AD517" i="1" s="1"/>
  <c r="S1670" i="1"/>
  <c r="X1670" i="1"/>
  <c r="AC1670" i="1" s="1"/>
  <c r="AJ1670" i="1" s="1"/>
  <c r="AG1670" i="1" s="1"/>
  <c r="AD1670" i="1" s="1"/>
  <c r="S1720" i="1"/>
  <c r="X1720" i="1"/>
  <c r="AC1720" i="1" s="1"/>
  <c r="AJ1720" i="1" s="1"/>
  <c r="AG1720" i="1" s="1"/>
  <c r="AD1720" i="1" s="1"/>
  <c r="S1270" i="1"/>
  <c r="X1270" i="1"/>
  <c r="AC1270" i="1" s="1"/>
  <c r="AJ1270" i="1" s="1"/>
  <c r="AG1270" i="1" s="1"/>
  <c r="AD1270" i="1" s="1"/>
  <c r="X350" i="1"/>
  <c r="AC350" i="1" s="1"/>
  <c r="AJ350" i="1" s="1"/>
  <c r="AG350" i="1" s="1"/>
  <c r="AD350" i="1" s="1"/>
  <c r="S350" i="1"/>
  <c r="S1224" i="1"/>
  <c r="X1224" i="1"/>
  <c r="AC1224" i="1" s="1"/>
  <c r="AJ1224" i="1" s="1"/>
  <c r="AG1224" i="1" s="1"/>
  <c r="AD1224" i="1" s="1"/>
  <c r="X397" i="1"/>
  <c r="AC397" i="1" s="1"/>
  <c r="AJ397" i="1" s="1"/>
  <c r="AG397" i="1" s="1"/>
  <c r="AD397" i="1" s="1"/>
  <c r="S397" i="1"/>
  <c r="S1235" i="1"/>
  <c r="X1235" i="1"/>
  <c r="AC1235" i="1" s="1"/>
  <c r="AJ1235" i="1" s="1"/>
  <c r="AG1235" i="1" s="1"/>
  <c r="AD1235" i="1" s="1"/>
  <c r="X456" i="1"/>
  <c r="AC456" i="1" s="1"/>
  <c r="AJ456" i="1" s="1"/>
  <c r="AG456" i="1" s="1"/>
  <c r="AD456" i="1" s="1"/>
  <c r="S456" i="1"/>
  <c r="S389" i="1"/>
  <c r="X389" i="1"/>
  <c r="AC389" i="1" s="1"/>
  <c r="AJ389" i="1" s="1"/>
  <c r="AG389" i="1" s="1"/>
  <c r="AD389" i="1" s="1"/>
  <c r="S1739" i="1"/>
  <c r="X1739" i="1"/>
  <c r="AC1739" i="1" s="1"/>
  <c r="AJ1739" i="1" s="1"/>
  <c r="AG1739" i="1" s="1"/>
  <c r="AD1739" i="1" s="1"/>
  <c r="X514" i="1"/>
  <c r="AC514" i="1" s="1"/>
  <c r="AJ514" i="1" s="1"/>
  <c r="AG514" i="1" s="1"/>
  <c r="AD514" i="1" s="1"/>
  <c r="S514" i="1"/>
  <c r="X1141" i="1"/>
  <c r="AC1141" i="1" s="1"/>
  <c r="AJ1141" i="1" s="1"/>
  <c r="AG1141" i="1" s="1"/>
  <c r="AD1141" i="1" s="1"/>
  <c r="S1141" i="1"/>
  <c r="X705" i="1"/>
  <c r="AC705" i="1" s="1"/>
  <c r="AJ705" i="1" s="1"/>
  <c r="AG705" i="1" s="1"/>
  <c r="AD705" i="1" s="1"/>
  <c r="S705" i="1"/>
  <c r="S821" i="1"/>
  <c r="X821" i="1"/>
  <c r="AC821" i="1" s="1"/>
  <c r="AJ821" i="1" s="1"/>
  <c r="AG821" i="1" s="1"/>
  <c r="AD821" i="1" s="1"/>
  <c r="X410" i="1"/>
  <c r="AC410" i="1" s="1"/>
  <c r="AJ410" i="1" s="1"/>
  <c r="AG410" i="1" s="1"/>
  <c r="AD410" i="1" s="1"/>
  <c r="S410" i="1"/>
  <c r="S364" i="1"/>
  <c r="X364" i="1"/>
  <c r="AC364" i="1" s="1"/>
  <c r="AJ364" i="1" s="1"/>
  <c r="AG364" i="1" s="1"/>
  <c r="AD364" i="1" s="1"/>
  <c r="S701" i="1"/>
  <c r="X701" i="1"/>
  <c r="AC701" i="1" s="1"/>
  <c r="AJ701" i="1" s="1"/>
  <c r="AG701" i="1" s="1"/>
  <c r="AD701" i="1" s="1"/>
  <c r="S1125" i="1"/>
  <c r="X1125" i="1"/>
  <c r="AC1125" i="1" s="1"/>
  <c r="AJ1125" i="1" s="1"/>
  <c r="AG1125" i="1" s="1"/>
  <c r="AD1125" i="1" s="1"/>
  <c r="S746" i="1"/>
  <c r="X746" i="1"/>
  <c r="AC746" i="1" s="1"/>
  <c r="AJ746" i="1" s="1"/>
  <c r="AG746" i="1" s="1"/>
  <c r="AD746" i="1" s="1"/>
  <c r="X1744" i="1"/>
  <c r="AC1744" i="1" s="1"/>
  <c r="AJ1744" i="1" s="1"/>
  <c r="AG1744" i="1" s="1"/>
  <c r="AD1744" i="1" s="1"/>
  <c r="S1744" i="1"/>
  <c r="S1105" i="1"/>
  <c r="X1105" i="1"/>
  <c r="AC1105" i="1" s="1"/>
  <c r="AJ1105" i="1" s="1"/>
  <c r="AG1105" i="1" s="1"/>
  <c r="AD1105" i="1" s="1"/>
  <c r="X819" i="1"/>
  <c r="AC819" i="1" s="1"/>
  <c r="AJ819" i="1" s="1"/>
  <c r="AG819" i="1" s="1"/>
  <c r="AD819" i="1" s="1"/>
  <c r="S819" i="1"/>
  <c r="S1439" i="1"/>
  <c r="X1439" i="1"/>
  <c r="AC1439" i="1" s="1"/>
  <c r="AJ1439" i="1" s="1"/>
  <c r="AG1439" i="1" s="1"/>
  <c r="AD1439" i="1" s="1"/>
  <c r="X1264" i="1"/>
  <c r="AC1264" i="1" s="1"/>
  <c r="AJ1264" i="1" s="1"/>
  <c r="AG1264" i="1" s="1"/>
  <c r="AD1264" i="1" s="1"/>
  <c r="S1264" i="1"/>
  <c r="S1074" i="1"/>
  <c r="X1074" i="1"/>
  <c r="AC1074" i="1" s="1"/>
  <c r="AJ1074" i="1" s="1"/>
  <c r="AG1074" i="1" s="1"/>
  <c r="AD1074" i="1" s="1"/>
  <c r="X1024" i="1"/>
  <c r="AC1024" i="1" s="1"/>
  <c r="AJ1024" i="1" s="1"/>
  <c r="AG1024" i="1" s="1"/>
  <c r="AD1024" i="1" s="1"/>
  <c r="S1024" i="1"/>
  <c r="S1569" i="1"/>
  <c r="X1569" i="1"/>
  <c r="AC1569" i="1" s="1"/>
  <c r="AJ1569" i="1" s="1"/>
  <c r="AG1569" i="1" s="1"/>
  <c r="AD1569" i="1" s="1"/>
  <c r="X1703" i="1"/>
  <c r="AC1703" i="1" s="1"/>
  <c r="AJ1703" i="1" s="1"/>
  <c r="AG1703" i="1" s="1"/>
  <c r="AD1703" i="1" s="1"/>
  <c r="S1703" i="1"/>
  <c r="S61" i="1"/>
  <c r="X61" i="1"/>
  <c r="AC61" i="1" s="1"/>
  <c r="AJ61" i="1" s="1"/>
  <c r="AG61" i="1" s="1"/>
  <c r="AD61" i="1" s="1"/>
  <c r="S1492" i="1"/>
  <c r="X1492" i="1"/>
  <c r="AC1492" i="1" s="1"/>
  <c r="AJ1492" i="1" s="1"/>
  <c r="AG1492" i="1" s="1"/>
  <c r="AD1492" i="1" s="1"/>
  <c r="X1897" i="1"/>
  <c r="AC1897" i="1" s="1"/>
  <c r="AJ1897" i="1" s="1"/>
  <c r="AG1897" i="1" s="1"/>
  <c r="AD1897" i="1" s="1"/>
  <c r="S1897" i="1"/>
  <c r="S1732" i="1"/>
  <c r="X1732" i="1"/>
  <c r="AC1732" i="1" s="1"/>
  <c r="AJ1732" i="1" s="1"/>
  <c r="AG1732" i="1" s="1"/>
  <c r="AD1732" i="1" s="1"/>
  <c r="S1230" i="1"/>
  <c r="X1230" i="1"/>
  <c r="AC1230" i="1" s="1"/>
  <c r="AJ1230" i="1" s="1"/>
  <c r="AG1230" i="1" s="1"/>
  <c r="AD1230" i="1" s="1"/>
  <c r="X299" i="1"/>
  <c r="AC299" i="1" s="1"/>
  <c r="AJ299" i="1" s="1"/>
  <c r="AG299" i="1" s="1"/>
  <c r="AD299" i="1" s="1"/>
  <c r="S299" i="1"/>
  <c r="S171" i="1"/>
  <c r="X171" i="1"/>
  <c r="AC171" i="1" s="1"/>
  <c r="AJ171" i="1" s="1"/>
  <c r="AG171" i="1" s="1"/>
  <c r="AD171" i="1" s="1"/>
  <c r="S1301" i="1"/>
  <c r="X1301" i="1"/>
  <c r="AC1301" i="1" s="1"/>
  <c r="AJ1301" i="1" s="1"/>
  <c r="AG1301" i="1" s="1"/>
  <c r="AD1301" i="1" s="1"/>
  <c r="X119" i="1"/>
  <c r="AC119" i="1" s="1"/>
  <c r="AJ119" i="1" s="1"/>
  <c r="AG119" i="1" s="1"/>
  <c r="AD119" i="1" s="1"/>
  <c r="S119" i="1"/>
  <c r="X211" i="1"/>
  <c r="AC211" i="1" s="1"/>
  <c r="AJ211" i="1" s="1"/>
  <c r="AG211" i="1" s="1"/>
  <c r="AD211" i="1" s="1"/>
  <c r="S211" i="1"/>
  <c r="S1773" i="1"/>
  <c r="X1773" i="1"/>
  <c r="AC1773" i="1" s="1"/>
  <c r="AJ1773" i="1" s="1"/>
  <c r="AG1773" i="1" s="1"/>
  <c r="AD1773" i="1" s="1"/>
  <c r="S781" i="1"/>
  <c r="X781" i="1"/>
  <c r="AC781" i="1" s="1"/>
  <c r="AJ781" i="1" s="1"/>
  <c r="AG781" i="1" s="1"/>
  <c r="AD781" i="1" s="1"/>
  <c r="S467" i="1"/>
  <c r="X467" i="1"/>
  <c r="AC467" i="1" s="1"/>
  <c r="AJ467" i="1" s="1"/>
  <c r="AG467" i="1" s="1"/>
  <c r="AD467" i="1" s="1"/>
  <c r="S704" i="1"/>
  <c r="X704" i="1"/>
  <c r="AC704" i="1" s="1"/>
  <c r="AJ704" i="1" s="1"/>
  <c r="AG704" i="1" s="1"/>
  <c r="AD704" i="1" s="1"/>
  <c r="S1763" i="1"/>
  <c r="X1763" i="1"/>
  <c r="AC1763" i="1" s="1"/>
  <c r="AJ1763" i="1" s="1"/>
  <c r="AG1763" i="1" s="1"/>
  <c r="AD1763" i="1" s="1"/>
  <c r="S1478" i="1"/>
  <c r="X1478" i="1"/>
  <c r="AC1478" i="1" s="1"/>
  <c r="AJ1478" i="1" s="1"/>
  <c r="AG1478" i="1" s="1"/>
  <c r="AD1478" i="1" s="1"/>
  <c r="X447" i="1"/>
  <c r="AC447" i="1" s="1"/>
  <c r="AJ447" i="1" s="1"/>
  <c r="AG447" i="1" s="1"/>
  <c r="AD447" i="1" s="1"/>
  <c r="S447" i="1"/>
  <c r="S1293" i="1"/>
  <c r="X1293" i="1"/>
  <c r="AC1293" i="1" s="1"/>
  <c r="AJ1293" i="1" s="1"/>
  <c r="AG1293" i="1" s="1"/>
  <c r="AD1293" i="1" s="1"/>
  <c r="S4" i="1"/>
  <c r="X4" i="1"/>
  <c r="AC4" i="1" s="1"/>
  <c r="AJ4" i="1" s="1"/>
  <c r="AG4" i="1" s="1"/>
  <c r="AD4" i="1" s="1"/>
  <c r="S1360" i="1"/>
  <c r="X1360" i="1"/>
  <c r="AC1360" i="1" s="1"/>
  <c r="AJ1360" i="1" s="1"/>
  <c r="AG1360" i="1" s="1"/>
  <c r="AD1360" i="1" s="1"/>
  <c r="X1624" i="1"/>
  <c r="AC1624" i="1" s="1"/>
  <c r="AJ1624" i="1" s="1"/>
  <c r="AG1624" i="1" s="1"/>
  <c r="AD1624" i="1" s="1"/>
  <c r="S1624" i="1"/>
  <c r="S82" i="1"/>
  <c r="X82" i="1"/>
  <c r="AC82" i="1" s="1"/>
  <c r="AJ82" i="1" s="1"/>
  <c r="AG82" i="1" s="1"/>
  <c r="AD82" i="1" s="1"/>
  <c r="X73" i="1"/>
  <c r="AC73" i="1" s="1"/>
  <c r="AJ73" i="1" s="1"/>
  <c r="AG73" i="1" s="1"/>
  <c r="AD73" i="1" s="1"/>
  <c r="S73" i="1"/>
  <c r="S70" i="1"/>
  <c r="X70" i="1"/>
  <c r="AC70" i="1" s="1"/>
  <c r="AJ70" i="1" s="1"/>
  <c r="AG70" i="1" s="1"/>
  <c r="AD70" i="1" s="1"/>
  <c r="S57" i="1"/>
  <c r="X57" i="1"/>
  <c r="AC57" i="1" s="1"/>
  <c r="AJ57" i="1" s="1"/>
  <c r="AG57" i="1" s="1"/>
  <c r="AD57" i="1" s="1"/>
  <c r="X56" i="1"/>
  <c r="AC56" i="1" s="1"/>
  <c r="AJ56" i="1" s="1"/>
  <c r="AG56" i="1" s="1"/>
  <c r="AD56" i="1" s="1"/>
  <c r="S56" i="1"/>
  <c r="X37" i="1"/>
  <c r="AC37" i="1" s="1"/>
  <c r="AJ37" i="1" s="1"/>
  <c r="AG37" i="1" s="1"/>
  <c r="AD37" i="1" s="1"/>
  <c r="S37" i="1"/>
  <c r="S30" i="1"/>
  <c r="X30" i="1"/>
  <c r="AC30" i="1" s="1"/>
  <c r="AJ30" i="1" s="1"/>
  <c r="AG30" i="1" s="1"/>
  <c r="AD30" i="1" s="1"/>
  <c r="S28" i="1"/>
  <c r="X28" i="1"/>
  <c r="AC28" i="1" s="1"/>
  <c r="AJ28" i="1" s="1"/>
  <c r="AG28" i="1" s="1"/>
  <c r="AD28" i="1" s="1"/>
  <c r="S903" i="1"/>
  <c r="X903" i="1"/>
  <c r="AC903" i="1" s="1"/>
  <c r="AJ903" i="1" s="1"/>
  <c r="AG903" i="1" s="1"/>
  <c r="AD903" i="1" s="1"/>
  <c r="S847" i="1"/>
  <c r="X847" i="1"/>
  <c r="AC847" i="1" s="1"/>
  <c r="AJ847" i="1" s="1"/>
  <c r="AG847" i="1" s="1"/>
  <c r="AD847" i="1" s="1"/>
  <c r="X252" i="1"/>
  <c r="AC252" i="1" s="1"/>
  <c r="AJ252" i="1" s="1"/>
  <c r="AG252" i="1" s="1"/>
  <c r="AD252" i="1" s="1"/>
  <c r="S252" i="1"/>
  <c r="S1325" i="1"/>
  <c r="X1325" i="1"/>
  <c r="AC1325" i="1" s="1"/>
  <c r="AJ1325" i="1" s="1"/>
  <c r="AG1325" i="1" s="1"/>
  <c r="AD1325" i="1" s="1"/>
  <c r="S1361" i="1"/>
  <c r="X1361" i="1"/>
  <c r="AC1361" i="1" s="1"/>
  <c r="AJ1361" i="1" s="1"/>
  <c r="AG1361" i="1" s="1"/>
  <c r="AD1361" i="1" s="1"/>
  <c r="X1872" i="1"/>
  <c r="AC1872" i="1" s="1"/>
  <c r="AJ1872" i="1" s="1"/>
  <c r="AG1872" i="1" s="1"/>
  <c r="AD1872" i="1" s="1"/>
  <c r="S1872" i="1"/>
  <c r="S1850" i="1"/>
  <c r="X1850" i="1"/>
  <c r="AC1850" i="1" s="1"/>
  <c r="AJ1850" i="1" s="1"/>
  <c r="AG1850" i="1" s="1"/>
  <c r="AD1850" i="1" s="1"/>
  <c r="X1726" i="1"/>
  <c r="AC1726" i="1" s="1"/>
  <c r="AJ1726" i="1" s="1"/>
  <c r="AG1726" i="1" s="1"/>
  <c r="AD1726" i="1" s="1"/>
  <c r="S1726" i="1"/>
  <c r="S1814" i="1"/>
  <c r="X1814" i="1"/>
  <c r="AC1814" i="1" s="1"/>
  <c r="AJ1814" i="1" s="1"/>
  <c r="AG1814" i="1" s="1"/>
  <c r="AD1814" i="1" s="1"/>
  <c r="S920" i="1"/>
  <c r="X920" i="1"/>
  <c r="AC920" i="1" s="1"/>
  <c r="AJ920" i="1" s="1"/>
  <c r="AG920" i="1" s="1"/>
  <c r="AD920" i="1" s="1"/>
  <c r="S993" i="1"/>
  <c r="X993" i="1"/>
  <c r="AC993" i="1" s="1"/>
  <c r="AJ993" i="1" s="1"/>
  <c r="AG993" i="1" s="1"/>
  <c r="AD993" i="1" s="1"/>
  <c r="S884" i="1"/>
  <c r="X884" i="1"/>
  <c r="AC884" i="1" s="1"/>
  <c r="AJ884" i="1" s="1"/>
  <c r="AG884" i="1" s="1"/>
  <c r="AD884" i="1" s="1"/>
  <c r="S1605" i="1"/>
  <c r="X1605" i="1"/>
  <c r="AC1605" i="1" s="1"/>
  <c r="AJ1605" i="1" s="1"/>
  <c r="AG1605" i="1" s="1"/>
  <c r="AD1605" i="1" s="1"/>
  <c r="S1826" i="1"/>
  <c r="X1826" i="1"/>
  <c r="AC1826" i="1" s="1"/>
  <c r="AJ1826" i="1" s="1"/>
  <c r="AG1826" i="1" s="1"/>
  <c r="AD1826" i="1" s="1"/>
  <c r="S312" i="1"/>
  <c r="X312" i="1"/>
  <c r="AC312" i="1" s="1"/>
  <c r="AJ312" i="1" s="1"/>
  <c r="AG312" i="1" s="1"/>
  <c r="AD312" i="1" s="1"/>
  <c r="S1962" i="1"/>
  <c r="X1962" i="1"/>
  <c r="AC1962" i="1" s="1"/>
  <c r="AJ1962" i="1" s="1"/>
  <c r="AG1962" i="1" s="1"/>
  <c r="AD1962" i="1" s="1"/>
  <c r="S1953" i="1"/>
  <c r="X1953" i="1"/>
  <c r="AC1953" i="1" s="1"/>
  <c r="AJ1953" i="1" s="1"/>
  <c r="AG1953" i="1" s="1"/>
  <c r="AD1953" i="1" s="1"/>
  <c r="S1198" i="1"/>
  <c r="X1198" i="1"/>
  <c r="AC1198" i="1" s="1"/>
  <c r="AJ1198" i="1" s="1"/>
  <c r="AG1198" i="1" s="1"/>
  <c r="AD1198" i="1" s="1"/>
  <c r="S582" i="1" l="1"/>
  <c r="X582" i="1"/>
  <c r="AC582" i="1" s="1"/>
  <c r="AJ582" i="1" s="1"/>
  <c r="AG582" i="1" s="1"/>
  <c r="AD582" i="1" s="1"/>
  <c r="S867" i="1"/>
  <c r="X867" i="1"/>
  <c r="AC867" i="1" s="1"/>
  <c r="AJ867" i="1" s="1"/>
  <c r="AG867" i="1" s="1"/>
  <c r="AD867" i="1" s="1"/>
  <c r="S865" i="1"/>
  <c r="X865" i="1"/>
  <c r="AC865" i="1" s="1"/>
  <c r="AJ865" i="1" s="1"/>
  <c r="AG865" i="1" s="1"/>
  <c r="AD865" i="1" s="1"/>
  <c r="X1993" i="1"/>
  <c r="AC1993" i="1" s="1"/>
  <c r="AJ1993" i="1" s="1"/>
  <c r="AG1993" i="1" s="1"/>
  <c r="AD1993" i="1" s="1"/>
  <c r="S1993" i="1"/>
  <c r="S866" i="1"/>
  <c r="X866" i="1"/>
  <c r="AC866" i="1" s="1"/>
  <c r="AJ866" i="1" s="1"/>
  <c r="AG866" i="1" s="1"/>
  <c r="AD866" i="1" s="1"/>
  <c r="S869" i="1"/>
  <c r="X869" i="1"/>
  <c r="AC869" i="1" s="1"/>
  <c r="AJ869" i="1" s="1"/>
  <c r="AG869" i="1" s="1"/>
  <c r="AD869" i="1" s="1"/>
  <c r="X1446" i="1"/>
  <c r="AC1446" i="1" s="1"/>
  <c r="AJ1446" i="1" s="1"/>
  <c r="AG1446" i="1" s="1"/>
  <c r="AD1446" i="1" s="1"/>
  <c r="S1446" i="1"/>
  <c r="S1516" i="1"/>
  <c r="X1516" i="1"/>
  <c r="AC1516" i="1" s="1"/>
  <c r="AJ1516" i="1" s="1"/>
  <c r="AG1516" i="1" s="1"/>
  <c r="AD1516" i="1" s="1"/>
  <c r="X1485" i="1"/>
  <c r="AC1485" i="1" s="1"/>
  <c r="AJ1485" i="1" s="1"/>
  <c r="AG1485" i="1" s="1"/>
  <c r="AD1485" i="1" s="1"/>
  <c r="S1485" i="1"/>
  <c r="X1110" i="1"/>
  <c r="AC1110" i="1" s="1"/>
  <c r="AJ1110" i="1" s="1"/>
  <c r="AG1110" i="1" s="1"/>
  <c r="AD1110" i="1" s="1"/>
  <c r="S1110" i="1"/>
  <c r="S939" i="1"/>
  <c r="X939" i="1"/>
  <c r="AC939" i="1" s="1"/>
  <c r="AJ939" i="1" s="1"/>
  <c r="AG939" i="1" s="1"/>
  <c r="AD939" i="1" s="1"/>
  <c r="S1901" i="1"/>
  <c r="S293" i="1"/>
  <c r="S560" i="1"/>
  <c r="S353" i="1"/>
  <c r="X353" i="1"/>
  <c r="AC353" i="1" s="1"/>
  <c r="AJ353" i="1" s="1"/>
  <c r="AG353" i="1" s="1"/>
  <c r="AD353" i="1" s="1"/>
  <c r="X1405" i="1"/>
  <c r="AC1405" i="1" s="1"/>
  <c r="AJ1405" i="1" s="1"/>
  <c r="AG1405" i="1" s="1"/>
  <c r="AD1405" i="1" s="1"/>
  <c r="S1945" i="1"/>
  <c r="X2016" i="1"/>
  <c r="AC2016" i="1" s="1"/>
  <c r="AJ2016" i="1" s="1"/>
  <c r="AG2016" i="1" s="1"/>
  <c r="AD2016" i="1" s="1"/>
  <c r="X1600" i="1"/>
  <c r="AC1600" i="1" s="1"/>
  <c r="AJ1600" i="1" s="1"/>
  <c r="AG1600" i="1" s="1"/>
  <c r="AD1600" i="1" s="1"/>
  <c r="X403" i="1"/>
  <c r="AC403" i="1" s="1"/>
  <c r="AJ403" i="1" s="1"/>
  <c r="AG403" i="1" s="1"/>
  <c r="AD403" i="1" s="1"/>
  <c r="S1057" i="1"/>
  <c r="X1316" i="1"/>
  <c r="AC1316" i="1" s="1"/>
  <c r="AJ1316" i="1" s="1"/>
  <c r="AG1316" i="1" s="1"/>
  <c r="AD1316" i="1" s="1"/>
  <c r="X1852" i="1"/>
  <c r="AC1852" i="1" s="1"/>
  <c r="AJ1852" i="1" s="1"/>
  <c r="AG1852" i="1" s="1"/>
  <c r="AD1852" i="1" s="1"/>
  <c r="S552" i="1"/>
  <c r="S1899" i="1"/>
  <c r="S912" i="1"/>
  <c r="S209" i="1"/>
  <c r="S1237" i="1"/>
  <c r="X1896" i="1"/>
  <c r="AC1896" i="1" s="1"/>
  <c r="AJ1896" i="1" s="1"/>
  <c r="AG1896" i="1" s="1"/>
  <c r="AD1896" i="1" s="1"/>
  <c r="S1199" i="1"/>
  <c r="X894" i="1"/>
  <c r="AC894" i="1" s="1"/>
  <c r="AJ894" i="1" s="1"/>
  <c r="AG894" i="1" s="1"/>
  <c r="AD894" i="1" s="1"/>
  <c r="S1828" i="1"/>
  <c r="X1654" i="1"/>
  <c r="AC1654" i="1" s="1"/>
  <c r="AJ1654" i="1" s="1"/>
  <c r="AG1654" i="1" s="1"/>
  <c r="AD1654" i="1" s="1"/>
  <c r="X1871" i="1"/>
  <c r="AC1871" i="1" s="1"/>
  <c r="AJ1871" i="1" s="1"/>
  <c r="AG1871" i="1" s="1"/>
  <c r="AD1871" i="1" s="1"/>
  <c r="X278" i="1"/>
  <c r="AC278" i="1" s="1"/>
  <c r="AJ278" i="1" s="1"/>
  <c r="AG278" i="1" s="1"/>
  <c r="AD278" i="1" s="1"/>
  <c r="X890" i="1"/>
  <c r="AC890" i="1" s="1"/>
  <c r="AJ890" i="1" s="1"/>
  <c r="AG890" i="1" s="1"/>
  <c r="AD890" i="1" s="1"/>
  <c r="X1802" i="1"/>
  <c r="AC1802" i="1" s="1"/>
  <c r="AJ1802" i="1" s="1"/>
  <c r="AG1802" i="1" s="1"/>
  <c r="AD1802" i="1" s="1"/>
  <c r="X566" i="1"/>
  <c r="AC566" i="1" s="1"/>
  <c r="AJ566" i="1" s="1"/>
  <c r="AG566" i="1" s="1"/>
  <c r="AD566" i="1" s="1"/>
  <c r="X1601" i="1"/>
  <c r="AC1601" i="1" s="1"/>
  <c r="AJ1601" i="1" s="1"/>
  <c r="AG1601" i="1" s="1"/>
  <c r="AD1601" i="1" s="1"/>
  <c r="S684" i="1"/>
  <c r="X1425" i="1"/>
  <c r="AC1425" i="1" s="1"/>
  <c r="AJ1425" i="1" s="1"/>
  <c r="AG1425" i="1" s="1"/>
  <c r="AD1425" i="1" s="1"/>
  <c r="S896" i="1"/>
  <c r="S1109" i="1"/>
  <c r="S1269" i="1"/>
  <c r="S1813" i="1"/>
  <c r="X400" i="1"/>
  <c r="AC400" i="1" s="1"/>
  <c r="AJ400" i="1" s="1"/>
  <c r="AG400" i="1" s="1"/>
  <c r="AD400" i="1" s="1"/>
  <c r="X886" i="1"/>
  <c r="AC886" i="1" s="1"/>
  <c r="AJ886" i="1" s="1"/>
  <c r="AG886" i="1" s="1"/>
  <c r="AD886" i="1" s="1"/>
  <c r="X2019" i="1"/>
  <c r="AC2019" i="1" s="1"/>
  <c r="AJ2019" i="1" s="1"/>
  <c r="AG2019" i="1" s="1"/>
  <c r="AD2019" i="1" s="1"/>
  <c r="X906" i="1"/>
  <c r="AC906" i="1" s="1"/>
  <c r="AJ906" i="1" s="1"/>
  <c r="AG906" i="1" s="1"/>
  <c r="AD906" i="1" s="1"/>
  <c r="S978" i="1"/>
  <c r="S405" i="1"/>
  <c r="S1808" i="1"/>
  <c r="S902" i="1"/>
  <c r="S1196" i="1"/>
  <c r="X1512" i="1"/>
  <c r="AC1512" i="1" s="1"/>
  <c r="AJ1512" i="1" s="1"/>
  <c r="AG1512" i="1" s="1"/>
  <c r="AD1512" i="1" s="1"/>
  <c r="X1898" i="1"/>
  <c r="AC1898" i="1" s="1"/>
  <c r="AJ1898" i="1" s="1"/>
  <c r="AG1898" i="1" s="1"/>
  <c r="AD1898" i="1" s="1"/>
  <c r="S60" i="1"/>
  <c r="S93" i="1"/>
  <c r="S1630" i="1"/>
  <c r="X1801" i="1"/>
  <c r="AC1801" i="1" s="1"/>
  <c r="AJ1801" i="1" s="1"/>
  <c r="AG1801" i="1" s="1"/>
  <c r="AD1801" i="1" s="1"/>
  <c r="X1401" i="1"/>
  <c r="AC1401" i="1" s="1"/>
  <c r="AJ1401" i="1" s="1"/>
  <c r="AG1401" i="1" s="1"/>
  <c r="AD1401" i="1" s="1"/>
  <c r="S1499" i="1"/>
  <c r="S1894" i="1"/>
  <c r="S910" i="1"/>
  <c r="X911" i="1"/>
  <c r="AC911" i="1" s="1"/>
  <c r="AJ911" i="1" s="1"/>
  <c r="AG911" i="1" s="1"/>
  <c r="AD911" i="1" s="1"/>
  <c r="S1253" i="1"/>
  <c r="S1928" i="1"/>
  <c r="X1259" i="1"/>
  <c r="AC1259" i="1" s="1"/>
  <c r="AJ1259" i="1" s="1"/>
  <c r="AG1259" i="1" s="1"/>
  <c r="AD1259" i="1" s="1"/>
  <c r="S1268" i="1"/>
  <c r="S1504" i="1"/>
  <c r="X1255" i="1"/>
  <c r="AC1255" i="1" s="1"/>
  <c r="AJ1255" i="1" s="1"/>
  <c r="AG1255" i="1" s="1"/>
  <c r="AD1255" i="1" s="1"/>
  <c r="S1327" i="1"/>
  <c r="X138" i="1"/>
  <c r="AC138" i="1" s="1"/>
  <c r="AJ138" i="1" s="1"/>
  <c r="AG138" i="1" s="1"/>
  <c r="AD138" i="1" s="1"/>
  <c r="S1421" i="1"/>
  <c r="S402" i="1"/>
  <c r="S352" i="1"/>
  <c r="X1307" i="1"/>
  <c r="AC1307" i="1" s="1"/>
  <c r="AJ1307" i="1" s="1"/>
  <c r="AG1307" i="1" s="1"/>
  <c r="AD1307" i="1" s="1"/>
  <c r="X1112" i="1"/>
  <c r="AC1112" i="1" s="1"/>
  <c r="AJ1112" i="1" s="1"/>
  <c r="AG1112" i="1" s="1"/>
  <c r="AD1112" i="1" s="1"/>
  <c r="S1902" i="1"/>
  <c r="S535" i="1"/>
  <c r="S74" i="1"/>
  <c r="X685" i="1"/>
  <c r="AC685" i="1" s="1"/>
  <c r="AJ685" i="1" s="1"/>
  <c r="AG685" i="1" s="1"/>
  <c r="AD685" i="1" s="1"/>
  <c r="X258" i="1"/>
  <c r="AC258" i="1" s="1"/>
  <c r="AJ258" i="1" s="1"/>
  <c r="AG258" i="1" s="1"/>
  <c r="AD258" i="1" s="1"/>
  <c r="X907" i="1"/>
  <c r="AC907" i="1" s="1"/>
  <c r="AJ907" i="1" s="1"/>
  <c r="AG907" i="1" s="1"/>
  <c r="AD907" i="1" s="1"/>
  <c r="X1565" i="1"/>
  <c r="AC1565" i="1" s="1"/>
  <c r="AJ1565" i="1" s="1"/>
  <c r="AG1565" i="1" s="1"/>
  <c r="AD1565" i="1" s="1"/>
  <c r="S706" i="1"/>
  <c r="X933" i="1"/>
  <c r="AC933" i="1" s="1"/>
  <c r="AJ933" i="1" s="1"/>
  <c r="AG933" i="1" s="1"/>
  <c r="AD933" i="1" s="1"/>
  <c r="S342" i="1"/>
  <c r="X148" i="1"/>
  <c r="AC148" i="1" s="1"/>
  <c r="AJ148" i="1" s="1"/>
  <c r="AG148" i="1" s="1"/>
  <c r="AD148" i="1" s="1"/>
  <c r="S148" i="1"/>
  <c r="X144" i="1"/>
  <c r="AC144" i="1" s="1"/>
  <c r="AJ144" i="1" s="1"/>
  <c r="AG144" i="1" s="1"/>
  <c r="AD144" i="1" s="1"/>
  <c r="S144" i="1"/>
  <c r="S878" i="1"/>
  <c r="S149" i="1"/>
  <c r="X149" i="1"/>
  <c r="AC149" i="1" s="1"/>
  <c r="AJ149" i="1" s="1"/>
  <c r="AG149" i="1" s="1"/>
  <c r="AD149" i="1" s="1"/>
  <c r="S709" i="1"/>
  <c r="S1668" i="1"/>
  <c r="S888" i="1"/>
  <c r="X700" i="1"/>
  <c r="AC700" i="1" s="1"/>
  <c r="AJ700" i="1" s="1"/>
  <c r="AG700" i="1" s="1"/>
  <c r="AD700" i="1" s="1"/>
  <c r="X406" i="1"/>
  <c r="AC406" i="1" s="1"/>
  <c r="AJ406" i="1" s="1"/>
  <c r="AG406" i="1" s="1"/>
  <c r="AD406" i="1" s="1"/>
  <c r="S614" i="1"/>
  <c r="S565" i="1"/>
  <c r="S1812" i="1"/>
  <c r="S1216" i="1"/>
  <c r="S1949" i="1"/>
  <c r="X1597" i="1"/>
  <c r="AC1597" i="1" s="1"/>
  <c r="AJ1597" i="1" s="1"/>
  <c r="AG1597" i="1" s="1"/>
  <c r="AD1597" i="1" s="1"/>
  <c r="X270" i="1"/>
  <c r="AC270" i="1" s="1"/>
  <c r="AJ270" i="1" s="1"/>
  <c r="AG270" i="1" s="1"/>
  <c r="AD270" i="1" s="1"/>
  <c r="X1853" i="1"/>
  <c r="AC1853" i="1" s="1"/>
  <c r="AJ1853" i="1" s="1"/>
  <c r="AG1853" i="1" s="1"/>
  <c r="AD1853" i="1" s="1"/>
  <c r="X1218" i="1"/>
  <c r="AC1218" i="1" s="1"/>
  <c r="AJ1218" i="1" s="1"/>
  <c r="AG1218" i="1" s="1"/>
  <c r="AD1218" i="1" s="1"/>
  <c r="X617" i="1"/>
  <c r="AC617" i="1" s="1"/>
  <c r="AJ617" i="1" s="1"/>
  <c r="AG617" i="1" s="1"/>
  <c r="AD617" i="1" s="1"/>
  <c r="X1060" i="1"/>
  <c r="AC1060" i="1" s="1"/>
  <c r="AJ1060" i="1" s="1"/>
  <c r="AG1060" i="1" s="1"/>
  <c r="AD1060" i="1" s="1"/>
  <c r="X1212" i="1"/>
  <c r="AC1212" i="1" s="1"/>
  <c r="AJ1212" i="1" s="1"/>
  <c r="AG1212" i="1" s="1"/>
  <c r="AD1212" i="1" s="1"/>
  <c r="X1551" i="1"/>
  <c r="AC1551" i="1" s="1"/>
  <c r="AJ1551" i="1" s="1"/>
  <c r="AG1551" i="1" s="1"/>
  <c r="AD1551" i="1" s="1"/>
  <c r="S1549" i="1"/>
  <c r="X1330" i="1"/>
  <c r="AC1330" i="1" s="1"/>
  <c r="AJ1330" i="1" s="1"/>
  <c r="AG1330" i="1" s="1"/>
  <c r="AD1330" i="1" s="1"/>
  <c r="X1246" i="1"/>
  <c r="AC1246" i="1" s="1"/>
  <c r="AJ1246" i="1" s="1"/>
  <c r="AG1246" i="1" s="1"/>
  <c r="AD1246" i="1" s="1"/>
  <c r="X271" i="1"/>
  <c r="AC271" i="1" s="1"/>
  <c r="AJ271" i="1" s="1"/>
  <c r="AG271" i="1" s="1"/>
  <c r="AD271" i="1" s="1"/>
  <c r="S398" i="1"/>
  <c r="X1830" i="1"/>
  <c r="AC1830" i="1" s="1"/>
  <c r="AJ1830" i="1" s="1"/>
  <c r="AG1830" i="1" s="1"/>
  <c r="AD1830" i="1" s="1"/>
  <c r="X1822" i="1"/>
  <c r="AC1822" i="1" s="1"/>
  <c r="AJ1822" i="1" s="1"/>
  <c r="AG1822" i="1" s="1"/>
  <c r="AD1822" i="1" s="1"/>
  <c r="X257" i="1"/>
  <c r="AC257" i="1" s="1"/>
  <c r="AJ257" i="1" s="1"/>
  <c r="AG257" i="1" s="1"/>
  <c r="AD257" i="1" s="1"/>
  <c r="S1229" i="1"/>
  <c r="S702" i="1"/>
  <c r="S260" i="1"/>
  <c r="S1502" i="1"/>
  <c r="S484" i="1"/>
  <c r="S1622" i="1"/>
  <c r="X547" i="1"/>
  <c r="AC547" i="1" s="1"/>
  <c r="AJ547" i="1" s="1"/>
  <c r="AG547" i="1" s="1"/>
  <c r="AD547" i="1" s="1"/>
  <c r="S449" i="1"/>
  <c r="X470" i="1"/>
  <c r="AC470" i="1" s="1"/>
  <c r="AJ470" i="1" s="1"/>
  <c r="AG470" i="1" s="1"/>
  <c r="AD470" i="1" s="1"/>
  <c r="S564" i="1"/>
  <c r="S1523" i="1"/>
  <c r="X330" i="1"/>
  <c r="AC330" i="1" s="1"/>
  <c r="AJ330" i="1" s="1"/>
  <c r="AG330" i="1" s="1"/>
  <c r="AD330" i="1" s="1"/>
  <c r="X842" i="1"/>
  <c r="AC842" i="1" s="1"/>
  <c r="AJ842" i="1" s="1"/>
  <c r="AG842" i="1" s="1"/>
  <c r="AD842" i="1" s="1"/>
  <c r="X1279" i="1"/>
  <c r="AC1279" i="1" s="1"/>
  <c r="AJ1279" i="1" s="1"/>
  <c r="AG1279" i="1" s="1"/>
  <c r="AD1279" i="1" s="1"/>
  <c r="S1364" i="1"/>
  <c r="S1827" i="1"/>
  <c r="S687" i="1"/>
  <c r="S1804" i="1"/>
  <c r="X420" i="1"/>
  <c r="AC420" i="1" s="1"/>
  <c r="AJ420" i="1" s="1"/>
  <c r="AG420" i="1" s="1"/>
  <c r="AD420" i="1" s="1"/>
  <c r="X2018" i="1"/>
  <c r="AC2018" i="1" s="1"/>
  <c r="AJ2018" i="1" s="1"/>
  <c r="AG2018" i="1" s="1"/>
  <c r="AD2018" i="1" s="1"/>
  <c r="S381" i="1"/>
  <c r="S256" i="1"/>
  <c r="S1664" i="1"/>
  <c r="X919" i="1"/>
  <c r="AC919" i="1" s="1"/>
  <c r="AJ919" i="1" s="1"/>
  <c r="AG919" i="1" s="1"/>
  <c r="AD919" i="1" s="1"/>
  <c r="S615" i="1"/>
  <c r="S539" i="1"/>
  <c r="S551" i="1"/>
  <c r="S1313" i="1"/>
  <c r="X1800" i="1"/>
  <c r="AC1800" i="1" s="1"/>
  <c r="AJ1800" i="1" s="1"/>
  <c r="AG1800" i="1" s="1"/>
  <c r="AD1800" i="1" s="1"/>
  <c r="S1417" i="1"/>
  <c r="S667" i="1"/>
  <c r="S72" i="1"/>
  <c r="S698" i="1"/>
  <c r="S1365" i="1"/>
  <c r="X43" i="1"/>
  <c r="AC43" i="1" s="1"/>
  <c r="AJ43" i="1" s="1"/>
  <c r="AG43" i="1" s="1"/>
  <c r="AD43" i="1" s="1"/>
  <c r="X1217" i="1"/>
  <c r="AC1217" i="1" s="1"/>
  <c r="AJ1217" i="1" s="1"/>
  <c r="AG1217" i="1" s="1"/>
  <c r="AD1217" i="1" s="1"/>
  <c r="X46" i="1"/>
  <c r="AC46" i="1" s="1"/>
  <c r="AJ46" i="1" s="1"/>
  <c r="AG46" i="1" s="1"/>
  <c r="AD46" i="1" s="1"/>
  <c r="X914" i="1"/>
  <c r="AC914" i="1" s="1"/>
  <c r="AJ914" i="1" s="1"/>
  <c r="AG914" i="1" s="1"/>
  <c r="AD914" i="1" s="1"/>
  <c r="X65" i="1"/>
  <c r="AC65" i="1" s="1"/>
  <c r="AJ65" i="1" s="1"/>
  <c r="AG65" i="1" s="1"/>
  <c r="AD65" i="1" s="1"/>
  <c r="S909" i="1"/>
  <c r="X538" i="1"/>
  <c r="AC538" i="1" s="1"/>
  <c r="AJ538" i="1" s="1"/>
  <c r="AG538" i="1" s="1"/>
  <c r="AD538" i="1" s="1"/>
  <c r="X913" i="1"/>
  <c r="AC913" i="1" s="1"/>
  <c r="AJ913" i="1" s="1"/>
  <c r="AG913" i="1" s="1"/>
  <c r="AD913" i="1" s="1"/>
  <c r="X1811" i="1"/>
  <c r="AC1811" i="1" s="1"/>
  <c r="AJ1811" i="1" s="1"/>
  <c r="AG1811" i="1" s="1"/>
  <c r="AD1811" i="1" s="1"/>
  <c r="S1397" i="1"/>
  <c r="X47" i="1"/>
  <c r="AC47" i="1" s="1"/>
  <c r="AJ47" i="1" s="1"/>
  <c r="AG47" i="1" s="1"/>
  <c r="AD47" i="1" s="1"/>
  <c r="S42" i="1"/>
  <c r="X42" i="1"/>
  <c r="AC42" i="1" s="1"/>
  <c r="AJ42" i="1" s="1"/>
  <c r="AG42" i="1" s="1"/>
  <c r="AD42" i="1" s="1"/>
  <c r="S44" i="1"/>
  <c r="X44" i="1"/>
  <c r="AC44" i="1" s="1"/>
  <c r="AJ44" i="1" s="1"/>
  <c r="AG44" i="1" s="1"/>
  <c r="AD44" i="1" s="1"/>
  <c r="X432" i="1"/>
  <c r="AC432" i="1" s="1"/>
  <c r="AJ432" i="1" s="1"/>
  <c r="AG432" i="1" s="1"/>
  <c r="AD432" i="1" s="1"/>
  <c r="S432" i="1"/>
  <c r="S45" i="1"/>
  <c r="X45" i="1"/>
  <c r="AC45" i="1" s="1"/>
  <c r="AJ45" i="1" s="1"/>
  <c r="AG45" i="1" s="1"/>
  <c r="AD45" i="1" s="1"/>
  <c r="X48" i="1"/>
  <c r="AC48" i="1" s="1"/>
  <c r="AJ48" i="1" s="1"/>
  <c r="AG48" i="1" s="1"/>
  <c r="AD48" i="1" s="1"/>
  <c r="S48" i="1"/>
  <c r="S50" i="1"/>
  <c r="X50" i="1"/>
  <c r="AC50" i="1" s="1"/>
  <c r="AJ50" i="1" s="1"/>
  <c r="AG50" i="1" s="1"/>
  <c r="AD50" i="1" s="1"/>
  <c r="S541" i="1"/>
  <c r="X873" i="1"/>
  <c r="AC873" i="1" s="1"/>
  <c r="AJ873" i="1" s="1"/>
  <c r="AG873" i="1" s="1"/>
  <c r="AD873" i="1" s="1"/>
  <c r="S1672" i="1"/>
  <c r="S916" i="1"/>
  <c r="X1179" i="1"/>
  <c r="AC1179" i="1" s="1"/>
  <c r="AJ1179" i="1" s="1"/>
  <c r="AG1179" i="1" s="1"/>
  <c r="AD1179" i="1" s="1"/>
  <c r="X1340" i="1"/>
  <c r="AC1340" i="1" s="1"/>
  <c r="AJ1340" i="1" s="1"/>
  <c r="AG1340" i="1" s="1"/>
  <c r="AD1340" i="1" s="1"/>
  <c r="X761" i="1"/>
  <c r="AC761" i="1" s="1"/>
  <c r="AJ761" i="1" s="1"/>
  <c r="AG761" i="1" s="1"/>
  <c r="AD761" i="1" s="1"/>
  <c r="X1157" i="1"/>
  <c r="AC1157" i="1" s="1"/>
  <c r="AJ1157" i="1" s="1"/>
  <c r="AG1157" i="1" s="1"/>
  <c r="AD1157" i="1" s="1"/>
  <c r="S976" i="1"/>
  <c r="S1356" i="1"/>
  <c r="X1161" i="1"/>
  <c r="AC1161" i="1" s="1"/>
  <c r="AJ1161" i="1" s="1"/>
  <c r="AG1161" i="1" s="1"/>
  <c r="AD1161" i="1" s="1"/>
  <c r="S1106" i="1"/>
  <c r="S1063" i="1"/>
  <c r="S1591" i="1"/>
  <c r="X763" i="1"/>
  <c r="AC763" i="1" s="1"/>
  <c r="AJ763" i="1" s="1"/>
  <c r="AG763" i="1" s="1"/>
  <c r="AD763" i="1" s="1"/>
  <c r="X1062" i="1"/>
  <c r="AC1062" i="1" s="1"/>
  <c r="AJ1062" i="1" s="1"/>
  <c r="AG1062" i="1" s="1"/>
  <c r="AD1062" i="1" s="1"/>
  <c r="X1342" i="1"/>
  <c r="AC1342" i="1" s="1"/>
  <c r="AJ1342" i="1" s="1"/>
  <c r="AG1342" i="1" s="1"/>
  <c r="AD1342" i="1" s="1"/>
  <c r="S1339" i="1"/>
  <c r="X1625" i="1"/>
  <c r="AC1625" i="1" s="1"/>
  <c r="AJ1625" i="1" s="1"/>
  <c r="AG1625" i="1" s="1"/>
  <c r="AD1625" i="1" s="1"/>
  <c r="X1162" i="1"/>
  <c r="AC1162" i="1" s="1"/>
  <c r="AJ1162" i="1" s="1"/>
  <c r="AG1162" i="1" s="1"/>
  <c r="AD1162" i="1" s="1"/>
  <c r="S64" i="1"/>
  <c r="S276" i="1"/>
  <c r="S86" i="1"/>
  <c r="X87" i="1"/>
  <c r="AC87" i="1" s="1"/>
  <c r="AJ87" i="1" s="1"/>
  <c r="AG87" i="1" s="1"/>
  <c r="AD87" i="1" s="1"/>
  <c r="S328" i="1"/>
  <c r="X1185" i="1"/>
  <c r="AC1185" i="1" s="1"/>
  <c r="AJ1185" i="1" s="1"/>
  <c r="AG1185" i="1" s="1"/>
  <c r="AD1185" i="1" s="1"/>
  <c r="S1185" i="1"/>
  <c r="X59" i="1"/>
  <c r="AC59" i="1" s="1"/>
  <c r="AJ59" i="1" s="1"/>
  <c r="AG59" i="1" s="1"/>
  <c r="AD59" i="1" s="1"/>
  <c r="S277" i="1"/>
  <c r="S315" i="1"/>
  <c r="S275" i="1"/>
  <c r="X295" i="1"/>
  <c r="AC295" i="1" s="1"/>
  <c r="AJ295" i="1" s="1"/>
  <c r="AG295" i="1" s="1"/>
  <c r="AD295" i="1" s="1"/>
  <c r="X365" i="1"/>
  <c r="AC365" i="1" s="1"/>
  <c r="AJ365" i="1" s="1"/>
  <c r="AG365" i="1" s="1"/>
  <c r="AD365" i="1" s="1"/>
  <c r="X1809" i="1"/>
  <c r="AC1809" i="1" s="1"/>
  <c r="AJ1809" i="1" s="1"/>
  <c r="AG1809" i="1" s="1"/>
  <c r="AD1809" i="1" s="1"/>
  <c r="S1488" i="1"/>
  <c r="X1072" i="1"/>
  <c r="AC1072" i="1" s="1"/>
  <c r="AJ1072" i="1" s="1"/>
  <c r="AG1072" i="1" s="1"/>
  <c r="AD1072" i="1" s="1"/>
  <c r="S1681" i="1"/>
  <c r="X1681" i="1"/>
  <c r="AC1681" i="1" s="1"/>
  <c r="AJ1681" i="1" s="1"/>
  <c r="AG1681" i="1" s="1"/>
  <c r="AD1681" i="1" s="1"/>
  <c r="S1690" i="1"/>
  <c r="X1690" i="1"/>
  <c r="AC1690" i="1" s="1"/>
  <c r="AJ1690" i="1" s="1"/>
  <c r="AG1690" i="1" s="1"/>
  <c r="AD1690" i="1" s="1"/>
  <c r="X1682" i="1"/>
  <c r="AC1682" i="1" s="1"/>
  <c r="AJ1682" i="1" s="1"/>
  <c r="AG1682" i="1" s="1"/>
  <c r="AD1682" i="1" s="1"/>
  <c r="S1682" i="1"/>
  <c r="S1684" i="1"/>
  <c r="X1684" i="1"/>
  <c r="AC1684" i="1" s="1"/>
  <c r="AJ1684" i="1" s="1"/>
  <c r="AG1684" i="1" s="1"/>
  <c r="AD1684" i="1" s="1"/>
  <c r="X1676" i="1"/>
  <c r="AC1676" i="1" s="1"/>
  <c r="AJ1676" i="1" s="1"/>
  <c r="AG1676" i="1" s="1"/>
  <c r="AD1676" i="1" s="1"/>
  <c r="S1676" i="1"/>
  <c r="S1691" i="1"/>
  <c r="X1691" i="1"/>
  <c r="AC1691" i="1" s="1"/>
  <c r="AJ1691" i="1" s="1"/>
  <c r="AG1691" i="1" s="1"/>
  <c r="AD1691" i="1" s="1"/>
  <c r="S1689" i="1"/>
  <c r="X1689" i="1"/>
  <c r="AC1689" i="1" s="1"/>
  <c r="AJ1689" i="1" s="1"/>
  <c r="AG1689" i="1" s="1"/>
  <c r="AD1689" i="1" s="1"/>
  <c r="X1677" i="1"/>
  <c r="AC1677" i="1" s="1"/>
  <c r="AJ1677" i="1" s="1"/>
  <c r="AG1677" i="1" s="1"/>
  <c r="AD1677" i="1" s="1"/>
  <c r="S1677" i="1"/>
  <c r="S1685" i="1"/>
  <c r="X1685" i="1"/>
  <c r="AC1685" i="1" s="1"/>
  <c r="AJ1685" i="1" s="1"/>
  <c r="AG1685" i="1" s="1"/>
  <c r="AD1685" i="1" s="1"/>
  <c r="X1687" i="1"/>
  <c r="AC1687" i="1" s="1"/>
  <c r="AJ1687" i="1" s="1"/>
  <c r="AG1687" i="1" s="1"/>
  <c r="AD1687" i="1" s="1"/>
  <c r="S1687" i="1"/>
  <c r="S1556" i="1"/>
  <c r="X1556" i="1"/>
  <c r="AC1556" i="1" s="1"/>
  <c r="AJ1556" i="1" s="1"/>
  <c r="AG1556" i="1" s="1"/>
  <c r="AD1556" i="1" s="1"/>
  <c r="S1555" i="1"/>
  <c r="X1555" i="1"/>
  <c r="AC1555" i="1" s="1"/>
  <c r="AJ1555" i="1" s="1"/>
  <c r="AG1555" i="1" s="1"/>
  <c r="AD1555" i="1" s="1"/>
  <c r="S1341" i="1"/>
  <c r="X1341" i="1"/>
  <c r="AC1341" i="1" s="1"/>
  <c r="AJ1341" i="1" s="1"/>
  <c r="AG1341" i="1" s="1"/>
  <c r="AD1341" i="1" s="1"/>
  <c r="S1799" i="1"/>
  <c r="X63" i="1"/>
  <c r="AC63" i="1" s="1"/>
  <c r="AJ63" i="1" s="1"/>
  <c r="AG63" i="1" s="1"/>
  <c r="AD63" i="1" s="1"/>
  <c r="S534" i="1"/>
  <c r="S1766" i="1"/>
  <c r="S1158" i="1"/>
  <c r="X1158" i="1"/>
  <c r="AC1158" i="1" s="1"/>
  <c r="AJ1158" i="1" s="1"/>
  <c r="AG1158" i="1" s="1"/>
  <c r="AD1158" i="1" s="1"/>
  <c r="S1173" i="1"/>
  <c r="S681" i="1"/>
  <c r="X433" i="1"/>
  <c r="AC433" i="1" s="1"/>
  <c r="AJ433" i="1" s="1"/>
  <c r="AG433" i="1" s="1"/>
  <c r="AD433" i="1" s="1"/>
  <c r="S879" i="1"/>
  <c r="X879" i="1"/>
  <c r="AC879" i="1" s="1"/>
  <c r="AJ879" i="1" s="1"/>
  <c r="AG879" i="1" s="1"/>
  <c r="AD879" i="1" s="1"/>
  <c r="S880" i="1"/>
  <c r="X880" i="1"/>
  <c r="AC880" i="1" s="1"/>
  <c r="AJ880" i="1" s="1"/>
  <c r="AG880" i="1" s="1"/>
  <c r="AD880" i="1" s="1"/>
  <c r="S876" i="1"/>
  <c r="X876" i="1"/>
  <c r="AC876" i="1" s="1"/>
  <c r="AJ876" i="1" s="1"/>
  <c r="AG876" i="1" s="1"/>
  <c r="AD876" i="1" s="1"/>
  <c r="S874" i="1"/>
  <c r="X874" i="1"/>
  <c r="AC874" i="1" s="1"/>
  <c r="AJ874" i="1" s="1"/>
  <c r="AG874" i="1" s="1"/>
  <c r="AD874" i="1" s="1"/>
  <c r="S1665" i="1"/>
  <c r="X1786" i="1"/>
  <c r="AC1786" i="1" s="1"/>
  <c r="AJ1786" i="1" s="1"/>
  <c r="AG1786" i="1" s="1"/>
  <c r="AD1786" i="1" s="1"/>
  <c r="X1203" i="1"/>
  <c r="AC1203" i="1" s="1"/>
  <c r="AJ1203" i="1" s="1"/>
  <c r="AG1203" i="1" s="1"/>
  <c r="AD1203" i="1" s="1"/>
  <c r="X991" i="1"/>
  <c r="AC991" i="1" s="1"/>
  <c r="AJ991" i="1" s="1"/>
  <c r="AG991" i="1" s="1"/>
  <c r="AD991" i="1" s="1"/>
  <c r="S1424" i="1"/>
  <c r="S1660" i="1"/>
  <c r="X68" i="1"/>
  <c r="AC68" i="1" s="1"/>
  <c r="AJ68" i="1" s="1"/>
  <c r="AG68" i="1" s="1"/>
  <c r="AD68" i="1" s="1"/>
  <c r="X751" i="1"/>
  <c r="AC751" i="1" s="1"/>
  <c r="AJ751" i="1" s="1"/>
  <c r="AG751" i="1" s="1"/>
  <c r="AD751" i="1" s="1"/>
  <c r="S486" i="1"/>
  <c r="X1194" i="1"/>
  <c r="AC1194" i="1" s="1"/>
  <c r="AJ1194" i="1" s="1"/>
  <c r="AG1194" i="1" s="1"/>
  <c r="AD1194" i="1" s="1"/>
  <c r="X908" i="1"/>
  <c r="AC908" i="1" s="1"/>
  <c r="AJ908" i="1" s="1"/>
  <c r="AG908" i="1" s="1"/>
  <c r="AD908" i="1" s="1"/>
  <c r="X1525" i="1"/>
  <c r="AC1525" i="1" s="1"/>
  <c r="AJ1525" i="1" s="1"/>
  <c r="AG1525" i="1" s="1"/>
  <c r="AD1525" i="1" s="1"/>
  <c r="X553" i="1"/>
  <c r="AC553" i="1" s="1"/>
  <c r="AJ553" i="1" s="1"/>
  <c r="AG553" i="1" s="1"/>
  <c r="AD553" i="1" s="1"/>
  <c r="X1829" i="1"/>
  <c r="AC1829" i="1" s="1"/>
  <c r="AJ1829" i="1" s="1"/>
  <c r="AG1829" i="1" s="1"/>
  <c r="AD1829" i="1" s="1"/>
  <c r="S843" i="1"/>
  <c r="X843" i="1"/>
  <c r="AC843" i="1" s="1"/>
  <c r="AJ843" i="1" s="1"/>
  <c r="AG843" i="1" s="1"/>
  <c r="AD843" i="1" s="1"/>
  <c r="S1719" i="1"/>
  <c r="X281" i="1"/>
  <c r="AC281" i="1" s="1"/>
  <c r="AJ281" i="1" s="1"/>
  <c r="AG281" i="1" s="1"/>
  <c r="AD281" i="1" s="1"/>
  <c r="X891" i="1"/>
  <c r="AC891" i="1" s="1"/>
  <c r="AJ891" i="1" s="1"/>
  <c r="AG891" i="1" s="1"/>
  <c r="AD891" i="1" s="1"/>
  <c r="S766" i="1"/>
  <c r="S1661" i="1"/>
  <c r="S1709" i="1"/>
  <c r="X840" i="1"/>
  <c r="AC840" i="1" s="1"/>
  <c r="AJ840" i="1" s="1"/>
  <c r="AG840" i="1" s="1"/>
  <c r="AD840" i="1" s="1"/>
  <c r="S1108" i="1"/>
  <c r="X665" i="1"/>
  <c r="AC665" i="1" s="1"/>
  <c r="AJ665" i="1" s="1"/>
  <c r="AG665" i="1" s="1"/>
  <c r="AD665" i="1" s="1"/>
  <c r="S665" i="1"/>
  <c r="S669" i="1"/>
  <c r="X669" i="1"/>
  <c r="AC669" i="1" s="1"/>
  <c r="AJ669" i="1" s="1"/>
  <c r="AG669" i="1" s="1"/>
  <c r="AD669" i="1" s="1"/>
  <c r="S668" i="1"/>
  <c r="X668" i="1"/>
  <c r="AC668" i="1" s="1"/>
  <c r="AJ668" i="1" s="1"/>
  <c r="AG668" i="1" s="1"/>
  <c r="AD668" i="1" s="1"/>
  <c r="X666" i="1"/>
  <c r="AC666" i="1" s="1"/>
  <c r="AJ666" i="1" s="1"/>
  <c r="AG666" i="1" s="1"/>
  <c r="AD666" i="1" s="1"/>
  <c r="S666" i="1"/>
  <c r="S670" i="1"/>
  <c r="X670" i="1"/>
  <c r="AC670" i="1" s="1"/>
  <c r="AJ670" i="1" s="1"/>
  <c r="AG670" i="1" s="1"/>
  <c r="AD670" i="1" s="1"/>
  <c r="S663" i="1"/>
  <c r="X663" i="1"/>
  <c r="AC663" i="1" s="1"/>
  <c r="AJ663" i="1" s="1"/>
  <c r="AG663" i="1" s="1"/>
  <c r="AD663" i="1" s="1"/>
  <c r="S1366" i="1"/>
  <c r="S71" i="1"/>
  <c r="S490" i="1"/>
  <c r="X1567" i="1"/>
  <c r="AC1567" i="1" s="1"/>
  <c r="AJ1567" i="1" s="1"/>
  <c r="AG1567" i="1" s="1"/>
  <c r="AD1567" i="1" s="1"/>
  <c r="X1594" i="1"/>
  <c r="AC1594" i="1" s="1"/>
  <c r="AJ1594" i="1" s="1"/>
  <c r="AG1594" i="1" s="1"/>
  <c r="AD1594" i="1" s="1"/>
  <c r="S1451" i="1"/>
  <c r="S302" i="1"/>
  <c r="S1737" i="1"/>
  <c r="X1724" i="1"/>
  <c r="AC1724" i="1" s="1"/>
  <c r="AJ1724" i="1" s="1"/>
  <c r="AG1724" i="1" s="1"/>
  <c r="AD1724" i="1" s="1"/>
  <c r="X335" i="1"/>
  <c r="AC335" i="1" s="1"/>
  <c r="AJ335" i="1" s="1"/>
  <c r="AG335" i="1" s="1"/>
  <c r="AD335" i="1" s="1"/>
  <c r="S427" i="1"/>
  <c r="S1833" i="1"/>
  <c r="S1501" i="1"/>
  <c r="S407" i="1"/>
  <c r="X491" i="1"/>
  <c r="AC491" i="1" s="1"/>
  <c r="AJ491" i="1" s="1"/>
  <c r="AG491" i="1" s="1"/>
  <c r="AD491" i="1" s="1"/>
  <c r="S889" i="1"/>
  <c r="X1754" i="1"/>
  <c r="AC1754" i="1" s="1"/>
  <c r="AJ1754" i="1" s="1"/>
  <c r="AG1754" i="1" s="1"/>
  <c r="AD1754" i="1" s="1"/>
  <c r="X748" i="1"/>
  <c r="AC748" i="1" s="1"/>
  <c r="AJ748" i="1" s="1"/>
  <c r="AG748" i="1" s="1"/>
  <c r="AD748" i="1" s="1"/>
  <c r="X1250" i="1"/>
  <c r="AC1250" i="1" s="1"/>
  <c r="AJ1250" i="1" s="1"/>
  <c r="AG1250" i="1" s="1"/>
  <c r="AD1250" i="1" s="1"/>
  <c r="S1281" i="1"/>
  <c r="X1810" i="1"/>
  <c r="AC1810" i="1" s="1"/>
  <c r="AJ1810" i="1" s="1"/>
  <c r="AG1810" i="1" s="1"/>
  <c r="AD1810" i="1" s="1"/>
  <c r="X1094" i="1"/>
  <c r="AC1094" i="1" s="1"/>
  <c r="AJ1094" i="1" s="1"/>
  <c r="AG1094" i="1" s="1"/>
  <c r="AD1094" i="1" s="1"/>
  <c r="S875" i="1"/>
  <c r="X875" i="1"/>
  <c r="AC875" i="1" s="1"/>
  <c r="AJ875" i="1" s="1"/>
  <c r="AG875" i="1" s="1"/>
  <c r="AD875" i="1" s="1"/>
  <c r="X1513" i="1"/>
  <c r="AC1513" i="1" s="1"/>
  <c r="AJ1513" i="1" s="1"/>
  <c r="AG1513" i="1" s="1"/>
  <c r="AD1513" i="1" s="1"/>
  <c r="X1503" i="1"/>
  <c r="AC1503" i="1" s="1"/>
  <c r="AJ1503" i="1" s="1"/>
  <c r="AG1503" i="1" s="1"/>
  <c r="AD1503" i="1" s="1"/>
  <c r="X1816" i="1"/>
  <c r="AC1816" i="1" s="1"/>
  <c r="AJ1816" i="1" s="1"/>
  <c r="AG1816" i="1" s="1"/>
  <c r="AD1816" i="1" s="1"/>
  <c r="X169" i="1"/>
  <c r="AC169" i="1" s="1"/>
  <c r="AJ169" i="1" s="1"/>
  <c r="AG169" i="1" s="1"/>
  <c r="AD169" i="1" s="1"/>
  <c r="X1599" i="1"/>
  <c r="AC1599" i="1" s="1"/>
  <c r="AJ1599" i="1" s="1"/>
  <c r="AG1599" i="1" s="1"/>
  <c r="AD1599" i="1" s="1"/>
  <c r="X223" i="1"/>
  <c r="AC223" i="1" s="1"/>
  <c r="AJ223" i="1" s="1"/>
  <c r="AG223" i="1" s="1"/>
  <c r="AD223" i="1" s="1"/>
  <c r="S918" i="1"/>
  <c r="S501" i="1"/>
  <c r="X413" i="1"/>
  <c r="AC413" i="1" s="1"/>
  <c r="AJ413" i="1" s="1"/>
  <c r="AG413" i="1" s="1"/>
  <c r="AD413" i="1" s="1"/>
  <c r="X680" i="1"/>
  <c r="AC680" i="1" s="1"/>
  <c r="AJ680" i="1" s="1"/>
  <c r="AG680" i="1" s="1"/>
  <c r="AD680" i="1" s="1"/>
  <c r="S1027" i="1"/>
  <c r="X323" i="1"/>
  <c r="AC323" i="1" s="1"/>
  <c r="AJ323" i="1" s="1"/>
  <c r="AG323" i="1" s="1"/>
  <c r="AD323" i="1" s="1"/>
  <c r="S915" i="1"/>
  <c r="S408" i="1"/>
  <c r="S27" i="1"/>
  <c r="S143" i="1"/>
  <c r="X1071" i="1"/>
  <c r="AC1071" i="1" s="1"/>
  <c r="AJ1071" i="1" s="1"/>
  <c r="AG1071" i="1" s="1"/>
  <c r="AD1071" i="1" s="1"/>
  <c r="X1854" i="1"/>
  <c r="AC1854" i="1" s="1"/>
  <c r="AJ1854" i="1" s="1"/>
  <c r="AG1854" i="1" s="1"/>
  <c r="AD1854" i="1" s="1"/>
  <c r="X261" i="1"/>
  <c r="AC261" i="1" s="1"/>
  <c r="AJ261" i="1" s="1"/>
  <c r="AG261" i="1" s="1"/>
  <c r="AD261" i="1" s="1"/>
  <c r="X1738" i="1"/>
  <c r="AC1738" i="1" s="1"/>
  <c r="AJ1738" i="1" s="1"/>
  <c r="AG1738" i="1" s="1"/>
  <c r="AD1738" i="1" s="1"/>
  <c r="S1326" i="1"/>
  <c r="X783" i="1"/>
  <c r="AC783" i="1" s="1"/>
  <c r="AJ783" i="1" s="1"/>
  <c r="AG783" i="1" s="1"/>
  <c r="AD783" i="1" s="1"/>
  <c r="S180" i="1"/>
  <c r="X623" i="1"/>
  <c r="AC623" i="1" s="1"/>
  <c r="AJ623" i="1" s="1"/>
  <c r="AG623" i="1" s="1"/>
  <c r="AD623" i="1" s="1"/>
  <c r="X760" i="1"/>
  <c r="AC760" i="1" s="1"/>
  <c r="AJ760" i="1" s="1"/>
  <c r="AG760" i="1" s="1"/>
  <c r="AD760" i="1" s="1"/>
  <c r="X1526" i="1"/>
  <c r="AC1526" i="1" s="1"/>
  <c r="AJ1526" i="1" s="1"/>
  <c r="AG1526" i="1" s="1"/>
  <c r="AD1526" i="1" s="1"/>
  <c r="S1312" i="1"/>
  <c r="X1059" i="1"/>
  <c r="AC1059" i="1" s="1"/>
  <c r="AJ1059" i="1" s="1"/>
  <c r="AG1059" i="1" s="1"/>
  <c r="AD1059" i="1" s="1"/>
  <c r="X985" i="1"/>
  <c r="AC985" i="1" s="1"/>
  <c r="AJ985" i="1" s="1"/>
  <c r="AG985" i="1" s="1"/>
  <c r="AD985" i="1" s="1"/>
  <c r="X1550" i="1"/>
  <c r="AC1550" i="1" s="1"/>
  <c r="AJ1550" i="1" s="1"/>
  <c r="AG1550" i="1" s="1"/>
  <c r="AD1550" i="1" s="1"/>
  <c r="X1448" i="1"/>
  <c r="AC1448" i="1" s="1"/>
  <c r="AJ1448" i="1" s="1"/>
  <c r="AG1448" i="1" s="1"/>
  <c r="AD1448" i="1" s="1"/>
  <c r="S1921" i="1"/>
  <c r="S857" i="1"/>
  <c r="S1862" i="1"/>
  <c r="X679" i="1"/>
  <c r="AC679" i="1" s="1"/>
  <c r="AJ679" i="1" s="1"/>
  <c r="AG679" i="1" s="1"/>
  <c r="AD679" i="1" s="1"/>
  <c r="S476" i="1"/>
  <c r="S1659" i="1"/>
  <c r="X1798" i="1"/>
  <c r="AC1798" i="1" s="1"/>
  <c r="AJ1798" i="1" s="1"/>
  <c r="AG1798" i="1" s="1"/>
  <c r="AD1798" i="1" s="1"/>
  <c r="X1234" i="1"/>
  <c r="AC1234" i="1" s="1"/>
  <c r="AJ1234" i="1" s="1"/>
  <c r="AG1234" i="1" s="1"/>
  <c r="AD1234" i="1" s="1"/>
  <c r="X885" i="1"/>
  <c r="AC885" i="1" s="1"/>
  <c r="AJ885" i="1" s="1"/>
  <c r="AG885" i="1" s="1"/>
  <c r="AD885" i="1" s="1"/>
  <c r="X1132" i="1"/>
  <c r="AC1132" i="1" s="1"/>
  <c r="AJ1132" i="1" s="1"/>
  <c r="AG1132" i="1" s="1"/>
  <c r="AD1132" i="1" s="1"/>
  <c r="X1375" i="1"/>
  <c r="AC1375" i="1" s="1"/>
  <c r="AJ1375" i="1" s="1"/>
  <c r="AG1375" i="1" s="1"/>
  <c r="AD1375" i="1" s="1"/>
  <c r="S627" i="1"/>
  <c r="S1785" i="1"/>
  <c r="S280" i="1"/>
  <c r="X280" i="1"/>
  <c r="AC280" i="1" s="1"/>
  <c r="AJ280" i="1" s="1"/>
  <c r="AG280" i="1" s="1"/>
  <c r="AD280" i="1" s="1"/>
  <c r="S895" i="1"/>
  <c r="X649" i="1"/>
  <c r="AC649" i="1" s="1"/>
  <c r="AJ649" i="1" s="1"/>
  <c r="AG649" i="1" s="1"/>
  <c r="AD649" i="1" s="1"/>
  <c r="X1608" i="1"/>
  <c r="AC1608" i="1" s="1"/>
  <c r="AJ1608" i="1" s="1"/>
  <c r="AG1608" i="1" s="1"/>
  <c r="AD1608" i="1" s="1"/>
  <c r="S1138" i="1"/>
  <c r="S1534" i="1"/>
  <c r="S1137" i="1"/>
  <c r="S1265" i="1"/>
  <c r="S1490" i="1"/>
  <c r="X1490" i="1"/>
  <c r="AC1490" i="1" s="1"/>
  <c r="AJ1490" i="1" s="1"/>
  <c r="AG1490" i="1" s="1"/>
  <c r="AD1490" i="1" s="1"/>
  <c r="S752" i="1"/>
  <c r="X695" i="1"/>
  <c r="AC695" i="1" s="1"/>
  <c r="AJ695" i="1" s="1"/>
  <c r="AG695" i="1" s="1"/>
  <c r="AD695" i="1" s="1"/>
  <c r="S1653" i="1"/>
  <c r="X1653" i="1"/>
  <c r="AC1653" i="1" s="1"/>
  <c r="AJ1653" i="1" s="1"/>
  <c r="AG1653" i="1" s="1"/>
  <c r="AD1653" i="1" s="1"/>
  <c r="S1372" i="1"/>
  <c r="X1372" i="1"/>
  <c r="AC1372" i="1" s="1"/>
  <c r="AJ1372" i="1" s="1"/>
  <c r="AG1372" i="1" s="1"/>
  <c r="AD1372" i="1" s="1"/>
  <c r="S272" i="1"/>
  <c r="X272" i="1"/>
  <c r="AC272" i="1" s="1"/>
  <c r="AJ272" i="1" s="1"/>
  <c r="AG272" i="1" s="1"/>
  <c r="AD272" i="1" s="1"/>
  <c r="X1090" i="1"/>
  <c r="AC1090" i="1" s="1"/>
  <c r="AJ1090" i="1" s="1"/>
  <c r="AG1090" i="1" s="1"/>
  <c r="AD1090" i="1" s="1"/>
  <c r="S1090" i="1"/>
  <c r="X755" i="1"/>
  <c r="AC755" i="1" s="1"/>
  <c r="AJ755" i="1" s="1"/>
  <c r="AG755" i="1" s="1"/>
  <c r="AD755" i="1" s="1"/>
  <c r="S755" i="1"/>
  <c r="S1658" i="1"/>
  <c r="X1658" i="1"/>
  <c r="AC1658" i="1" s="1"/>
  <c r="AJ1658" i="1" s="1"/>
  <c r="AG1658" i="1" s="1"/>
  <c r="AD1658" i="1" s="1"/>
  <c r="S1350" i="1"/>
  <c r="X1350" i="1"/>
  <c r="AC1350" i="1" s="1"/>
  <c r="AJ1350" i="1" s="1"/>
  <c r="AG1350" i="1" s="1"/>
  <c r="AD1350" i="1" s="1"/>
  <c r="S1655" i="1"/>
  <c r="X1655" i="1"/>
  <c r="AC1655" i="1" s="1"/>
  <c r="AJ1655" i="1" s="1"/>
  <c r="AG1655" i="1" s="1"/>
  <c r="AD1655" i="1" s="1"/>
  <c r="X628" i="1"/>
  <c r="AC628" i="1" s="1"/>
  <c r="AJ628" i="1" s="1"/>
  <c r="AG628" i="1" s="1"/>
  <c r="AD628" i="1" s="1"/>
  <c r="S628" i="1"/>
  <c r="X1663" i="1"/>
  <c r="AC1663" i="1" s="1"/>
  <c r="AJ1663" i="1" s="1"/>
  <c r="AG1663" i="1" s="1"/>
  <c r="AD1663" i="1" s="1"/>
  <c r="S1663" i="1"/>
  <c r="S1566" i="1"/>
  <c r="X1566" i="1"/>
  <c r="AC1566" i="1" s="1"/>
  <c r="AJ1566" i="1" s="1"/>
  <c r="AG1566" i="1" s="1"/>
  <c r="AD1566" i="1" s="1"/>
  <c r="S1442" i="1"/>
  <c r="S1308" i="1"/>
  <c r="X1308" i="1"/>
  <c r="AC1308" i="1" s="1"/>
  <c r="AJ1308" i="1" s="1"/>
  <c r="AG1308" i="1" s="1"/>
  <c r="AD1308" i="1" s="1"/>
  <c r="S699" i="1"/>
  <c r="X699" i="1"/>
  <c r="AC699" i="1" s="1"/>
  <c r="AJ699" i="1" s="1"/>
  <c r="AG699" i="1" s="1"/>
  <c r="AD699" i="1" s="1"/>
  <c r="S1454" i="1"/>
  <c r="X1454" i="1"/>
  <c r="AC1454" i="1" s="1"/>
  <c r="AJ1454" i="1" s="1"/>
  <c r="AG1454" i="1" s="1"/>
  <c r="AD1454" i="1" s="1"/>
  <c r="S284" i="1"/>
  <c r="X284" i="1"/>
  <c r="AC284" i="1" s="1"/>
  <c r="AJ284" i="1" s="1"/>
  <c r="AG284" i="1" s="1"/>
  <c r="AD284" i="1" s="1"/>
  <c r="S1245" i="1"/>
  <c r="X1245" i="1"/>
  <c r="AC1245" i="1" s="1"/>
  <c r="AJ1245" i="1" s="1"/>
  <c r="AG1245" i="1" s="1"/>
  <c r="AD1245" i="1" s="1"/>
  <c r="S94" i="1"/>
  <c r="X94" i="1"/>
  <c r="AC94" i="1" s="1"/>
  <c r="AJ94" i="1" s="1"/>
  <c r="AG94" i="1" s="1"/>
  <c r="AD94" i="1" s="1"/>
  <c r="X1153" i="1"/>
  <c r="AC1153" i="1" s="1"/>
  <c r="AJ1153" i="1" s="1"/>
  <c r="AG1153" i="1" s="1"/>
  <c r="AD1153" i="1" s="1"/>
  <c r="S1153" i="1"/>
  <c r="S1707" i="1"/>
  <c r="X1707" i="1"/>
  <c r="AC1707" i="1" s="1"/>
  <c r="AJ1707" i="1" s="1"/>
  <c r="AG1707" i="1" s="1"/>
  <c r="AD1707" i="1" s="1"/>
  <c r="X1429" i="1"/>
  <c r="AC1429" i="1" s="1"/>
  <c r="AJ1429" i="1" s="1"/>
  <c r="AG1429" i="1" s="1"/>
  <c r="AD1429" i="1" s="1"/>
  <c r="S1429" i="1"/>
  <c r="S2013" i="1"/>
  <c r="X2013" i="1"/>
  <c r="AC2013" i="1" s="1"/>
  <c r="AJ2013" i="1" s="1"/>
  <c r="AG2013" i="1" s="1"/>
  <c r="AD2013" i="1" s="1"/>
  <c r="X319" i="1"/>
  <c r="AC319" i="1" s="1"/>
  <c r="AJ319" i="1" s="1"/>
  <c r="AG319" i="1" s="1"/>
  <c r="AD319" i="1" s="1"/>
  <c r="S319" i="1"/>
  <c r="S654" i="1"/>
  <c r="X654" i="1"/>
  <c r="AC654" i="1" s="1"/>
  <c r="AJ654" i="1" s="1"/>
  <c r="AG654" i="1" s="1"/>
  <c r="AD654" i="1" s="1"/>
  <c r="S201" i="1"/>
  <c r="X201" i="1"/>
  <c r="AC201" i="1" s="1"/>
  <c r="AJ201" i="1" s="1"/>
  <c r="AG201" i="1" s="1"/>
  <c r="AD201" i="1" s="1"/>
  <c r="X1698" i="1"/>
  <c r="AC1698" i="1" s="1"/>
  <c r="AJ1698" i="1" s="1"/>
  <c r="AG1698" i="1" s="1"/>
  <c r="AD1698" i="1" s="1"/>
  <c r="S1698" i="1"/>
  <c r="X980" i="1"/>
  <c r="AC980" i="1" s="1"/>
  <c r="AJ980" i="1" s="1"/>
  <c r="AG980" i="1" s="1"/>
  <c r="AD980" i="1" s="1"/>
  <c r="S980" i="1"/>
  <c r="S1257" i="1"/>
  <c r="X1257" i="1"/>
  <c r="AC1257" i="1" s="1"/>
  <c r="AJ1257" i="1" s="1"/>
  <c r="AG1257" i="1" s="1"/>
  <c r="AD1257" i="1" s="1"/>
  <c r="X316" i="1"/>
  <c r="AC316" i="1" s="1"/>
  <c r="AJ316" i="1" s="1"/>
  <c r="AG316" i="1" s="1"/>
  <c r="AD316" i="1" s="1"/>
  <c r="S316" i="1"/>
  <c r="X285" i="1"/>
  <c r="AC285" i="1" s="1"/>
  <c r="AJ285" i="1" s="1"/>
  <c r="AG285" i="1" s="1"/>
  <c r="AD285" i="1" s="1"/>
  <c r="S285" i="1"/>
  <c r="S137" i="1"/>
  <c r="X137" i="1"/>
  <c r="AC137" i="1" s="1"/>
  <c r="AJ137" i="1" s="1"/>
  <c r="AG137" i="1" s="1"/>
  <c r="AD137" i="1" s="1"/>
  <c r="X682" i="1"/>
  <c r="AC682" i="1" s="1"/>
  <c r="AJ682" i="1" s="1"/>
  <c r="AG682" i="1" s="1"/>
  <c r="AD682" i="1" s="1"/>
  <c r="S682" i="1"/>
  <c r="S1749" i="1"/>
  <c r="X1749" i="1"/>
  <c r="AC1749" i="1" s="1"/>
  <c r="AJ1749" i="1" s="1"/>
  <c r="AG1749" i="1" s="1"/>
  <c r="AD1749" i="1" s="1"/>
  <c r="S437" i="1"/>
  <c r="X437" i="1"/>
  <c r="AC437" i="1" s="1"/>
  <c r="AJ437" i="1" s="1"/>
  <c r="AG437" i="1" s="1"/>
  <c r="AD437" i="1" s="1"/>
  <c r="S997" i="1"/>
  <c r="X997" i="1"/>
  <c r="AC997" i="1" s="1"/>
  <c r="AJ997" i="1" s="1"/>
  <c r="AG997" i="1" s="1"/>
  <c r="AD997" i="1" s="1"/>
  <c r="X833" i="1"/>
  <c r="AC833" i="1" s="1"/>
  <c r="AJ833" i="1" s="1"/>
  <c r="AG833" i="1" s="1"/>
  <c r="AD833" i="1" s="1"/>
  <c r="S833" i="1"/>
  <c r="X1299" i="1"/>
  <c r="AC1299" i="1" s="1"/>
  <c r="AJ1299" i="1" s="1"/>
  <c r="AG1299" i="1" s="1"/>
  <c r="AD1299" i="1" s="1"/>
  <c r="S1299" i="1"/>
  <c r="S647" i="1"/>
  <c r="X647" i="1"/>
  <c r="AC647" i="1" s="1"/>
  <c r="AJ647" i="1" s="1"/>
  <c r="AG647" i="1" s="1"/>
  <c r="AD647" i="1" s="1"/>
  <c r="S313" i="1"/>
  <c r="X313" i="1"/>
  <c r="AC313" i="1" s="1"/>
  <c r="AJ313" i="1" s="1"/>
  <c r="AG313" i="1" s="1"/>
  <c r="AD313" i="1" s="1"/>
  <c r="X429" i="1"/>
  <c r="AC429" i="1" s="1"/>
  <c r="AJ429" i="1" s="1"/>
  <c r="AG429" i="1" s="1"/>
  <c r="AD429" i="1" s="1"/>
  <c r="S429" i="1"/>
  <c r="S279" i="1"/>
  <c r="X279" i="1"/>
  <c r="AC279" i="1" s="1"/>
  <c r="AJ279" i="1" s="1"/>
  <c r="AG279" i="1" s="1"/>
  <c r="AD279" i="1" s="1"/>
  <c r="X1645" i="1"/>
  <c r="AC1645" i="1" s="1"/>
  <c r="AJ1645" i="1" s="1"/>
  <c r="AG1645" i="1" s="1"/>
  <c r="AD1645" i="1" s="1"/>
  <c r="S1645" i="1"/>
  <c r="S688" i="1"/>
  <c r="X688" i="1"/>
  <c r="AC688" i="1" s="1"/>
  <c r="AJ688" i="1" s="1"/>
  <c r="AG688" i="1" s="1"/>
  <c r="AD688" i="1" s="1"/>
  <c r="S1590" i="1"/>
  <c r="X1590" i="1"/>
  <c r="AC1590" i="1" s="1"/>
  <c r="AJ1590" i="1" s="1"/>
  <c r="AG1590" i="1" s="1"/>
  <c r="AD1590" i="1" s="1"/>
  <c r="S1079" i="1"/>
  <c r="X1079" i="1"/>
  <c r="AC1079" i="1" s="1"/>
  <c r="AJ1079" i="1" s="1"/>
  <c r="AG1079" i="1" s="1"/>
  <c r="AD1079" i="1" s="1"/>
  <c r="S1764" i="1"/>
  <c r="X1764" i="1"/>
  <c r="AC1764" i="1" s="1"/>
  <c r="AJ1764" i="1" s="1"/>
  <c r="AG1764" i="1" s="1"/>
  <c r="AD1764" i="1" s="1"/>
  <c r="S213" i="1"/>
  <c r="X213" i="1"/>
  <c r="AC213" i="1" s="1"/>
  <c r="AJ213" i="1" s="1"/>
  <c r="AG213" i="1" s="1"/>
  <c r="AD213" i="1" s="1"/>
  <c r="X421" i="1"/>
  <c r="AC421" i="1" s="1"/>
  <c r="AJ421" i="1" s="1"/>
  <c r="AG421" i="1" s="1"/>
  <c r="AD421" i="1" s="1"/>
  <c r="S421" i="1"/>
  <c r="X1539" i="1"/>
  <c r="AC1539" i="1" s="1"/>
  <c r="AJ1539" i="1" s="1"/>
  <c r="AG1539" i="1" s="1"/>
  <c r="AD1539" i="1" s="1"/>
  <c r="S1539" i="1"/>
  <c r="S703" i="1"/>
  <c r="X703" i="1"/>
  <c r="AC703" i="1" s="1"/>
  <c r="AJ703" i="1" s="1"/>
  <c r="AG703" i="1" s="1"/>
  <c r="AD703" i="1" s="1"/>
  <c r="S472" i="1"/>
  <c r="X472" i="1"/>
  <c r="AC472" i="1" s="1"/>
  <c r="AJ472" i="1" s="1"/>
  <c r="AG472" i="1" s="1"/>
  <c r="AD472" i="1" s="1"/>
  <c r="X98" i="1"/>
  <c r="AC98" i="1" s="1"/>
  <c r="AJ98" i="1" s="1"/>
  <c r="AG98" i="1" s="1"/>
  <c r="AD98" i="1" s="1"/>
  <c r="S98" i="1"/>
  <c r="S1013" i="1"/>
  <c r="X1013" i="1"/>
  <c r="AC1013" i="1" s="1"/>
  <c r="AJ1013" i="1" s="1"/>
  <c r="AG1013" i="1" s="1"/>
  <c r="AD1013" i="1" s="1"/>
  <c r="S304" i="1"/>
  <c r="X304" i="1"/>
  <c r="AC304" i="1" s="1"/>
  <c r="AJ304" i="1" s="1"/>
  <c r="AG304" i="1" s="1"/>
  <c r="AD304" i="1" s="1"/>
  <c r="S648" i="1"/>
  <c r="X648" i="1"/>
  <c r="AC648" i="1" s="1"/>
  <c r="AJ648" i="1" s="1"/>
  <c r="AG648" i="1" s="1"/>
  <c r="AD648" i="1" s="1"/>
  <c r="X973" i="1"/>
  <c r="AC973" i="1" s="1"/>
  <c r="AJ973" i="1" s="1"/>
  <c r="AG973" i="1" s="1"/>
  <c r="AD973" i="1" s="1"/>
  <c r="S973" i="1"/>
  <c r="X712" i="1"/>
  <c r="AC712" i="1" s="1"/>
  <c r="AJ712" i="1" s="1"/>
  <c r="AG712" i="1" s="1"/>
  <c r="AD712" i="1" s="1"/>
  <c r="S712" i="1"/>
  <c r="X1014" i="1"/>
  <c r="AC1014" i="1" s="1"/>
  <c r="AJ1014" i="1" s="1"/>
  <c r="AG1014" i="1" s="1"/>
  <c r="AD1014" i="1" s="1"/>
  <c r="S1014" i="1"/>
  <c r="X1147" i="1"/>
  <c r="AC1147" i="1" s="1"/>
  <c r="AJ1147" i="1" s="1"/>
  <c r="AG1147" i="1" s="1"/>
  <c r="AD1147" i="1" s="1"/>
  <c r="S1147" i="1"/>
  <c r="X1718" i="1"/>
  <c r="AC1718" i="1" s="1"/>
  <c r="AJ1718" i="1" s="1"/>
  <c r="AG1718" i="1" s="1"/>
  <c r="AD1718" i="1" s="1"/>
  <c r="S1718" i="1"/>
  <c r="S450" i="1"/>
  <c r="X450" i="1"/>
  <c r="AC450" i="1" s="1"/>
  <c r="AJ450" i="1" s="1"/>
  <c r="AG450" i="1" s="1"/>
  <c r="AD450" i="1" s="1"/>
  <c r="X1086" i="1"/>
  <c r="AC1086" i="1" s="1"/>
  <c r="AJ1086" i="1" s="1"/>
  <c r="AG1086" i="1" s="1"/>
  <c r="AD1086" i="1" s="1"/>
  <c r="S1086" i="1"/>
  <c r="S1145" i="1"/>
  <c r="X1145" i="1"/>
  <c r="AC1145" i="1" s="1"/>
  <c r="AJ1145" i="1" s="1"/>
  <c r="AG1145" i="1" s="1"/>
  <c r="AD1145" i="1" s="1"/>
  <c r="X1450" i="1"/>
  <c r="AC1450" i="1" s="1"/>
  <c r="AJ1450" i="1" s="1"/>
  <c r="AG1450" i="1" s="1"/>
  <c r="AD1450" i="1" s="1"/>
  <c r="S1450" i="1"/>
  <c r="S1772" i="1"/>
  <c r="X1772" i="1"/>
  <c r="AC1772" i="1" s="1"/>
  <c r="AJ1772" i="1" s="1"/>
  <c r="AG1772" i="1" s="1"/>
  <c r="AD1772" i="1" s="1"/>
  <c r="X1292" i="1"/>
  <c r="AC1292" i="1" s="1"/>
  <c r="AJ1292" i="1" s="1"/>
  <c r="AG1292" i="1" s="1"/>
  <c r="AD1292" i="1" s="1"/>
  <c r="S1292" i="1"/>
  <c r="X710" i="1"/>
  <c r="AC710" i="1" s="1"/>
  <c r="AJ710" i="1" s="1"/>
  <c r="AG710" i="1" s="1"/>
  <c r="AD710" i="1" s="1"/>
  <c r="S710" i="1"/>
  <c r="S1023" i="1"/>
  <c r="X1023" i="1"/>
  <c r="AC1023" i="1" s="1"/>
  <c r="AJ1023" i="1" s="1"/>
  <c r="AG1023" i="1" s="1"/>
  <c r="AD1023" i="1" s="1"/>
  <c r="S1575" i="1"/>
  <c r="X1575" i="1"/>
  <c r="AC1575" i="1" s="1"/>
  <c r="AJ1575" i="1" s="1"/>
  <c r="AG1575" i="1" s="1"/>
  <c r="AD1575" i="1" s="1"/>
  <c r="S306" i="1"/>
  <c r="X306" i="1"/>
  <c r="AC306" i="1" s="1"/>
  <c r="AJ306" i="1" s="1"/>
  <c r="AG306" i="1" s="1"/>
  <c r="AD306" i="1" s="1"/>
  <c r="S1134" i="1"/>
  <c r="X1134" i="1"/>
  <c r="AC1134" i="1" s="1"/>
  <c r="AJ1134" i="1" s="1"/>
  <c r="AG1134" i="1" s="1"/>
  <c r="AD1134" i="1" s="1"/>
  <c r="X1914" i="1"/>
  <c r="AC1914" i="1" s="1"/>
  <c r="AJ1914" i="1" s="1"/>
  <c r="AG1914" i="1" s="1"/>
  <c r="AD1914" i="1" s="1"/>
  <c r="S1914" i="1"/>
  <c r="X769" i="1"/>
  <c r="AC769" i="1" s="1"/>
  <c r="AJ769" i="1" s="1"/>
  <c r="AG769" i="1" s="1"/>
  <c r="AD769" i="1" s="1"/>
  <c r="S769" i="1"/>
  <c r="S332" i="1"/>
  <c r="X332" i="1"/>
  <c r="AC332" i="1" s="1"/>
  <c r="AJ332" i="1" s="1"/>
  <c r="AG332" i="1" s="1"/>
  <c r="AD332" i="1" s="1"/>
  <c r="S1487" i="1"/>
  <c r="X1487" i="1"/>
  <c r="AC1487" i="1" s="1"/>
  <c r="AJ1487" i="1" s="1"/>
  <c r="AG1487" i="1" s="1"/>
  <c r="AD1487" i="1" s="1"/>
  <c r="S1479" i="1"/>
  <c r="X1479" i="1"/>
  <c r="AC1479" i="1" s="1"/>
  <c r="AJ1479" i="1" s="1"/>
  <c r="AG1479" i="1" s="1"/>
  <c r="AD1479" i="1" s="1"/>
  <c r="S1428" i="1"/>
  <c r="X1428" i="1"/>
  <c r="AC1428" i="1" s="1"/>
  <c r="AJ1428" i="1" s="1"/>
  <c r="AG1428" i="1" s="1"/>
  <c r="AD1428" i="1" s="1"/>
  <c r="X1924" i="1"/>
  <c r="AC1924" i="1" s="1"/>
  <c r="AJ1924" i="1" s="1"/>
  <c r="AG1924" i="1" s="1"/>
  <c r="AD1924" i="1" s="1"/>
  <c r="S1924" i="1"/>
  <c r="S181" i="1"/>
  <c r="X181" i="1"/>
  <c r="AC181" i="1" s="1"/>
  <c r="AJ181" i="1" s="1"/>
  <c r="AG181" i="1" s="1"/>
  <c r="AD181" i="1" s="1"/>
  <c r="S1116" i="1"/>
  <c r="X1116" i="1"/>
  <c r="AC1116" i="1" s="1"/>
  <c r="AJ1116" i="1" s="1"/>
  <c r="AG1116" i="1" s="1"/>
  <c r="AD1116" i="1" s="1"/>
  <c r="S839" i="1"/>
  <c r="X839" i="1"/>
  <c r="AC839" i="1" s="1"/>
  <c r="AJ839" i="1" s="1"/>
  <c r="AG839" i="1" s="1"/>
  <c r="AD839" i="1" s="1"/>
  <c r="S1489" i="1"/>
  <c r="X1489" i="1"/>
  <c r="AC1489" i="1" s="1"/>
  <c r="AJ1489" i="1" s="1"/>
  <c r="AG1489" i="1" s="1"/>
  <c r="AD1489" i="1" s="1"/>
  <c r="S1702" i="1"/>
  <c r="X1702" i="1"/>
  <c r="AC1702" i="1" s="1"/>
  <c r="AJ1702" i="1" s="1"/>
  <c r="AG1702" i="1" s="1"/>
  <c r="AD1702" i="1" s="1"/>
  <c r="S202" i="1"/>
  <c r="X202" i="1"/>
  <c r="AC202" i="1" s="1"/>
  <c r="AJ202" i="1" s="1"/>
  <c r="AG202" i="1" s="1"/>
  <c r="AD202" i="1" s="1"/>
  <c r="S860" i="1"/>
  <c r="X860" i="1"/>
  <c r="AC860" i="1" s="1"/>
  <c r="AJ860" i="1" s="1"/>
  <c r="AG860" i="1" s="1"/>
  <c r="AD860" i="1" s="1"/>
  <c r="X1983" i="1"/>
  <c r="AC1983" i="1" s="1"/>
  <c r="AJ1983" i="1" s="1"/>
  <c r="AG1983" i="1" s="1"/>
  <c r="AD1983" i="1" s="1"/>
  <c r="S1983" i="1"/>
  <c r="X1477" i="1"/>
  <c r="AC1477" i="1" s="1"/>
  <c r="AJ1477" i="1" s="1"/>
  <c r="AG1477" i="1" s="1"/>
  <c r="AD1477" i="1" s="1"/>
  <c r="S1477" i="1"/>
  <c r="S385" i="1"/>
  <c r="X385" i="1"/>
  <c r="AC385" i="1" s="1"/>
  <c r="AJ385" i="1" s="1"/>
  <c r="AG385" i="1" s="1"/>
  <c r="AD385" i="1" s="1"/>
  <c r="S756" i="1"/>
  <c r="X756" i="1"/>
  <c r="AC756" i="1" s="1"/>
  <c r="AJ756" i="1" s="1"/>
  <c r="AG756" i="1" s="1"/>
  <c r="AD756" i="1" s="1"/>
  <c r="S1577" i="1"/>
  <c r="X1577" i="1"/>
  <c r="AC1577" i="1" s="1"/>
  <c r="AJ1577" i="1" s="1"/>
  <c r="AG1577" i="1" s="1"/>
  <c r="AD1577" i="1" s="1"/>
  <c r="S322" i="1"/>
  <c r="X322" i="1"/>
  <c r="AC322" i="1" s="1"/>
  <c r="AJ322" i="1" s="1"/>
  <c r="AG322" i="1" s="1"/>
  <c r="AD322" i="1" s="1"/>
  <c r="X977" i="1"/>
  <c r="AC977" i="1" s="1"/>
  <c r="AJ977" i="1" s="1"/>
  <c r="AG977" i="1" s="1"/>
  <c r="AD977" i="1" s="1"/>
  <c r="S977" i="1"/>
  <c r="X458" i="1"/>
  <c r="AC458" i="1" s="1"/>
  <c r="AJ458" i="1" s="1"/>
  <c r="AG458" i="1" s="1"/>
  <c r="AD458" i="1" s="1"/>
  <c r="S458" i="1"/>
  <c r="S384" i="1"/>
  <c r="X384" i="1"/>
  <c r="AC384" i="1" s="1"/>
  <c r="AJ384" i="1" s="1"/>
  <c r="AG384" i="1" s="1"/>
  <c r="AD384" i="1" s="1"/>
  <c r="S714" i="1"/>
  <c r="X714" i="1"/>
  <c r="AC714" i="1" s="1"/>
  <c r="AJ714" i="1" s="1"/>
  <c r="AG714" i="1" s="1"/>
  <c r="AD714" i="1" s="1"/>
  <c r="S773" i="1"/>
  <c r="X773" i="1"/>
  <c r="AC773" i="1" s="1"/>
  <c r="AJ773" i="1" s="1"/>
  <c r="AG773" i="1" s="1"/>
  <c r="AD773" i="1" s="1"/>
  <c r="X768" i="1"/>
  <c r="AC768" i="1" s="1"/>
  <c r="AJ768" i="1" s="1"/>
  <c r="AG768" i="1" s="1"/>
  <c r="AD768" i="1" s="1"/>
  <c r="S768" i="1"/>
  <c r="S153" i="1"/>
  <c r="X153" i="1"/>
  <c r="AC153" i="1" s="1"/>
  <c r="AJ153" i="1" s="1"/>
  <c r="AG153" i="1" s="1"/>
  <c r="AD153" i="1" s="1"/>
  <c r="X1759" i="1"/>
  <c r="AC1759" i="1" s="1"/>
  <c r="AJ1759" i="1" s="1"/>
  <c r="AG1759" i="1" s="1"/>
  <c r="AD1759" i="1" s="1"/>
  <c r="S1759" i="1"/>
  <c r="X1285" i="1"/>
  <c r="AC1285" i="1" s="1"/>
  <c r="AJ1285" i="1" s="1"/>
  <c r="AG1285" i="1" s="1"/>
  <c r="AD1285" i="1" s="1"/>
  <c r="S1285" i="1"/>
  <c r="X1743" i="1"/>
  <c r="AC1743" i="1" s="1"/>
  <c r="AJ1743" i="1" s="1"/>
  <c r="AG1743" i="1" s="1"/>
  <c r="AD1743" i="1" s="1"/>
  <c r="S1743" i="1"/>
  <c r="S713" i="1"/>
  <c r="X713" i="1"/>
  <c r="AC713" i="1" s="1"/>
  <c r="AJ713" i="1" s="1"/>
  <c r="AG713" i="1" s="1"/>
  <c r="AD713" i="1" s="1"/>
  <c r="X848" i="1"/>
  <c r="AC848" i="1" s="1"/>
  <c r="AJ848" i="1" s="1"/>
  <c r="AG848" i="1" s="1"/>
  <c r="AD848" i="1" s="1"/>
  <c r="S848" i="1"/>
  <c r="S1975" i="1"/>
  <c r="X1975" i="1"/>
  <c r="AC1975" i="1" s="1"/>
  <c r="AJ1975" i="1" s="1"/>
  <c r="AG1975" i="1" s="1"/>
  <c r="AD1975" i="1" s="1"/>
  <c r="S1522" i="1"/>
  <c r="X1522" i="1"/>
  <c r="AC1522" i="1" s="1"/>
  <c r="AJ1522" i="1" s="1"/>
  <c r="AG1522" i="1" s="1"/>
  <c r="AD1522" i="1" s="1"/>
  <c r="S1629" i="1"/>
  <c r="X1629" i="1"/>
  <c r="AC1629" i="1" s="1"/>
  <c r="AJ1629" i="1" s="1"/>
  <c r="AG1629" i="1" s="1"/>
  <c r="AD1629" i="1" s="1"/>
  <c r="S333" i="1"/>
  <c r="X333" i="1"/>
  <c r="AC333" i="1" s="1"/>
  <c r="AJ333" i="1" s="1"/>
  <c r="AG333" i="1" s="1"/>
  <c r="AD333" i="1" s="1"/>
  <c r="X370" i="1"/>
  <c r="AC370" i="1" s="1"/>
  <c r="AJ370" i="1" s="1"/>
  <c r="AG370" i="1" s="1"/>
  <c r="AD370" i="1" s="1"/>
  <c r="S370" i="1"/>
  <c r="S499" i="1"/>
  <c r="X499" i="1"/>
  <c r="AC499" i="1" s="1"/>
  <c r="AJ499" i="1" s="1"/>
  <c r="AG499" i="1" s="1"/>
  <c r="AD499" i="1" s="1"/>
  <c r="S1171" i="1"/>
  <c r="X1171" i="1"/>
  <c r="AC1171" i="1" s="1"/>
  <c r="AJ1171" i="1" s="1"/>
  <c r="AG1171" i="1" s="1"/>
  <c r="AD1171" i="1" s="1"/>
  <c r="X215" i="1"/>
  <c r="AC215" i="1" s="1"/>
  <c r="AJ215" i="1" s="1"/>
  <c r="AG215" i="1" s="1"/>
  <c r="AD215" i="1" s="1"/>
  <c r="S215" i="1"/>
  <c r="S1480" i="1"/>
  <c r="X1480" i="1"/>
  <c r="AC1480" i="1" s="1"/>
  <c r="AJ1480" i="1" s="1"/>
  <c r="AG1480" i="1" s="1"/>
  <c r="AD1480" i="1" s="1"/>
  <c r="S1971" i="1"/>
  <c r="X1971" i="1"/>
  <c r="AC1971" i="1" s="1"/>
  <c r="AJ1971" i="1" s="1"/>
  <c r="AG1971" i="1" s="1"/>
  <c r="AD1971" i="1" s="1"/>
  <c r="S1267" i="1"/>
  <c r="X1267" i="1"/>
  <c r="AC1267" i="1" s="1"/>
  <c r="AJ1267" i="1" s="1"/>
  <c r="AG1267" i="1" s="1"/>
  <c r="AD1267" i="1" s="1"/>
  <c r="X1770" i="1"/>
  <c r="AC1770" i="1" s="1"/>
  <c r="AJ1770" i="1" s="1"/>
  <c r="AG1770" i="1" s="1"/>
  <c r="AD1770" i="1" s="1"/>
  <c r="S1770" i="1"/>
  <c r="S809" i="1"/>
  <c r="X809" i="1"/>
  <c r="AC809" i="1" s="1"/>
  <c r="AJ809" i="1" s="1"/>
  <c r="AG809" i="1" s="1"/>
  <c r="AD809" i="1" s="1"/>
  <c r="S1977" i="1"/>
  <c r="X1977" i="1"/>
  <c r="AC1977" i="1" s="1"/>
  <c r="AJ1977" i="1" s="1"/>
  <c r="AG1977" i="1" s="1"/>
  <c r="AD1977" i="1" s="1"/>
  <c r="S1221" i="1"/>
  <c r="X1221" i="1"/>
  <c r="AC1221" i="1" s="1"/>
  <c r="AJ1221" i="1" s="1"/>
  <c r="AG1221" i="1" s="1"/>
  <c r="AD1221" i="1" s="1"/>
  <c r="X185" i="1"/>
  <c r="AC185" i="1" s="1"/>
  <c r="AJ185" i="1" s="1"/>
  <c r="AG185" i="1" s="1"/>
  <c r="AD185" i="1" s="1"/>
  <c r="S185" i="1"/>
  <c r="S639" i="1"/>
  <c r="X639" i="1"/>
  <c r="AC639" i="1" s="1"/>
  <c r="AJ639" i="1" s="1"/>
  <c r="AG639" i="1" s="1"/>
  <c r="AD639" i="1" s="1"/>
  <c r="S227" i="1"/>
  <c r="X227" i="1"/>
  <c r="AC227" i="1" s="1"/>
  <c r="AJ227" i="1" s="1"/>
  <c r="AG227" i="1" s="1"/>
  <c r="AD227" i="1" s="1"/>
  <c r="S1181" i="1"/>
  <c r="X1181" i="1"/>
  <c r="AC1181" i="1" s="1"/>
  <c r="AJ1181" i="1" s="1"/>
  <c r="AG1181" i="1" s="1"/>
  <c r="AD1181" i="1" s="1"/>
  <c r="S1238" i="1"/>
  <c r="X1238" i="1"/>
  <c r="AC1238" i="1" s="1"/>
  <c r="AJ1238" i="1" s="1"/>
  <c r="AG1238" i="1" s="1"/>
  <c r="AD1238" i="1" s="1"/>
  <c r="S214" i="1"/>
  <c r="X214" i="1"/>
  <c r="AC214" i="1" s="1"/>
  <c r="AJ214" i="1" s="1"/>
  <c r="AG214" i="1" s="1"/>
  <c r="AD214" i="1" s="1"/>
  <c r="S1520" i="1"/>
  <c r="X1520" i="1"/>
  <c r="AC1520" i="1" s="1"/>
  <c r="AJ1520" i="1" s="1"/>
  <c r="AG1520" i="1" s="1"/>
  <c r="AD1520" i="1" s="1"/>
  <c r="X536" i="1"/>
  <c r="AC536" i="1" s="1"/>
  <c r="AJ536" i="1" s="1"/>
  <c r="AG536" i="1" s="1"/>
  <c r="AD536" i="1" s="1"/>
  <c r="S536" i="1"/>
  <c r="S1130" i="1"/>
  <c r="X1130" i="1"/>
  <c r="AC1130" i="1" s="1"/>
  <c r="AJ1130" i="1" s="1"/>
  <c r="AG1130" i="1" s="1"/>
  <c r="AD1130" i="1" s="1"/>
  <c r="S274" i="1"/>
  <c r="X274" i="1"/>
  <c r="AC274" i="1" s="1"/>
  <c r="AJ274" i="1" s="1"/>
  <c r="AG274" i="1" s="1"/>
  <c r="AD274" i="1" s="1"/>
  <c r="X1242" i="1"/>
  <c r="AC1242" i="1" s="1"/>
  <c r="AJ1242" i="1" s="1"/>
  <c r="AG1242" i="1" s="1"/>
  <c r="AD1242" i="1" s="1"/>
  <c r="S1242" i="1"/>
  <c r="X1576" i="1"/>
  <c r="AC1576" i="1" s="1"/>
  <c r="AJ1576" i="1" s="1"/>
  <c r="AG1576" i="1" s="1"/>
  <c r="AD1576" i="1" s="1"/>
  <c r="S1576" i="1"/>
  <c r="S300" i="1"/>
  <c r="X300" i="1"/>
  <c r="AC300" i="1" s="1"/>
  <c r="AJ300" i="1" s="1"/>
  <c r="AG300" i="1" s="1"/>
  <c r="AD300" i="1" s="1"/>
  <c r="X1633" i="1"/>
  <c r="AC1633" i="1" s="1"/>
  <c r="AJ1633" i="1" s="1"/>
  <c r="AG1633" i="1" s="1"/>
  <c r="AD1633" i="1" s="1"/>
  <c r="S1633" i="1"/>
  <c r="S1623" i="1"/>
  <c r="X1623" i="1"/>
  <c r="AC1623" i="1" s="1"/>
  <c r="AJ1623" i="1" s="1"/>
  <c r="AG1623" i="1" s="1"/>
  <c r="AD1623" i="1" s="1"/>
  <c r="S1352" i="1"/>
  <c r="X1352" i="1"/>
  <c r="AC1352" i="1" s="1"/>
  <c r="AJ1352" i="1" s="1"/>
  <c r="AG1352" i="1" s="1"/>
  <c r="AD1352" i="1" s="1"/>
  <c r="S1241" i="1"/>
  <c r="X1241" i="1"/>
  <c r="AC1241" i="1" s="1"/>
  <c r="AJ1241" i="1" s="1"/>
  <c r="AG1241" i="1" s="1"/>
  <c r="AD1241" i="1" s="1"/>
  <c r="S1913" i="1"/>
  <c r="X1913" i="1"/>
  <c r="AC1913" i="1" s="1"/>
  <c r="AJ1913" i="1" s="1"/>
  <c r="AG1913" i="1" s="1"/>
  <c r="AD1913" i="1" s="1"/>
  <c r="X1348" i="1"/>
  <c r="AC1348" i="1" s="1"/>
  <c r="AJ1348" i="1" s="1"/>
  <c r="AG1348" i="1" s="1"/>
  <c r="AD1348" i="1" s="1"/>
  <c r="S1348" i="1"/>
  <c r="S625" i="1"/>
  <c r="X625" i="1"/>
  <c r="AC625" i="1" s="1"/>
  <c r="AJ625" i="1" s="1"/>
  <c r="AG625" i="1" s="1"/>
  <c r="AD625" i="1" s="1"/>
  <c r="S1228" i="1"/>
  <c r="X1228" i="1"/>
  <c r="AC1228" i="1" s="1"/>
  <c r="AJ1228" i="1" s="1"/>
  <c r="AG1228" i="1" s="1"/>
  <c r="AD1228" i="1" s="1"/>
  <c r="X1009" i="1"/>
  <c r="AC1009" i="1" s="1"/>
  <c r="AJ1009" i="1" s="1"/>
  <c r="AG1009" i="1" s="1"/>
  <c r="AD1009" i="1" s="1"/>
  <c r="S1009" i="1"/>
  <c r="S1126" i="1"/>
  <c r="X1126" i="1"/>
  <c r="AC1126" i="1" s="1"/>
  <c r="AJ1126" i="1" s="1"/>
  <c r="AG1126" i="1" s="1"/>
  <c r="AD1126" i="1" s="1"/>
  <c r="S1423" i="1"/>
  <c r="X1423" i="1"/>
  <c r="AC1423" i="1" s="1"/>
  <c r="AJ1423" i="1" s="1"/>
  <c r="AG1423" i="1" s="1"/>
  <c r="AD1423" i="1" s="1"/>
  <c r="S1636" i="1"/>
  <c r="X1636" i="1"/>
  <c r="AC1636" i="1" s="1"/>
  <c r="AJ1636" i="1" s="1"/>
  <c r="AG1636" i="1" s="1"/>
  <c r="AD1636" i="1" s="1"/>
  <c r="S1355" i="1"/>
  <c r="X1355" i="1"/>
  <c r="AC1355" i="1" s="1"/>
  <c r="AJ1355" i="1" s="1"/>
  <c r="AG1355" i="1" s="1"/>
  <c r="AD1355" i="1" s="1"/>
  <c r="X439" i="1"/>
  <c r="AC439" i="1" s="1"/>
  <c r="AJ439" i="1" s="1"/>
  <c r="AG439" i="1" s="1"/>
  <c r="AD439" i="1" s="1"/>
  <c r="S439" i="1"/>
  <c r="S292" i="1"/>
  <c r="X292" i="1"/>
  <c r="AC292" i="1" s="1"/>
  <c r="AJ292" i="1" s="1"/>
  <c r="AG292" i="1" s="1"/>
  <c r="AD292" i="1" s="1"/>
  <c r="X1186" i="1"/>
  <c r="AC1186" i="1" s="1"/>
  <c r="AJ1186" i="1" s="1"/>
  <c r="AG1186" i="1" s="1"/>
  <c r="AD1186" i="1" s="1"/>
  <c r="S1186" i="1"/>
  <c r="X219" i="1"/>
  <c r="AC219" i="1" s="1"/>
  <c r="AJ219" i="1" s="1"/>
  <c r="AG219" i="1" s="1"/>
  <c r="AD219" i="1" s="1"/>
  <c r="S219" i="1"/>
  <c r="X798" i="1"/>
  <c r="AC798" i="1" s="1"/>
  <c r="AJ798" i="1" s="1"/>
  <c r="AG798" i="1" s="1"/>
  <c r="AD798" i="1" s="1"/>
  <c r="S798" i="1"/>
  <c r="S474" i="1"/>
  <c r="X474" i="1"/>
  <c r="AC474" i="1" s="1"/>
  <c r="AJ474" i="1" s="1"/>
  <c r="AG474" i="1" s="1"/>
  <c r="AD474" i="1" s="1"/>
  <c r="X1593" i="1"/>
  <c r="AC1593" i="1" s="1"/>
  <c r="AJ1593" i="1" s="1"/>
  <c r="AG1593" i="1" s="1"/>
  <c r="AD1593" i="1" s="1"/>
  <c r="S1593" i="1"/>
  <c r="X796" i="1"/>
  <c r="AC796" i="1" s="1"/>
  <c r="AJ796" i="1" s="1"/>
  <c r="AG796" i="1" s="1"/>
  <c r="AD796" i="1" s="1"/>
  <c r="S796" i="1"/>
  <c r="X632" i="1"/>
  <c r="AC632" i="1" s="1"/>
  <c r="AJ632" i="1" s="1"/>
  <c r="AG632" i="1" s="1"/>
  <c r="AD632" i="1" s="1"/>
  <c r="S632" i="1"/>
  <c r="X696" i="1"/>
  <c r="AC696" i="1" s="1"/>
  <c r="AJ696" i="1" s="1"/>
  <c r="AG696" i="1" s="1"/>
  <c r="AD696" i="1" s="1"/>
  <c r="S696" i="1"/>
  <c r="S785" i="1"/>
  <c r="X785" i="1"/>
  <c r="AC785" i="1" s="1"/>
  <c r="AJ785" i="1" s="1"/>
  <c r="AG785" i="1" s="1"/>
  <c r="AD785" i="1" s="1"/>
  <c r="S518" i="1"/>
  <c r="X518" i="1"/>
  <c r="AC518" i="1" s="1"/>
  <c r="AJ518" i="1" s="1"/>
  <c r="AG518" i="1" s="1"/>
  <c r="AD518" i="1" s="1"/>
  <c r="X197" i="1"/>
  <c r="AC197" i="1" s="1"/>
  <c r="AJ197" i="1" s="1"/>
  <c r="AG197" i="1" s="1"/>
  <c r="AD197" i="1" s="1"/>
  <c r="S197" i="1"/>
  <c r="S1925" i="1"/>
  <c r="X1925" i="1"/>
  <c r="AC1925" i="1" s="1"/>
  <c r="AJ1925" i="1" s="1"/>
  <c r="AG1925" i="1" s="1"/>
  <c r="AD1925" i="1" s="1"/>
  <c r="S1976" i="1"/>
  <c r="X1976" i="1"/>
  <c r="AC1976" i="1" s="1"/>
  <c r="AJ1976" i="1" s="1"/>
  <c r="AG1976" i="1" s="1"/>
  <c r="AD1976" i="1" s="1"/>
  <c r="X1911" i="1"/>
  <c r="AC1911" i="1" s="1"/>
  <c r="AJ1911" i="1" s="1"/>
  <c r="AG1911" i="1" s="1"/>
  <c r="AD1911" i="1" s="1"/>
  <c r="S1911" i="1"/>
  <c r="X749" i="1"/>
  <c r="AC749" i="1" s="1"/>
  <c r="AJ749" i="1" s="1"/>
  <c r="AG749" i="1" s="1"/>
  <c r="AD749" i="1" s="1"/>
  <c r="S749" i="1"/>
  <c r="S974" i="1"/>
  <c r="X974" i="1"/>
  <c r="AC974" i="1" s="1"/>
  <c r="AJ974" i="1" s="1"/>
  <c r="AG974" i="1" s="1"/>
  <c r="AD974" i="1" s="1"/>
  <c r="X750" i="1"/>
  <c r="AC750" i="1" s="1"/>
  <c r="AJ750" i="1" s="1"/>
  <c r="AG750" i="1" s="1"/>
  <c r="AD750" i="1" s="1"/>
  <c r="S750" i="1"/>
  <c r="S1582" i="1"/>
  <c r="X1582" i="1"/>
  <c r="AC1582" i="1" s="1"/>
  <c r="AJ1582" i="1" s="1"/>
  <c r="AG1582" i="1" s="1"/>
  <c r="AD1582" i="1" s="1"/>
  <c r="X983" i="1"/>
  <c r="AC983" i="1" s="1"/>
  <c r="AJ983" i="1" s="1"/>
  <c r="AG983" i="1" s="1"/>
  <c r="AD983" i="1" s="1"/>
  <c r="S983" i="1"/>
  <c r="S1310" i="1"/>
  <c r="X1310" i="1"/>
  <c r="AC1310" i="1" s="1"/>
  <c r="AJ1310" i="1" s="1"/>
  <c r="AG1310" i="1" s="1"/>
  <c r="AD1310" i="1" s="1"/>
  <c r="S636" i="1"/>
  <c r="X636" i="1"/>
  <c r="AC636" i="1" s="1"/>
  <c r="AJ636" i="1" s="1"/>
  <c r="AG636" i="1" s="1"/>
  <c r="AD636" i="1" s="1"/>
  <c r="S210" i="1"/>
  <c r="X210" i="1"/>
  <c r="AC210" i="1" s="1"/>
  <c r="AJ210" i="1" s="1"/>
  <c r="AG210" i="1" s="1"/>
  <c r="AD210" i="1" s="1"/>
  <c r="S633" i="1"/>
  <c r="X633" i="1"/>
  <c r="AC633" i="1" s="1"/>
  <c r="AJ633" i="1" s="1"/>
  <c r="AG633" i="1" s="1"/>
  <c r="AD633" i="1" s="1"/>
  <c r="X638" i="1"/>
  <c r="AC638" i="1" s="1"/>
  <c r="AJ638" i="1" s="1"/>
  <c r="AG638" i="1" s="1"/>
  <c r="AD638" i="1" s="1"/>
  <c r="S638" i="1"/>
  <c r="S794" i="1"/>
  <c r="X794" i="1"/>
  <c r="AC794" i="1" s="1"/>
  <c r="AJ794" i="1" s="1"/>
  <c r="AG794" i="1" s="1"/>
  <c r="AD794" i="1" s="1"/>
  <c r="X758" i="1"/>
  <c r="AC758" i="1" s="1"/>
  <c r="AJ758" i="1" s="1"/>
  <c r="AG758" i="1" s="1"/>
  <c r="AD758" i="1" s="1"/>
  <c r="S758" i="1"/>
  <c r="S512" i="1"/>
  <c r="X512" i="1"/>
  <c r="AC512" i="1" s="1"/>
  <c r="AJ512" i="1" s="1"/>
  <c r="AG512" i="1" s="1"/>
  <c r="AD512" i="1" s="1"/>
  <c r="X1771" i="1"/>
  <c r="AC1771" i="1" s="1"/>
  <c r="AJ1771" i="1" s="1"/>
  <c r="AG1771" i="1" s="1"/>
  <c r="AD1771" i="1" s="1"/>
  <c r="S1771" i="1"/>
  <c r="X1730" i="1"/>
  <c r="AC1730" i="1" s="1"/>
  <c r="AJ1730" i="1" s="1"/>
  <c r="AG1730" i="1" s="1"/>
  <c r="AD1730" i="1" s="1"/>
  <c r="S1730" i="1"/>
  <c r="X2021" i="1"/>
  <c r="AC2021" i="1" s="1"/>
  <c r="AJ2021" i="1" s="1"/>
  <c r="AG2021" i="1" s="1"/>
  <c r="AD2021" i="1" s="1"/>
  <c r="S2021" i="1"/>
  <c r="X7" i="1"/>
  <c r="AC7" i="1" s="1"/>
  <c r="AJ7" i="1" s="1"/>
  <c r="AG7" i="1" s="1"/>
  <c r="AD7" i="1" s="1"/>
  <c r="S7" i="1"/>
  <c r="S508" i="1"/>
  <c r="X508" i="1"/>
  <c r="AC508" i="1" s="1"/>
  <c r="AJ508" i="1" s="1"/>
  <c r="AG508" i="1" s="1"/>
  <c r="AD508" i="1" s="1"/>
  <c r="X354" i="1"/>
  <c r="AC354" i="1" s="1"/>
  <c r="AJ354" i="1" s="1"/>
  <c r="AG354" i="1" s="1"/>
  <c r="AD354" i="1" s="1"/>
  <c r="S354" i="1"/>
  <c r="S1172" i="1"/>
  <c r="X1172" i="1"/>
  <c r="AC1172" i="1" s="1"/>
  <c r="AJ1172" i="1" s="1"/>
  <c r="AG1172" i="1" s="1"/>
  <c r="AD1172" i="1" s="1"/>
  <c r="S157" i="1"/>
  <c r="X157" i="1"/>
  <c r="AC157" i="1" s="1"/>
  <c r="AJ157" i="1" s="1"/>
  <c r="AG157" i="1" s="1"/>
  <c r="AD157" i="1" s="1"/>
  <c r="S630" i="1"/>
  <c r="X630" i="1"/>
  <c r="AC630" i="1" s="1"/>
  <c r="AJ630" i="1" s="1"/>
  <c r="AG630" i="1" s="1"/>
  <c r="AD630" i="1" s="1"/>
  <c r="S428" i="1"/>
  <c r="X428" i="1"/>
  <c r="AC428" i="1" s="1"/>
  <c r="AJ428" i="1" s="1"/>
  <c r="AG428" i="1" s="1"/>
  <c r="AD428" i="1" s="1"/>
  <c r="S1128" i="1"/>
  <c r="X1128" i="1"/>
  <c r="AC1128" i="1" s="1"/>
  <c r="AJ1128" i="1" s="1"/>
  <c r="AG1128" i="1" s="1"/>
  <c r="AD1128" i="1" s="1"/>
  <c r="X747" i="1"/>
  <c r="AC747" i="1" s="1"/>
  <c r="AJ747" i="1" s="1"/>
  <c r="AG747" i="1" s="1"/>
  <c r="AD747" i="1" s="1"/>
  <c r="S747" i="1"/>
  <c r="S1632" i="1"/>
  <c r="X1632" i="1"/>
  <c r="AC1632" i="1" s="1"/>
  <c r="AJ1632" i="1" s="1"/>
  <c r="AG1632" i="1" s="1"/>
  <c r="AD1632" i="1" s="1"/>
  <c r="S676" i="1"/>
  <c r="X676" i="1"/>
  <c r="AC676" i="1" s="1"/>
  <c r="AJ676" i="1" s="1"/>
  <c r="AG676" i="1" s="1"/>
  <c r="AD676" i="1" s="1"/>
  <c r="X283" i="1"/>
  <c r="AC283" i="1" s="1"/>
  <c r="AJ283" i="1" s="1"/>
  <c r="AG283" i="1" s="1"/>
  <c r="AD283" i="1" s="1"/>
  <c r="S283" i="1"/>
  <c r="S362" i="1"/>
  <c r="X362" i="1"/>
  <c r="AC362" i="1" s="1"/>
  <c r="AJ362" i="1" s="1"/>
  <c r="AG362" i="1" s="1"/>
  <c r="AD362" i="1" s="1"/>
  <c r="X1626" i="1"/>
  <c r="AC1626" i="1" s="1"/>
  <c r="AJ1626" i="1" s="1"/>
  <c r="AG1626" i="1" s="1"/>
  <c r="AD1626" i="1" s="1"/>
  <c r="S1626" i="1"/>
  <c r="S199" i="1"/>
  <c r="X199" i="1"/>
  <c r="AC199" i="1" s="1"/>
  <c r="AJ199" i="1" s="1"/>
  <c r="AG199" i="1" s="1"/>
  <c r="AD199" i="1" s="1"/>
  <c r="S533" i="1"/>
  <c r="X533" i="1"/>
  <c r="AC533" i="1" s="1"/>
  <c r="AJ533" i="1" s="1"/>
  <c r="AG533" i="1" s="1"/>
  <c r="AD533" i="1" s="1"/>
  <c r="X1373" i="1"/>
  <c r="AC1373" i="1" s="1"/>
  <c r="AJ1373" i="1" s="1"/>
  <c r="AG1373" i="1" s="1"/>
  <c r="AD1373" i="1" s="1"/>
  <c r="S1373" i="1"/>
  <c r="X1444" i="1"/>
  <c r="AC1444" i="1" s="1"/>
  <c r="AJ1444" i="1" s="1"/>
  <c r="AG1444" i="1" s="1"/>
  <c r="AD1444" i="1" s="1"/>
  <c r="S1444" i="1"/>
  <c r="X1765" i="1"/>
  <c r="AC1765" i="1" s="1"/>
  <c r="AJ1765" i="1" s="1"/>
  <c r="AG1765" i="1" s="1"/>
  <c r="AD1765" i="1" s="1"/>
  <c r="S1765" i="1"/>
  <c r="X327" i="1"/>
  <c r="AC327" i="1" s="1"/>
  <c r="AJ327" i="1" s="1"/>
  <c r="AG327" i="1" s="1"/>
  <c r="AD327" i="1" s="1"/>
  <c r="S327" i="1"/>
  <c r="X1581" i="1"/>
  <c r="AC1581" i="1" s="1"/>
  <c r="AJ1581" i="1" s="1"/>
  <c r="AG1581" i="1" s="1"/>
  <c r="AD1581" i="1" s="1"/>
  <c r="S1581" i="1"/>
  <c r="X1609" i="1"/>
  <c r="AC1609" i="1" s="1"/>
  <c r="AJ1609" i="1" s="1"/>
  <c r="AG1609" i="1" s="1"/>
  <c r="AD1609" i="1" s="1"/>
  <c r="S1609" i="1"/>
  <c r="X992" i="1"/>
  <c r="AC992" i="1" s="1"/>
  <c r="AJ992" i="1" s="1"/>
  <c r="AG992" i="1" s="1"/>
  <c r="AD992" i="1" s="1"/>
  <c r="S992" i="1"/>
  <c r="X320" i="1"/>
  <c r="AC320" i="1" s="1"/>
  <c r="AJ320" i="1" s="1"/>
  <c r="AG320" i="1" s="1"/>
  <c r="AD320" i="1" s="1"/>
  <c r="S320" i="1"/>
  <c r="S177" i="1"/>
  <c r="X177" i="1"/>
  <c r="AC177" i="1" s="1"/>
  <c r="AJ177" i="1" s="1"/>
  <c r="AG177" i="1" s="1"/>
  <c r="AD177" i="1" s="1"/>
  <c r="X653" i="1"/>
  <c r="AC653" i="1" s="1"/>
  <c r="AJ653" i="1" s="1"/>
  <c r="AG653" i="1" s="1"/>
  <c r="AD653" i="1" s="1"/>
  <c r="S653" i="1"/>
  <c r="S510" i="1"/>
  <c r="X510" i="1"/>
  <c r="AC510" i="1" s="1"/>
  <c r="AJ510" i="1" s="1"/>
  <c r="AG510" i="1" s="1"/>
  <c r="AD510" i="1" s="1"/>
  <c r="X1602" i="1"/>
  <c r="AC1602" i="1" s="1"/>
  <c r="AJ1602" i="1" s="1"/>
  <c r="AG1602" i="1" s="1"/>
  <c r="AD1602" i="1" s="1"/>
  <c r="S1602" i="1"/>
  <c r="X367" i="1"/>
  <c r="AC367" i="1" s="1"/>
  <c r="AJ367" i="1" s="1"/>
  <c r="AG367" i="1" s="1"/>
  <c r="AD367" i="1" s="1"/>
  <c r="S367" i="1"/>
  <c r="S189" i="1"/>
  <c r="X189" i="1"/>
  <c r="AC189" i="1" s="1"/>
  <c r="AJ189" i="1" s="1"/>
  <c r="AG189" i="1" s="1"/>
  <c r="AD189" i="1" s="1"/>
  <c r="S1294" i="1"/>
  <c r="X1294" i="1"/>
  <c r="AC1294" i="1" s="1"/>
  <c r="AJ1294" i="1" s="1"/>
  <c r="AG1294" i="1" s="1"/>
  <c r="AD1294" i="1" s="1"/>
  <c r="S174" i="1"/>
  <c r="X174" i="1"/>
  <c r="AC174" i="1" s="1"/>
  <c r="AJ174" i="1" s="1"/>
  <c r="AG174" i="1" s="1"/>
  <c r="AD174" i="1" s="1"/>
  <c r="X1710" i="1"/>
  <c r="AC1710" i="1" s="1"/>
  <c r="AJ1710" i="1" s="1"/>
  <c r="AG1710" i="1" s="1"/>
  <c r="AD1710" i="1" s="1"/>
  <c r="S1710" i="1"/>
  <c r="S656" i="1"/>
  <c r="X656" i="1"/>
  <c r="AC656" i="1" s="1"/>
  <c r="AJ656" i="1" s="1"/>
  <c r="AG656" i="1" s="1"/>
  <c r="AD656" i="1" s="1"/>
  <c r="X984" i="1"/>
  <c r="AC984" i="1" s="1"/>
  <c r="AJ984" i="1" s="1"/>
  <c r="AG984" i="1" s="1"/>
  <c r="AD984" i="1" s="1"/>
  <c r="S984" i="1"/>
  <c r="S1963" i="1"/>
  <c r="X1963" i="1"/>
  <c r="AC1963" i="1" s="1"/>
  <c r="AJ1963" i="1" s="1"/>
  <c r="AG1963" i="1" s="1"/>
  <c r="AD1963" i="1" s="1"/>
  <c r="X1607" i="1"/>
  <c r="AC1607" i="1" s="1"/>
  <c r="AJ1607" i="1" s="1"/>
  <c r="AG1607" i="1" s="1"/>
  <c r="AD1607" i="1" s="1"/>
  <c r="S1607" i="1"/>
  <c r="S1548" i="1"/>
  <c r="X1548" i="1"/>
  <c r="AC1548" i="1" s="1"/>
  <c r="AJ1548" i="1" s="1"/>
  <c r="AG1548" i="1" s="1"/>
  <c r="AD1548" i="1" s="1"/>
  <c r="X198" i="1"/>
  <c r="AC198" i="1" s="1"/>
  <c r="AJ198" i="1" s="1"/>
  <c r="AG198" i="1" s="1"/>
  <c r="AD198" i="1" s="1"/>
  <c r="S198" i="1"/>
  <c r="X787" i="1"/>
  <c r="AC787" i="1" s="1"/>
  <c r="AJ787" i="1" s="1"/>
  <c r="AG787" i="1" s="1"/>
  <c r="AD787" i="1" s="1"/>
  <c r="S787" i="1"/>
  <c r="S892" i="1"/>
  <c r="X892" i="1"/>
  <c r="AC892" i="1" s="1"/>
  <c r="AJ892" i="1" s="1"/>
  <c r="AG892" i="1" s="1"/>
  <c r="AD892" i="1" s="1"/>
  <c r="S1595" i="1"/>
  <c r="X1595" i="1"/>
  <c r="AC1595" i="1" s="1"/>
  <c r="AJ1595" i="1" s="1"/>
  <c r="AG1595" i="1" s="1"/>
  <c r="AD1595" i="1" s="1"/>
  <c r="S1143" i="1"/>
  <c r="X1143" i="1"/>
  <c r="AC1143" i="1" s="1"/>
  <c r="AJ1143" i="1" s="1"/>
  <c r="AG1143" i="1" s="1"/>
  <c r="AD1143" i="1" s="1"/>
  <c r="X296" i="1"/>
  <c r="AC296" i="1" s="1"/>
  <c r="AJ296" i="1" s="1"/>
  <c r="AG296" i="1" s="1"/>
  <c r="AD296" i="1" s="1"/>
  <c r="S296" i="1"/>
  <c r="S329" i="1"/>
  <c r="X329" i="1"/>
  <c r="AC329" i="1" s="1"/>
  <c r="AJ329" i="1" s="1"/>
  <c r="AG329" i="1" s="1"/>
  <c r="AD329" i="1" s="1"/>
  <c r="X163" i="1"/>
  <c r="AC163" i="1" s="1"/>
  <c r="AJ163" i="1" s="1"/>
  <c r="AG163" i="1" s="1"/>
  <c r="AD163" i="1" s="1"/>
  <c r="S163" i="1"/>
  <c r="X852" i="1"/>
  <c r="AC852" i="1" s="1"/>
  <c r="AJ852" i="1" s="1"/>
  <c r="AG852" i="1" s="1"/>
  <c r="AD852" i="1" s="1"/>
  <c r="S852" i="1"/>
  <c r="X1180" i="1"/>
  <c r="AC1180" i="1" s="1"/>
  <c r="AJ1180" i="1" s="1"/>
  <c r="AG1180" i="1" s="1"/>
  <c r="AD1180" i="1" s="1"/>
  <c r="S1180" i="1"/>
  <c r="S1140" i="1"/>
  <c r="X1140" i="1"/>
  <c r="AC1140" i="1" s="1"/>
  <c r="AJ1140" i="1" s="1"/>
  <c r="AG1140" i="1" s="1"/>
  <c r="AD1140" i="1" s="1"/>
  <c r="S1959" i="1"/>
  <c r="X1959" i="1"/>
  <c r="AC1959" i="1" s="1"/>
  <c r="AJ1959" i="1" s="1"/>
  <c r="AG1959" i="1" s="1"/>
  <c r="AD1959" i="1" s="1"/>
  <c r="X1547" i="1"/>
  <c r="AC1547" i="1" s="1"/>
  <c r="AJ1547" i="1" s="1"/>
  <c r="AG1547" i="1" s="1"/>
  <c r="AD1547" i="1" s="1"/>
  <c r="S1547" i="1"/>
  <c r="S382" i="1"/>
  <c r="X382" i="1"/>
  <c r="AC382" i="1" s="1"/>
  <c r="AJ382" i="1" s="1"/>
  <c r="AG382" i="1" s="1"/>
  <c r="AD382" i="1" s="1"/>
  <c r="X1012" i="1"/>
  <c r="AC1012" i="1" s="1"/>
  <c r="AJ1012" i="1" s="1"/>
  <c r="AG1012" i="1" s="1"/>
  <c r="AD1012" i="1" s="1"/>
  <c r="S1012" i="1"/>
  <c r="S790" i="1"/>
  <c r="X790" i="1"/>
  <c r="AC790" i="1" s="1"/>
  <c r="AJ790" i="1" s="1"/>
  <c r="AG790" i="1" s="1"/>
  <c r="AD790" i="1" s="1"/>
  <c r="S1603" i="1"/>
  <c r="X1603" i="1"/>
  <c r="AC1603" i="1" s="1"/>
  <c r="AJ1603" i="1" s="1"/>
  <c r="AG1603" i="1" s="1"/>
  <c r="AD1603" i="1" s="1"/>
  <c r="S753" i="1"/>
  <c r="X753" i="1"/>
  <c r="AC753" i="1" s="1"/>
  <c r="AJ753" i="1" s="1"/>
  <c r="AG753" i="1" s="1"/>
  <c r="AD753" i="1" s="1"/>
  <c r="S1725" i="1"/>
  <c r="X1725" i="1"/>
  <c r="AC1725" i="1" s="1"/>
  <c r="AJ1725" i="1" s="1"/>
  <c r="AG1725" i="1" s="1"/>
  <c r="AD1725" i="1" s="1"/>
  <c r="S1979" i="1"/>
  <c r="X1979" i="1"/>
  <c r="AC1979" i="1" s="1"/>
  <c r="AJ1979" i="1" s="1"/>
  <c r="AG1979" i="1" s="1"/>
  <c r="AD1979" i="1" s="1"/>
  <c r="X164" i="1"/>
  <c r="AC164" i="1" s="1"/>
  <c r="AJ164" i="1" s="1"/>
  <c r="AG164" i="1" s="1"/>
  <c r="AD164" i="1" s="1"/>
  <c r="S164" i="1"/>
  <c r="S824" i="1"/>
  <c r="X824" i="1"/>
  <c r="AC824" i="1" s="1"/>
  <c r="AJ824" i="1" s="1"/>
  <c r="AG824" i="1" s="1"/>
  <c r="AD824" i="1" s="1"/>
  <c r="S1440" i="1"/>
  <c r="X1440" i="1"/>
  <c r="AC1440" i="1" s="1"/>
  <c r="AJ1440" i="1" s="1"/>
  <c r="AG1440" i="1" s="1"/>
  <c r="AD1440" i="1" s="1"/>
  <c r="S167" i="1"/>
  <c r="X167" i="1"/>
  <c r="AC167" i="1" s="1"/>
  <c r="AJ167" i="1" s="1"/>
  <c r="AG167" i="1" s="1"/>
  <c r="AD167" i="1" s="1"/>
  <c r="X96" i="1"/>
  <c r="AC96" i="1" s="1"/>
  <c r="AJ96" i="1" s="1"/>
  <c r="AG96" i="1" s="1"/>
  <c r="AD96" i="1" s="1"/>
  <c r="S96" i="1"/>
  <c r="X1920" i="1"/>
  <c r="AC1920" i="1" s="1"/>
  <c r="AJ1920" i="1" s="1"/>
  <c r="AG1920" i="1" s="1"/>
  <c r="AD1920" i="1" s="1"/>
  <c r="S1920" i="1"/>
  <c r="X454" i="1"/>
  <c r="AC454" i="1" s="1"/>
  <c r="AJ454" i="1" s="1"/>
  <c r="AG454" i="1" s="1"/>
  <c r="AD454" i="1" s="1"/>
  <c r="S454" i="1"/>
  <c r="X1961" i="1"/>
  <c r="AC1961" i="1" s="1"/>
  <c r="AJ1961" i="1" s="1"/>
  <c r="AG1961" i="1" s="1"/>
  <c r="AD1961" i="1" s="1"/>
  <c r="S1961" i="1"/>
  <c r="X1311" i="1"/>
  <c r="AC1311" i="1" s="1"/>
  <c r="AJ1311" i="1" s="1"/>
  <c r="AG1311" i="1" s="1"/>
  <c r="AD1311" i="1" s="1"/>
  <c r="S1311" i="1"/>
  <c r="S1815" i="1"/>
  <c r="X1815" i="1"/>
  <c r="AC1815" i="1" s="1"/>
  <c r="AJ1815" i="1" s="1"/>
  <c r="AG1815" i="1" s="1"/>
  <c r="AD1815" i="1" s="1"/>
  <c r="X1803" i="1"/>
  <c r="AC1803" i="1" s="1"/>
  <c r="AJ1803" i="1" s="1"/>
  <c r="AG1803" i="1" s="1"/>
  <c r="AD1803" i="1" s="1"/>
  <c r="S1803" i="1"/>
  <c r="S1187" i="1"/>
  <c r="X1187" i="1"/>
  <c r="AC1187" i="1" s="1"/>
  <c r="AJ1187" i="1" s="1"/>
  <c r="AG1187" i="1" s="1"/>
  <c r="AD1187" i="1" s="1"/>
  <c r="S218" i="1"/>
  <c r="X218" i="1"/>
  <c r="AC218" i="1" s="1"/>
  <c r="AJ218" i="1" s="1"/>
  <c r="AG218" i="1" s="1"/>
  <c r="AD218" i="1" s="1"/>
  <c r="X378" i="1"/>
  <c r="AC378" i="1" s="1"/>
  <c r="AJ378" i="1" s="1"/>
  <c r="AG378" i="1" s="1"/>
  <c r="AD378" i="1" s="1"/>
  <c r="S378" i="1"/>
  <c r="S379" i="1"/>
  <c r="X379" i="1"/>
  <c r="AC379" i="1" s="1"/>
  <c r="AJ379" i="1" s="1"/>
  <c r="AG379" i="1" s="1"/>
  <c r="AD379" i="1" s="1"/>
  <c r="X1302" i="1"/>
  <c r="AC1302" i="1" s="1"/>
  <c r="AJ1302" i="1" s="1"/>
  <c r="AG1302" i="1" s="1"/>
  <c r="AD1302" i="1" s="1"/>
  <c r="S1302" i="1"/>
  <c r="X1374" i="1"/>
  <c r="AC1374" i="1" s="1"/>
  <c r="AJ1374" i="1" s="1"/>
  <c r="AG1374" i="1" s="1"/>
  <c r="AD1374" i="1" s="1"/>
  <c r="S1374" i="1"/>
  <c r="X515" i="1"/>
  <c r="AC515" i="1" s="1"/>
  <c r="AJ515" i="1" s="1"/>
  <c r="AG515" i="1" s="1"/>
  <c r="AD515" i="1" s="1"/>
  <c r="S515" i="1"/>
  <c r="X1538" i="1"/>
  <c r="AC1538" i="1" s="1"/>
  <c r="AJ1538" i="1" s="1"/>
  <c r="AG1538" i="1" s="1"/>
  <c r="AD1538" i="1" s="1"/>
  <c r="S1538" i="1"/>
  <c r="S1119" i="1"/>
  <c r="X1119" i="1"/>
  <c r="AC1119" i="1" s="1"/>
  <c r="AJ1119" i="1" s="1"/>
  <c r="AG1119" i="1" s="1"/>
  <c r="AD1119" i="1" s="1"/>
  <c r="S2017" i="1"/>
  <c r="X2017" i="1"/>
  <c r="AC2017" i="1" s="1"/>
  <c r="AJ2017" i="1" s="1"/>
  <c r="AG2017" i="1" s="1"/>
  <c r="AD2017" i="1" s="1"/>
  <c r="X326" i="1"/>
  <c r="AC326" i="1" s="1"/>
  <c r="AJ326" i="1" s="1"/>
  <c r="AG326" i="1" s="1"/>
  <c r="AD326" i="1" s="1"/>
  <c r="S326" i="1"/>
  <c r="S759" i="1"/>
  <c r="X759" i="1"/>
  <c r="AC759" i="1" s="1"/>
  <c r="AJ759" i="1" s="1"/>
  <c r="AG759" i="1" s="1"/>
  <c r="AD759" i="1" s="1"/>
  <c r="X1783" i="1"/>
  <c r="AC1783" i="1" s="1"/>
  <c r="AJ1783" i="1" s="1"/>
  <c r="AG1783" i="1" s="1"/>
  <c r="AD1783" i="1" s="1"/>
  <c r="S1783" i="1"/>
  <c r="X1972" i="1"/>
  <c r="AC1972" i="1" s="1"/>
  <c r="AJ1972" i="1" s="1"/>
  <c r="AG1972" i="1" s="1"/>
  <c r="AD1972" i="1" s="1"/>
  <c r="S1972" i="1"/>
  <c r="S1254" i="1"/>
  <c r="X1254" i="1"/>
  <c r="AC1254" i="1" s="1"/>
  <c r="AJ1254" i="1" s="1"/>
  <c r="AG1254" i="1" s="1"/>
  <c r="AD1254" i="1" s="1"/>
  <c r="S95" i="1"/>
  <c r="X95" i="1"/>
  <c r="AC95" i="1" s="1"/>
  <c r="AJ95" i="1" s="1"/>
  <c r="AG95" i="1" s="1"/>
  <c r="AD95" i="1" s="1"/>
  <c r="X424" i="1"/>
  <c r="AC424" i="1" s="1"/>
  <c r="AJ424" i="1" s="1"/>
  <c r="AG424" i="1" s="1"/>
  <c r="AD424" i="1" s="1"/>
  <c r="S424" i="1"/>
  <c r="S1184" i="1"/>
  <c r="X1184" i="1"/>
  <c r="AC1184" i="1" s="1"/>
  <c r="AJ1184" i="1" s="1"/>
  <c r="AG1184" i="1" s="1"/>
  <c r="AD1184" i="1" s="1"/>
  <c r="S1637" i="1"/>
  <c r="X1637" i="1"/>
  <c r="AC1637" i="1" s="1"/>
  <c r="AJ1637" i="1" s="1"/>
  <c r="AG1637" i="1" s="1"/>
  <c r="AD1637" i="1" s="1"/>
  <c r="X1926" i="1"/>
  <c r="AC1926" i="1" s="1"/>
  <c r="AJ1926" i="1" s="1"/>
  <c r="AG1926" i="1" s="1"/>
  <c r="AD1926" i="1" s="1"/>
  <c r="S1926" i="1"/>
  <c r="X369" i="1"/>
  <c r="AC369" i="1" s="1"/>
  <c r="AJ369" i="1" s="1"/>
  <c r="AG369" i="1" s="1"/>
  <c r="AD369" i="1" s="1"/>
  <c r="S369" i="1"/>
  <c r="X291" i="1"/>
  <c r="AC291" i="1" s="1"/>
  <c r="AJ291" i="1" s="1"/>
  <c r="AG291" i="1" s="1"/>
  <c r="AD291" i="1" s="1"/>
  <c r="S291" i="1"/>
  <c r="X1222" i="1"/>
  <c r="AC1222" i="1" s="1"/>
  <c r="AJ1222" i="1" s="1"/>
  <c r="AG1222" i="1" s="1"/>
  <c r="AD1222" i="1" s="1"/>
  <c r="S1222" i="1"/>
  <c r="S380" i="1"/>
  <c r="X380" i="1"/>
  <c r="AC380" i="1" s="1"/>
  <c r="AJ380" i="1" s="1"/>
  <c r="AG380" i="1" s="1"/>
  <c r="AD380" i="1" s="1"/>
  <c r="S1524" i="1"/>
  <c r="X1524" i="1"/>
  <c r="AC1524" i="1" s="1"/>
  <c r="AJ1524" i="1" s="1"/>
  <c r="AG1524" i="1" s="1"/>
  <c r="AD1524" i="1" s="1"/>
  <c r="S1135" i="1"/>
  <c r="X1135" i="1"/>
  <c r="AC1135" i="1" s="1"/>
  <c r="AJ1135" i="1" s="1"/>
  <c r="AG1135" i="1" s="1"/>
  <c r="AD1135" i="1" s="1"/>
  <c r="S423" i="1"/>
  <c r="X423" i="1"/>
  <c r="AC423" i="1" s="1"/>
  <c r="AJ423" i="1" s="1"/>
  <c r="AG423" i="1" s="1"/>
  <c r="AD423" i="1" s="1"/>
  <c r="S853" i="1"/>
  <c r="X853" i="1"/>
  <c r="AC853" i="1" s="1"/>
  <c r="AJ853" i="1" s="1"/>
  <c r="AG853" i="1" s="1"/>
  <c r="AD853" i="1" s="1"/>
  <c r="S1922" i="1"/>
  <c r="X1922" i="1"/>
  <c r="AC1922" i="1" s="1"/>
  <c r="AJ1922" i="1" s="1"/>
  <c r="AG1922" i="1" s="1"/>
  <c r="AD1922" i="1" s="1"/>
  <c r="X793" i="1"/>
  <c r="AC793" i="1" s="1"/>
  <c r="AJ793" i="1" s="1"/>
  <c r="AG793" i="1" s="1"/>
  <c r="AD793" i="1" s="1"/>
  <c r="S793" i="1"/>
  <c r="X834" i="1"/>
  <c r="AC834" i="1" s="1"/>
  <c r="AJ834" i="1" s="1"/>
  <c r="AG834" i="1" s="1"/>
  <c r="AD834" i="1" s="1"/>
  <c r="S834" i="1"/>
  <c r="X1518" i="1"/>
  <c r="AC1518" i="1" s="1"/>
  <c r="AJ1518" i="1" s="1"/>
  <c r="AG1518" i="1" s="1"/>
  <c r="AD1518" i="1" s="1"/>
  <c r="S1518" i="1"/>
  <c r="X635" i="1"/>
  <c r="AC635" i="1" s="1"/>
  <c r="AJ635" i="1" s="1"/>
  <c r="AG635" i="1" s="1"/>
  <c r="AD635" i="1" s="1"/>
  <c r="S635" i="1"/>
  <c r="X1069" i="1"/>
  <c r="AC1069" i="1" s="1"/>
  <c r="AJ1069" i="1" s="1"/>
  <c r="AG1069" i="1" s="1"/>
  <c r="AD1069" i="1" s="1"/>
  <c r="S1069" i="1"/>
  <c r="S336" i="1"/>
  <c r="X336" i="1"/>
  <c r="AC336" i="1" s="1"/>
  <c r="AJ336" i="1" s="1"/>
  <c r="AG336" i="1" s="1"/>
  <c r="AD336" i="1" s="1"/>
  <c r="X616" i="1"/>
  <c r="AC616" i="1" s="1"/>
  <c r="AJ616" i="1" s="1"/>
  <c r="AG616" i="1" s="1"/>
  <c r="AD616" i="1" s="1"/>
  <c r="S616" i="1"/>
  <c r="X1748" i="1"/>
  <c r="AC1748" i="1" s="1"/>
  <c r="AJ1748" i="1" s="1"/>
  <c r="AG1748" i="1" s="1"/>
  <c r="AD1748" i="1" s="1"/>
  <c r="S1748" i="1"/>
  <c r="X1430" i="1"/>
  <c r="AC1430" i="1" s="1"/>
  <c r="AJ1430" i="1" s="1"/>
  <c r="AG1430" i="1" s="1"/>
  <c r="AD1430" i="1" s="1"/>
  <c r="S1430" i="1"/>
  <c r="X1641" i="1"/>
  <c r="AC1641" i="1" s="1"/>
  <c r="AJ1641" i="1" s="1"/>
  <c r="AG1641" i="1" s="1"/>
  <c r="AD1641" i="1" s="1"/>
  <c r="S1641" i="1"/>
  <c r="S172" i="1"/>
  <c r="X172" i="1"/>
  <c r="AC172" i="1" s="1"/>
  <c r="AJ172" i="1" s="1"/>
  <c r="AG172" i="1" s="1"/>
  <c r="AD172" i="1" s="1"/>
  <c r="S1164" i="1"/>
  <c r="X1164" i="1"/>
  <c r="AC1164" i="1" s="1"/>
  <c r="AJ1164" i="1" s="1"/>
  <c r="AG1164" i="1" s="1"/>
  <c r="AD1164" i="1" s="1"/>
  <c r="S1697" i="1"/>
  <c r="X1697" i="1"/>
  <c r="AC1697" i="1" s="1"/>
  <c r="AJ1697" i="1" s="1"/>
  <c r="AG1697" i="1" s="1"/>
  <c r="AD1697" i="1" s="1"/>
  <c r="S1571" i="1"/>
  <c r="X1571" i="1"/>
  <c r="AC1571" i="1" s="1"/>
  <c r="AJ1571" i="1" s="1"/>
  <c r="AG1571" i="1" s="1"/>
  <c r="AD1571" i="1" s="1"/>
  <c r="S298" i="1"/>
  <c r="X298" i="1"/>
  <c r="AC298" i="1" s="1"/>
  <c r="AJ298" i="1" s="1"/>
  <c r="AG298" i="1" s="1"/>
  <c r="AD298" i="1" s="1"/>
  <c r="S1280" i="1"/>
  <c r="X1280" i="1"/>
  <c r="AC1280" i="1" s="1"/>
  <c r="AJ1280" i="1" s="1"/>
  <c r="AG1280" i="1" s="1"/>
  <c r="AD1280" i="1" s="1"/>
  <c r="X1628" i="1"/>
  <c r="AC1628" i="1" s="1"/>
  <c r="AJ1628" i="1" s="1"/>
  <c r="AG1628" i="1" s="1"/>
  <c r="AD1628" i="1" s="1"/>
  <c r="S1628" i="1"/>
  <c r="S425" i="1"/>
  <c r="X425" i="1"/>
  <c r="AC425" i="1" s="1"/>
  <c r="AJ425" i="1" s="1"/>
  <c r="AG425" i="1" s="1"/>
  <c r="AD425" i="1" s="1"/>
  <c r="S1017" i="1"/>
  <c r="X1017" i="1"/>
  <c r="AC1017" i="1" s="1"/>
  <c r="AJ1017" i="1" s="1"/>
  <c r="AG1017" i="1" s="1"/>
  <c r="AD1017" i="1" s="1"/>
  <c r="X255" i="1"/>
  <c r="AC255" i="1" s="1"/>
  <c r="AJ255" i="1" s="1"/>
  <c r="AG255" i="1" s="1"/>
  <c r="AD255" i="1" s="1"/>
  <c r="S255" i="1"/>
  <c r="S1666" i="1"/>
  <c r="X1666" i="1"/>
  <c r="AC1666" i="1" s="1"/>
  <c r="AJ1666" i="1" s="1"/>
  <c r="AG1666" i="1" s="1"/>
  <c r="AD1666" i="1" s="1"/>
  <c r="X1932" i="1"/>
  <c r="AC1932" i="1" s="1"/>
  <c r="AJ1932" i="1" s="1"/>
  <c r="AG1932" i="1" s="1"/>
  <c r="AD1932" i="1" s="1"/>
  <c r="S1932" i="1"/>
  <c r="S305" i="1"/>
  <c r="X305" i="1"/>
  <c r="AC305" i="1" s="1"/>
  <c r="AJ305" i="1" s="1"/>
  <c r="AG305" i="1" s="1"/>
  <c r="AD305" i="1" s="1"/>
  <c r="S626" i="1"/>
  <c r="X626" i="1"/>
  <c r="AC626" i="1" s="1"/>
  <c r="AJ626" i="1" s="1"/>
  <c r="AG626" i="1" s="1"/>
  <c r="AD626" i="1" s="1"/>
  <c r="X708" i="1"/>
  <c r="AC708" i="1" s="1"/>
  <c r="AJ708" i="1" s="1"/>
  <c r="AG708" i="1" s="1"/>
  <c r="AD708" i="1" s="1"/>
  <c r="S708" i="1"/>
  <c r="S1631" i="1"/>
  <c r="X1631" i="1"/>
  <c r="AC1631" i="1" s="1"/>
  <c r="AJ1631" i="1" s="1"/>
  <c r="AG1631" i="1" s="1"/>
  <c r="AD1631" i="1" s="1"/>
  <c r="S1831" i="1"/>
  <c r="X1831" i="1"/>
  <c r="AC1831" i="1" s="1"/>
  <c r="AJ1831" i="1" s="1"/>
  <c r="AG1831" i="1" s="1"/>
  <c r="AD1831" i="1" s="1"/>
  <c r="X1714" i="1"/>
  <c r="AC1714" i="1" s="1"/>
  <c r="AJ1714" i="1" s="1"/>
  <c r="AG1714" i="1" s="1"/>
  <c r="AD1714" i="1" s="1"/>
  <c r="S1714" i="1"/>
  <c r="S782" i="1"/>
  <c r="X782" i="1"/>
  <c r="AC782" i="1" s="1"/>
  <c r="AJ782" i="1" s="1"/>
  <c r="AG782" i="1" s="1"/>
  <c r="AD782" i="1" s="1"/>
  <c r="X97" i="1"/>
  <c r="AC97" i="1" s="1"/>
  <c r="AJ97" i="1" s="1"/>
  <c r="AG97" i="1" s="1"/>
  <c r="AD97" i="1" s="1"/>
  <c r="S97" i="1"/>
  <c r="S1427" i="1"/>
  <c r="X1427" i="1"/>
  <c r="AC1427" i="1" s="1"/>
  <c r="AJ1427" i="1" s="1"/>
  <c r="AG1427" i="1" s="1"/>
  <c r="AD1427" i="1" s="1"/>
  <c r="X1016" i="1"/>
  <c r="AC1016" i="1" s="1"/>
  <c r="AJ1016" i="1" s="1"/>
  <c r="AG1016" i="1" s="1"/>
  <c r="AD1016" i="1" s="1"/>
  <c r="S1016" i="1"/>
  <c r="X1784" i="1"/>
  <c r="AC1784" i="1" s="1"/>
  <c r="AJ1784" i="1" s="1"/>
  <c r="AG1784" i="1" s="1"/>
  <c r="AD1784" i="1" s="1"/>
  <c r="S1784" i="1"/>
  <c r="S675" i="1"/>
  <c r="X675" i="1"/>
  <c r="AC675" i="1" s="1"/>
  <c r="AJ675" i="1" s="1"/>
  <c r="AG675" i="1" s="1"/>
  <c r="AD675" i="1" s="1"/>
  <c r="S435" i="1"/>
  <c r="X435" i="1"/>
  <c r="AC435" i="1" s="1"/>
  <c r="AJ435" i="1" s="1"/>
  <c r="AG435" i="1" s="1"/>
  <c r="AD435" i="1" s="1"/>
  <c r="S1098" i="1"/>
  <c r="X1098" i="1"/>
  <c r="AC1098" i="1" s="1"/>
  <c r="AJ1098" i="1" s="1"/>
  <c r="AG1098" i="1" s="1"/>
  <c r="AD1098" i="1" s="1"/>
  <c r="S1621" i="1"/>
  <c r="X1621" i="1"/>
  <c r="AC1621" i="1" s="1"/>
  <c r="AJ1621" i="1" s="1"/>
  <c r="AG1621" i="1" s="1"/>
  <c r="AD1621" i="1" s="1"/>
  <c r="S1431" i="1"/>
  <c r="X1431" i="1"/>
  <c r="AC1431" i="1" s="1"/>
  <c r="AJ1431" i="1" s="1"/>
  <c r="AG1431" i="1" s="1"/>
  <c r="AD1431" i="1" s="1"/>
  <c r="S1758" i="1"/>
  <c r="X1758" i="1"/>
  <c r="AC1758" i="1" s="1"/>
  <c r="AJ1758" i="1" s="1"/>
  <c r="AG1758" i="1" s="1"/>
  <c r="AD1758" i="1" s="1"/>
  <c r="S1604" i="1"/>
  <c r="X1604" i="1"/>
  <c r="AC1604" i="1" s="1"/>
  <c r="AJ1604" i="1" s="1"/>
  <c r="AG1604" i="1" s="1"/>
  <c r="AD1604" i="1" s="1"/>
  <c r="S548" i="1"/>
  <c r="X548" i="1"/>
  <c r="AC548" i="1" s="1"/>
  <c r="AJ548" i="1" s="1"/>
  <c r="AG548" i="1" s="1"/>
  <c r="AD548" i="1" s="1"/>
  <c r="S1252" i="1"/>
  <c r="X1252" i="1"/>
  <c r="AC1252" i="1" s="1"/>
  <c r="AJ1252" i="1" s="1"/>
  <c r="AG1252" i="1" s="1"/>
  <c r="AD1252" i="1" s="1"/>
  <c r="S1426" i="1"/>
  <c r="X1426" i="1"/>
  <c r="AC1426" i="1" s="1"/>
  <c r="AJ1426" i="1" s="1"/>
  <c r="AG1426" i="1" s="1"/>
  <c r="AD1426" i="1" s="1"/>
  <c r="X1178" i="1"/>
  <c r="AC1178" i="1" s="1"/>
  <c r="AJ1178" i="1" s="1"/>
  <c r="AG1178" i="1" s="1"/>
  <c r="AD1178" i="1" s="1"/>
  <c r="S1178" i="1"/>
  <c r="X267" i="1"/>
  <c r="AC267" i="1" s="1"/>
  <c r="AJ267" i="1" s="1"/>
  <c r="AG267" i="1" s="1"/>
  <c r="AD267" i="1" s="1"/>
  <c r="S267" i="1"/>
  <c r="X917" i="1"/>
  <c r="AC917" i="1" s="1"/>
  <c r="AJ917" i="1" s="1"/>
  <c r="AG917" i="1" s="1"/>
  <c r="AD917" i="1" s="1"/>
  <c r="S917" i="1"/>
  <c r="S168" i="1"/>
  <c r="X168" i="1"/>
  <c r="AC168" i="1" s="1"/>
  <c r="AJ168" i="1" s="1"/>
  <c r="AG168" i="1" s="1"/>
  <c r="AD168" i="1" s="1"/>
  <c r="S1028" i="1"/>
  <c r="X1028" i="1"/>
  <c r="AC1028" i="1" s="1"/>
  <c r="AJ1028" i="1" s="1"/>
  <c r="AG1028" i="1" s="1"/>
  <c r="AD1028" i="1" s="1"/>
  <c r="S686" i="1"/>
  <c r="X686" i="1"/>
  <c r="AC686" i="1" s="1"/>
  <c r="AJ686" i="1" s="1"/>
  <c r="AG686" i="1" s="1"/>
  <c r="AD686" i="1" s="1"/>
  <c r="S624" i="1"/>
  <c r="X624" i="1"/>
  <c r="AC624" i="1" s="1"/>
  <c r="AJ624" i="1" s="1"/>
  <c r="AG624" i="1" s="1"/>
  <c r="AD624" i="1" s="1"/>
  <c r="X325" i="1"/>
  <c r="AC325" i="1" s="1"/>
  <c r="AJ325" i="1" s="1"/>
  <c r="AG325" i="1" s="1"/>
  <c r="AD325" i="1" s="1"/>
  <c r="S325" i="1"/>
  <c r="S1912" i="1"/>
  <c r="X1912" i="1"/>
  <c r="AC1912" i="1" s="1"/>
  <c r="AJ1912" i="1" s="1"/>
  <c r="AG1912" i="1" s="1"/>
  <c r="AD1912" i="1" s="1"/>
  <c r="S1613" i="1"/>
  <c r="X1613" i="1"/>
  <c r="AC1613" i="1" s="1"/>
  <c r="AJ1613" i="1" s="1"/>
  <c r="AG1613" i="1" s="1"/>
  <c r="AD1613" i="1" s="1"/>
  <c r="S1568" i="1"/>
  <c r="X1568" i="1"/>
  <c r="AC1568" i="1" s="1"/>
  <c r="AJ1568" i="1" s="1"/>
  <c r="AG1568" i="1" s="1"/>
  <c r="AD1568" i="1" s="1"/>
  <c r="X1779" i="1"/>
  <c r="AC1779" i="1" s="1"/>
  <c r="AJ1779" i="1" s="1"/>
  <c r="AG1779" i="1" s="1"/>
  <c r="AD1779" i="1" s="1"/>
  <c r="S1779" i="1"/>
  <c r="X1443" i="1"/>
  <c r="AC1443" i="1" s="1"/>
  <c r="AJ1443" i="1" s="1"/>
  <c r="AG1443" i="1" s="1"/>
  <c r="AD1443" i="1" s="1"/>
  <c r="S1443" i="1"/>
  <c r="S107" i="1"/>
  <c r="X107" i="1"/>
  <c r="AC107" i="1" s="1"/>
  <c r="AJ107" i="1" s="1"/>
  <c r="AG107" i="1" s="1"/>
  <c r="AD107" i="1" s="1"/>
  <c r="S1777" i="1"/>
  <c r="X1777" i="1"/>
  <c r="AC1777" i="1" s="1"/>
  <c r="AJ1777" i="1" s="1"/>
  <c r="AG1777" i="1" s="1"/>
  <c r="AD1777" i="1" s="1"/>
  <c r="S825" i="1"/>
  <c r="X825" i="1"/>
  <c r="AC825" i="1" s="1"/>
  <c r="AJ825" i="1" s="1"/>
  <c r="AG825" i="1" s="1"/>
  <c r="AD825" i="1" s="1"/>
  <c r="S480" i="1"/>
  <c r="X480" i="1"/>
  <c r="AC480" i="1" s="1"/>
  <c r="AJ480" i="1" s="1"/>
  <c r="AG480" i="1" s="1"/>
  <c r="AD480" i="1" s="1"/>
  <c r="S1708" i="1"/>
  <c r="X1708" i="1"/>
  <c r="AC1708" i="1" s="1"/>
  <c r="AJ1708" i="1" s="1"/>
  <c r="AG1708" i="1" s="1"/>
  <c r="AD1708" i="1" s="1"/>
  <c r="X838" i="1"/>
  <c r="AC838" i="1" s="1"/>
  <c r="AJ838" i="1" s="1"/>
  <c r="AG838" i="1" s="1"/>
  <c r="AD838" i="1" s="1"/>
  <c r="S838" i="1"/>
  <c r="S1226" i="1"/>
  <c r="X1226" i="1"/>
  <c r="AC1226" i="1" s="1"/>
  <c r="AJ1226" i="1" s="1"/>
  <c r="AG1226" i="1" s="1"/>
  <c r="AD1226" i="1" s="1"/>
  <c r="X1533" i="1"/>
  <c r="AC1533" i="1" s="1"/>
  <c r="AJ1533" i="1" s="1"/>
  <c r="AG1533" i="1" s="1"/>
  <c r="AD1533" i="1" s="1"/>
  <c r="S1533" i="1"/>
  <c r="S301" i="1"/>
  <c r="X301" i="1"/>
  <c r="AC301" i="1" s="1"/>
  <c r="AJ301" i="1" s="1"/>
  <c r="AG301" i="1" s="1"/>
  <c r="AD301" i="1" s="1"/>
  <c r="S694" i="1"/>
  <c r="X694" i="1"/>
  <c r="AC694" i="1" s="1"/>
  <c r="AJ694" i="1" s="1"/>
  <c r="AG694" i="1" s="1"/>
  <c r="AD694" i="1" s="1"/>
  <c r="X1514" i="1"/>
  <c r="AC1514" i="1" s="1"/>
  <c r="AJ1514" i="1" s="1"/>
  <c r="AG1514" i="1" s="1"/>
  <c r="AD1514" i="1" s="1"/>
  <c r="S1514" i="1"/>
  <c r="S1823" i="1"/>
  <c r="X1823" i="1"/>
  <c r="AC1823" i="1" s="1"/>
  <c r="AJ1823" i="1" s="1"/>
  <c r="AG1823" i="1" s="1"/>
  <c r="AD1823" i="1" s="1"/>
  <c r="X99" i="1"/>
  <c r="AC99" i="1" s="1"/>
  <c r="AJ99" i="1" s="1"/>
  <c r="AG99" i="1" s="1"/>
  <c r="AD99" i="1" s="1"/>
  <c r="S99" i="1"/>
  <c r="S105" i="1"/>
  <c r="X105" i="1"/>
  <c r="AC105" i="1" s="1"/>
  <c r="AJ105" i="1" s="1"/>
  <c r="AG105" i="1" s="1"/>
  <c r="AD105" i="1" s="1"/>
  <c r="S1592" i="1"/>
  <c r="X1592" i="1"/>
  <c r="AC1592" i="1" s="1"/>
  <c r="AJ1592" i="1" s="1"/>
  <c r="AG1592" i="1" s="1"/>
  <c r="AD1592" i="1" s="1"/>
  <c r="S1915" i="1"/>
  <c r="X1915" i="1"/>
  <c r="AC1915" i="1" s="1"/>
  <c r="AJ1915" i="1" s="1"/>
  <c r="AG1915" i="1" s="1"/>
  <c r="AD1915" i="1" s="1"/>
  <c r="X507" i="1"/>
  <c r="AC507" i="1" s="1"/>
  <c r="AJ507" i="1" s="1"/>
  <c r="AG507" i="1" s="1"/>
  <c r="AD507" i="1" s="1"/>
  <c r="S507" i="1"/>
  <c r="X807" i="1"/>
  <c r="AC807" i="1" s="1"/>
  <c r="AJ807" i="1" s="1"/>
  <c r="AG807" i="1" s="1"/>
  <c r="AD807" i="1" s="1"/>
  <c r="S807" i="1"/>
  <c r="S788" i="1"/>
  <c r="X788" i="1"/>
  <c r="AC788" i="1" s="1"/>
  <c r="AJ788" i="1" s="1"/>
  <c r="AG788" i="1" s="1"/>
  <c r="AD788" i="1" s="1"/>
  <c r="S253" i="1"/>
  <c r="X253" i="1"/>
  <c r="AC253" i="1" s="1"/>
  <c r="AJ253" i="1" s="1"/>
  <c r="AG253" i="1" s="1"/>
  <c r="AD253" i="1" s="1"/>
  <c r="X784" i="1"/>
  <c r="AC784" i="1" s="1"/>
  <c r="AJ784" i="1" s="1"/>
  <c r="AG784" i="1" s="1"/>
  <c r="AD784" i="1" s="1"/>
  <c r="S784" i="1"/>
  <c r="S674" i="1"/>
  <c r="X674" i="1"/>
  <c r="AC674" i="1" s="1"/>
  <c r="AJ674" i="1" s="1"/>
  <c r="AG674" i="1" s="1"/>
  <c r="AD674" i="1" s="1"/>
  <c r="S78" i="1"/>
  <c r="X78" i="1"/>
  <c r="AC78" i="1" s="1"/>
  <c r="AJ78" i="1" s="1"/>
  <c r="AG78" i="1" s="1"/>
  <c r="AD78" i="1" s="1"/>
  <c r="S77" i="1"/>
  <c r="X77" i="1"/>
  <c r="AC77" i="1" s="1"/>
  <c r="AJ77" i="1" s="1"/>
  <c r="AG77" i="1" s="1"/>
  <c r="AD77" i="1" s="1"/>
  <c r="S75" i="1"/>
  <c r="X75" i="1"/>
  <c r="AC75" i="1" s="1"/>
  <c r="AJ75" i="1" s="1"/>
  <c r="AG75" i="1" s="1"/>
  <c r="AD75" i="1" s="1"/>
  <c r="S67" i="1"/>
  <c r="X67" i="1"/>
  <c r="AC67" i="1" s="1"/>
  <c r="AJ67" i="1" s="1"/>
  <c r="AG67" i="1" s="1"/>
  <c r="AD67" i="1" s="1"/>
  <c r="X246" i="1"/>
  <c r="AC246" i="1" s="1"/>
  <c r="AJ246" i="1" s="1"/>
  <c r="AG246" i="1" s="1"/>
  <c r="AD246" i="1" s="1"/>
  <c r="S246" i="1"/>
  <c r="S245" i="1"/>
  <c r="X245" i="1"/>
  <c r="AC245" i="1" s="1"/>
  <c r="AJ245" i="1" s="1"/>
  <c r="AG245" i="1" s="1"/>
  <c r="AD245" i="1" s="1"/>
  <c r="X244" i="1"/>
  <c r="AC244" i="1" s="1"/>
  <c r="AJ244" i="1" s="1"/>
  <c r="AG244" i="1" s="1"/>
  <c r="AD244" i="1" s="1"/>
  <c r="S244" i="1"/>
  <c r="S243" i="1"/>
  <c r="X243" i="1"/>
  <c r="AC243" i="1" s="1"/>
  <c r="AJ243" i="1" s="1"/>
  <c r="AG243" i="1" s="1"/>
  <c r="AD243" i="1" s="1"/>
  <c r="S241" i="1"/>
  <c r="X241" i="1"/>
  <c r="AC241" i="1" s="1"/>
  <c r="AJ241" i="1" s="1"/>
  <c r="AG241" i="1" s="1"/>
  <c r="AD241" i="1" s="1"/>
  <c r="X240" i="1"/>
  <c r="AC240" i="1" s="1"/>
  <c r="AJ240" i="1" s="1"/>
  <c r="AG240" i="1" s="1"/>
  <c r="AD240" i="1" s="1"/>
  <c r="S240" i="1"/>
  <c r="S239" i="1"/>
  <c r="X239" i="1"/>
  <c r="AC239" i="1" s="1"/>
  <c r="AJ239" i="1" s="1"/>
  <c r="AG239" i="1" s="1"/>
  <c r="AD239" i="1" s="1"/>
  <c r="S38" i="1"/>
  <c r="X38" i="1"/>
  <c r="AC38" i="1" s="1"/>
  <c r="AJ38" i="1" s="1"/>
  <c r="AG38" i="1" s="1"/>
  <c r="AD38" i="1" s="1"/>
  <c r="S36" i="1"/>
  <c r="X36" i="1"/>
  <c r="AC36" i="1" s="1"/>
  <c r="AJ36" i="1" s="1"/>
  <c r="AG36" i="1" s="1"/>
  <c r="AD36" i="1" s="1"/>
  <c r="S35" i="1"/>
  <c r="X35" i="1"/>
  <c r="AC35" i="1" s="1"/>
  <c r="AJ35" i="1" s="1"/>
  <c r="AG35" i="1" s="1"/>
  <c r="AD35" i="1" s="1"/>
  <c r="S33" i="1"/>
  <c r="X33" i="1"/>
  <c r="AC33" i="1" s="1"/>
  <c r="AJ33" i="1" s="1"/>
  <c r="AG33" i="1" s="1"/>
  <c r="AD33" i="1" s="1"/>
  <c r="S32" i="1"/>
  <c r="X32" i="1"/>
  <c r="AC32" i="1" s="1"/>
  <c r="AJ32" i="1" s="1"/>
  <c r="AG32" i="1" s="1"/>
  <c r="AD32" i="1" s="1"/>
  <c r="S31" i="1"/>
  <c r="X31" i="1"/>
  <c r="AC31" i="1" s="1"/>
  <c r="AJ31" i="1" s="1"/>
  <c r="AG31" i="1" s="1"/>
  <c r="AD31" i="1" s="1"/>
  <c r="X26" i="1"/>
  <c r="AC26" i="1" s="1"/>
  <c r="AJ26" i="1" s="1"/>
  <c r="AG26" i="1" s="1"/>
  <c r="AD26" i="1" s="1"/>
  <c r="S26" i="1"/>
  <c r="S868" i="1" l="1"/>
  <c r="X868" i="1"/>
  <c r="AC868" i="1" s="1"/>
  <c r="AJ868" i="1" s="1"/>
  <c r="AG868" i="1" s="1"/>
  <c r="AD868" i="1" s="1"/>
  <c r="S864" i="1"/>
  <c r="X864" i="1"/>
  <c r="AC864" i="1" s="1"/>
  <c r="AJ864" i="1" s="1"/>
  <c r="AG864" i="1" s="1"/>
  <c r="AD864" i="1" s="1"/>
  <c r="X1901" i="1"/>
  <c r="AC1901" i="1" s="1"/>
  <c r="AJ1901" i="1" s="1"/>
  <c r="AG1901" i="1" s="1"/>
  <c r="AD1901" i="1" s="1"/>
  <c r="X293" i="1"/>
  <c r="AC293" i="1" s="1"/>
  <c r="AJ293" i="1" s="1"/>
  <c r="AG293" i="1" s="1"/>
  <c r="AD293" i="1" s="1"/>
  <c r="X560" i="1"/>
  <c r="AC560" i="1" s="1"/>
  <c r="AJ560" i="1" s="1"/>
  <c r="AG560" i="1" s="1"/>
  <c r="AD560" i="1" s="1"/>
  <c r="X1899" i="1"/>
  <c r="AC1899" i="1" s="1"/>
  <c r="AJ1899" i="1" s="1"/>
  <c r="AG1899" i="1" s="1"/>
  <c r="AD1899" i="1" s="1"/>
  <c r="S2016" i="1"/>
  <c r="X1945" i="1"/>
  <c r="AC1945" i="1" s="1"/>
  <c r="AJ1945" i="1" s="1"/>
  <c r="AG1945" i="1" s="1"/>
  <c r="AD1945" i="1" s="1"/>
  <c r="S1802" i="1"/>
  <c r="S1363" i="1"/>
  <c r="S1405" i="1"/>
  <c r="X910" i="1"/>
  <c r="AC910" i="1" s="1"/>
  <c r="AJ910" i="1" s="1"/>
  <c r="AG910" i="1" s="1"/>
  <c r="AD910" i="1" s="1"/>
  <c r="S1425" i="1"/>
  <c r="X1349" i="1"/>
  <c r="AC1349" i="1" s="1"/>
  <c r="AJ1349" i="1" s="1"/>
  <c r="AG1349" i="1" s="1"/>
  <c r="AD1349" i="1" s="1"/>
  <c r="S1852" i="1"/>
  <c r="S1316" i="1"/>
  <c r="X485" i="1"/>
  <c r="AC485" i="1" s="1"/>
  <c r="AJ485" i="1" s="1"/>
  <c r="AG485" i="1" s="1"/>
  <c r="AD485" i="1" s="1"/>
  <c r="X978" i="1"/>
  <c r="AC978" i="1" s="1"/>
  <c r="AJ978" i="1" s="1"/>
  <c r="AG978" i="1" s="1"/>
  <c r="AD978" i="1" s="1"/>
  <c r="S2019" i="1"/>
  <c r="X1269" i="1"/>
  <c r="AC1269" i="1" s="1"/>
  <c r="AJ1269" i="1" s="1"/>
  <c r="AG1269" i="1" s="1"/>
  <c r="AD1269" i="1" s="1"/>
  <c r="S1654" i="1"/>
  <c r="X93" i="1"/>
  <c r="AC93" i="1" s="1"/>
  <c r="AJ93" i="1" s="1"/>
  <c r="AG93" i="1" s="1"/>
  <c r="AD93" i="1" s="1"/>
  <c r="X552" i="1"/>
  <c r="AC552" i="1" s="1"/>
  <c r="AJ552" i="1" s="1"/>
  <c r="AG552" i="1" s="1"/>
  <c r="AD552" i="1" s="1"/>
  <c r="X1828" i="1"/>
  <c r="AC1828" i="1" s="1"/>
  <c r="AJ1828" i="1" s="1"/>
  <c r="AG1828" i="1" s="1"/>
  <c r="AD1828" i="1" s="1"/>
  <c r="X60" i="1"/>
  <c r="AC60" i="1" s="1"/>
  <c r="AJ60" i="1" s="1"/>
  <c r="AG60" i="1" s="1"/>
  <c r="AD60" i="1" s="1"/>
  <c r="S278" i="1"/>
  <c r="X1409" i="1"/>
  <c r="AC1409" i="1" s="1"/>
  <c r="AJ1409" i="1" s="1"/>
  <c r="AG1409" i="1" s="1"/>
  <c r="AD1409" i="1" s="1"/>
  <c r="X896" i="1"/>
  <c r="AC896" i="1" s="1"/>
  <c r="AJ896" i="1" s="1"/>
  <c r="AG896" i="1" s="1"/>
  <c r="AD896" i="1" s="1"/>
  <c r="X1894" i="1"/>
  <c r="AC1894" i="1" s="1"/>
  <c r="AJ1894" i="1" s="1"/>
  <c r="AG1894" i="1" s="1"/>
  <c r="AD1894" i="1" s="1"/>
  <c r="X1253" i="1"/>
  <c r="AC1253" i="1" s="1"/>
  <c r="AJ1253" i="1" s="1"/>
  <c r="AG1253" i="1" s="1"/>
  <c r="AD1253" i="1" s="1"/>
  <c r="S1307" i="1"/>
  <c r="S894" i="1"/>
  <c r="S1896" i="1"/>
  <c r="X1813" i="1"/>
  <c r="AC1813" i="1" s="1"/>
  <c r="AJ1813" i="1" s="1"/>
  <c r="AG1813" i="1" s="1"/>
  <c r="AD1813" i="1" s="1"/>
  <c r="X449" i="1"/>
  <c r="AC449" i="1" s="1"/>
  <c r="AJ449" i="1" s="1"/>
  <c r="AG449" i="1" s="1"/>
  <c r="AD449" i="1" s="1"/>
  <c r="S1598" i="1"/>
  <c r="X1622" i="1"/>
  <c r="AC1622" i="1" s="1"/>
  <c r="AJ1622" i="1" s="1"/>
  <c r="AG1622" i="1" s="1"/>
  <c r="AD1622" i="1" s="1"/>
  <c r="X565" i="1"/>
  <c r="AC565" i="1" s="1"/>
  <c r="AJ565" i="1" s="1"/>
  <c r="AG565" i="1" s="1"/>
  <c r="AD565" i="1" s="1"/>
  <c r="S1255" i="1"/>
  <c r="X1502" i="1"/>
  <c r="AC1502" i="1" s="1"/>
  <c r="AJ1502" i="1" s="1"/>
  <c r="AG1502" i="1" s="1"/>
  <c r="AD1502" i="1" s="1"/>
  <c r="S400" i="1"/>
  <c r="S258" i="1"/>
  <c r="X1109" i="1"/>
  <c r="AC1109" i="1" s="1"/>
  <c r="AJ1109" i="1" s="1"/>
  <c r="AG1109" i="1" s="1"/>
  <c r="AD1109" i="1" s="1"/>
  <c r="S890" i="1"/>
  <c r="X1421" i="1"/>
  <c r="AC1421" i="1" s="1"/>
  <c r="AJ1421" i="1" s="1"/>
  <c r="AG1421" i="1" s="1"/>
  <c r="AD1421" i="1" s="1"/>
  <c r="X1949" i="1"/>
  <c r="AC1949" i="1" s="1"/>
  <c r="AJ1949" i="1" s="1"/>
  <c r="AG1949" i="1" s="1"/>
  <c r="AD1949" i="1" s="1"/>
  <c r="S617" i="1"/>
  <c r="X1808" i="1"/>
  <c r="AC1808" i="1" s="1"/>
  <c r="AJ1808" i="1" s="1"/>
  <c r="AG1808" i="1" s="1"/>
  <c r="AD1808" i="1" s="1"/>
  <c r="X402" i="1"/>
  <c r="AC402" i="1" s="1"/>
  <c r="AJ402" i="1" s="1"/>
  <c r="AG402" i="1" s="1"/>
  <c r="AD402" i="1" s="1"/>
  <c r="S1597" i="1"/>
  <c r="X902" i="1"/>
  <c r="AC902" i="1" s="1"/>
  <c r="AJ902" i="1" s="1"/>
  <c r="AG902" i="1" s="1"/>
  <c r="AD902" i="1" s="1"/>
  <c r="X1327" i="1"/>
  <c r="AC1327" i="1" s="1"/>
  <c r="AJ1327" i="1" s="1"/>
  <c r="AG1327" i="1" s="1"/>
  <c r="AD1327" i="1" s="1"/>
  <c r="S906" i="1"/>
  <c r="X1268" i="1"/>
  <c r="AC1268" i="1" s="1"/>
  <c r="AJ1268" i="1" s="1"/>
  <c r="AG1268" i="1" s="1"/>
  <c r="AD1268" i="1" s="1"/>
  <c r="S1853" i="1"/>
  <c r="X888" i="1"/>
  <c r="AC888" i="1" s="1"/>
  <c r="AJ888" i="1" s="1"/>
  <c r="AG888" i="1" s="1"/>
  <c r="AD888" i="1" s="1"/>
  <c r="X614" i="1"/>
  <c r="AC614" i="1" s="1"/>
  <c r="AJ614" i="1" s="1"/>
  <c r="AG614" i="1" s="1"/>
  <c r="AD614" i="1" s="1"/>
  <c r="S1060" i="1"/>
  <c r="S1801" i="1"/>
  <c r="X535" i="1"/>
  <c r="AC535" i="1" s="1"/>
  <c r="AJ535" i="1" s="1"/>
  <c r="AG535" i="1" s="1"/>
  <c r="AD535" i="1" s="1"/>
  <c r="S1354" i="1"/>
  <c r="S1512" i="1"/>
  <c r="X1196" i="1"/>
  <c r="AC1196" i="1" s="1"/>
  <c r="AJ1196" i="1" s="1"/>
  <c r="AG1196" i="1" s="1"/>
  <c r="AD1196" i="1" s="1"/>
  <c r="S550" i="1"/>
  <c r="X1523" i="1"/>
  <c r="AC1523" i="1" s="1"/>
  <c r="AJ1523" i="1" s="1"/>
  <c r="AG1523" i="1" s="1"/>
  <c r="AD1523" i="1" s="1"/>
  <c r="X1549" i="1"/>
  <c r="AC1549" i="1" s="1"/>
  <c r="AJ1549" i="1" s="1"/>
  <c r="AG1549" i="1" s="1"/>
  <c r="AD1549" i="1" s="1"/>
  <c r="S1565" i="1"/>
  <c r="X1928" i="1"/>
  <c r="AC1928" i="1" s="1"/>
  <c r="AJ1928" i="1" s="1"/>
  <c r="AG1928" i="1" s="1"/>
  <c r="AD1928" i="1" s="1"/>
  <c r="X1499" i="1"/>
  <c r="AC1499" i="1" s="1"/>
  <c r="AJ1499" i="1" s="1"/>
  <c r="AG1499" i="1" s="1"/>
  <c r="AD1499" i="1" s="1"/>
  <c r="X706" i="1"/>
  <c r="AC706" i="1" s="1"/>
  <c r="AJ706" i="1" s="1"/>
  <c r="AG706" i="1" s="1"/>
  <c r="AD706" i="1" s="1"/>
  <c r="S685" i="1"/>
  <c r="X698" i="1"/>
  <c r="AC698" i="1" s="1"/>
  <c r="AJ698" i="1" s="1"/>
  <c r="AG698" i="1" s="1"/>
  <c r="AD698" i="1" s="1"/>
  <c r="X328" i="1"/>
  <c r="AC328" i="1" s="1"/>
  <c r="AJ328" i="1" s="1"/>
  <c r="AG328" i="1" s="1"/>
  <c r="AD328" i="1" s="1"/>
  <c r="X564" i="1"/>
  <c r="AC564" i="1" s="1"/>
  <c r="AJ564" i="1" s="1"/>
  <c r="AG564" i="1" s="1"/>
  <c r="AD564" i="1" s="1"/>
  <c r="X1812" i="1"/>
  <c r="AC1812" i="1" s="1"/>
  <c r="AJ1812" i="1" s="1"/>
  <c r="AG1812" i="1" s="1"/>
  <c r="AD1812" i="1" s="1"/>
  <c r="X352" i="1"/>
  <c r="AC352" i="1" s="1"/>
  <c r="AJ352" i="1" s="1"/>
  <c r="AG352" i="1" s="1"/>
  <c r="AD352" i="1" s="1"/>
  <c r="X1208" i="1"/>
  <c r="AC1208" i="1" s="1"/>
  <c r="AJ1208" i="1" s="1"/>
  <c r="AG1208" i="1" s="1"/>
  <c r="AD1208" i="1" s="1"/>
  <c r="S470" i="1"/>
  <c r="S547" i="1"/>
  <c r="S1279" i="1"/>
  <c r="X1229" i="1"/>
  <c r="AC1229" i="1" s="1"/>
  <c r="AJ1229" i="1" s="1"/>
  <c r="AG1229" i="1" s="1"/>
  <c r="AD1229" i="1" s="1"/>
  <c r="S913" i="1"/>
  <c r="S406" i="1"/>
  <c r="X74" i="1"/>
  <c r="AC74" i="1" s="1"/>
  <c r="AJ74" i="1" s="1"/>
  <c r="AG74" i="1" s="1"/>
  <c r="AD74" i="1" s="1"/>
  <c r="X256" i="1"/>
  <c r="AC256" i="1" s="1"/>
  <c r="AJ256" i="1" s="1"/>
  <c r="AG256" i="1" s="1"/>
  <c r="AD256" i="1" s="1"/>
  <c r="X1058" i="1"/>
  <c r="AC1058" i="1" s="1"/>
  <c r="AJ1058" i="1" s="1"/>
  <c r="AG1058" i="1" s="1"/>
  <c r="AD1058" i="1" s="1"/>
  <c r="X1256" i="1"/>
  <c r="AC1256" i="1" s="1"/>
  <c r="AJ1256" i="1" s="1"/>
  <c r="AG1256" i="1" s="1"/>
  <c r="AD1256" i="1" s="1"/>
  <c r="X398" i="1"/>
  <c r="AC398" i="1" s="1"/>
  <c r="AJ398" i="1" s="1"/>
  <c r="AG398" i="1" s="1"/>
  <c r="AD398" i="1" s="1"/>
  <c r="S165" i="1"/>
  <c r="S270" i="1"/>
  <c r="S700" i="1"/>
  <c r="S1822" i="1"/>
  <c r="S59" i="1"/>
  <c r="S1212" i="1"/>
  <c r="S893" i="1"/>
  <c r="X702" i="1"/>
  <c r="AC702" i="1" s="1"/>
  <c r="AJ702" i="1" s="1"/>
  <c r="AG702" i="1" s="1"/>
  <c r="AD702" i="1" s="1"/>
  <c r="X412" i="1"/>
  <c r="AC412" i="1" s="1"/>
  <c r="AJ412" i="1" s="1"/>
  <c r="AG412" i="1" s="1"/>
  <c r="AD412" i="1" s="1"/>
  <c r="S1809" i="1"/>
  <c r="S87" i="1"/>
  <c r="S365" i="1"/>
  <c r="X484" i="1"/>
  <c r="AC484" i="1" s="1"/>
  <c r="AJ484" i="1" s="1"/>
  <c r="AG484" i="1" s="1"/>
  <c r="AD484" i="1" s="1"/>
  <c r="X1365" i="1"/>
  <c r="AC1365" i="1" s="1"/>
  <c r="AJ1365" i="1" s="1"/>
  <c r="AG1365" i="1" s="1"/>
  <c r="AD1365" i="1" s="1"/>
  <c r="X897" i="1"/>
  <c r="AC897" i="1" s="1"/>
  <c r="AJ897" i="1" s="1"/>
  <c r="AG897" i="1" s="1"/>
  <c r="AD897" i="1" s="1"/>
  <c r="X260" i="1"/>
  <c r="AC260" i="1" s="1"/>
  <c r="AJ260" i="1" s="1"/>
  <c r="AG260" i="1" s="1"/>
  <c r="AD260" i="1" s="1"/>
  <c r="S1246" i="1"/>
  <c r="X887" i="1"/>
  <c r="AC887" i="1" s="1"/>
  <c r="AJ887" i="1" s="1"/>
  <c r="AG887" i="1" s="1"/>
  <c r="AD887" i="1" s="1"/>
  <c r="S1830" i="1"/>
  <c r="S330" i="1"/>
  <c r="X1313" i="1"/>
  <c r="AC1313" i="1" s="1"/>
  <c r="AJ1313" i="1" s="1"/>
  <c r="AG1313" i="1" s="1"/>
  <c r="AD1313" i="1" s="1"/>
  <c r="X1664" i="1"/>
  <c r="AC1664" i="1" s="1"/>
  <c r="AJ1664" i="1" s="1"/>
  <c r="AG1664" i="1" s="1"/>
  <c r="AD1664" i="1" s="1"/>
  <c r="S1811" i="1"/>
  <c r="X277" i="1"/>
  <c r="AC277" i="1" s="1"/>
  <c r="AJ277" i="1" s="1"/>
  <c r="AG277" i="1" s="1"/>
  <c r="AD277" i="1" s="1"/>
  <c r="X615" i="1"/>
  <c r="AC615" i="1" s="1"/>
  <c r="AJ615" i="1" s="1"/>
  <c r="AG615" i="1" s="1"/>
  <c r="AD615" i="1" s="1"/>
  <c r="X1364" i="1"/>
  <c r="AC1364" i="1" s="1"/>
  <c r="AJ1364" i="1" s="1"/>
  <c r="AG1364" i="1" s="1"/>
  <c r="AD1364" i="1" s="1"/>
  <c r="X909" i="1"/>
  <c r="AC909" i="1" s="1"/>
  <c r="AJ909" i="1" s="1"/>
  <c r="AG909" i="1" s="1"/>
  <c r="AD909" i="1" s="1"/>
  <c r="X64" i="1"/>
  <c r="AC64" i="1" s="1"/>
  <c r="AJ64" i="1" s="1"/>
  <c r="AG64" i="1" s="1"/>
  <c r="AD64" i="1" s="1"/>
  <c r="X315" i="1"/>
  <c r="AC315" i="1" s="1"/>
  <c r="AJ315" i="1" s="1"/>
  <c r="AG315" i="1" s="1"/>
  <c r="AD315" i="1" s="1"/>
  <c r="X551" i="1"/>
  <c r="AC551" i="1" s="1"/>
  <c r="AJ551" i="1" s="1"/>
  <c r="AG551" i="1" s="1"/>
  <c r="AD551" i="1" s="1"/>
  <c r="X905" i="1"/>
  <c r="AC905" i="1" s="1"/>
  <c r="AJ905" i="1" s="1"/>
  <c r="AG905" i="1" s="1"/>
  <c r="AD905" i="1" s="1"/>
  <c r="X1417" i="1"/>
  <c r="AC1417" i="1" s="1"/>
  <c r="AJ1417" i="1" s="1"/>
  <c r="AG1417" i="1" s="1"/>
  <c r="AD1417" i="1" s="1"/>
  <c r="S538" i="1"/>
  <c r="X1056" i="1"/>
  <c r="AC1056" i="1" s="1"/>
  <c r="AJ1056" i="1" s="1"/>
  <c r="AG1056" i="1" s="1"/>
  <c r="AD1056" i="1" s="1"/>
  <c r="X539" i="1"/>
  <c r="AC539" i="1" s="1"/>
  <c r="AJ539" i="1" s="1"/>
  <c r="AG539" i="1" s="1"/>
  <c r="AD539" i="1" s="1"/>
  <c r="X72" i="1"/>
  <c r="AC72" i="1" s="1"/>
  <c r="AJ72" i="1" s="1"/>
  <c r="AG72" i="1" s="1"/>
  <c r="AD72" i="1" s="1"/>
  <c r="S1800" i="1"/>
  <c r="X275" i="1"/>
  <c r="AC275" i="1" s="1"/>
  <c r="AJ275" i="1" s="1"/>
  <c r="AG275" i="1" s="1"/>
  <c r="AD275" i="1" s="1"/>
  <c r="X1362" i="1"/>
  <c r="AC1362" i="1" s="1"/>
  <c r="AJ1362" i="1" s="1"/>
  <c r="AG1362" i="1" s="1"/>
  <c r="AD1362" i="1" s="1"/>
  <c r="X1397" i="1"/>
  <c r="AC1397" i="1" s="1"/>
  <c r="AJ1397" i="1" s="1"/>
  <c r="AG1397" i="1" s="1"/>
  <c r="AD1397" i="1" s="1"/>
  <c r="X916" i="1"/>
  <c r="AC916" i="1" s="1"/>
  <c r="AJ916" i="1" s="1"/>
  <c r="AG916" i="1" s="1"/>
  <c r="AD916" i="1" s="1"/>
  <c r="X1672" i="1"/>
  <c r="AC1672" i="1" s="1"/>
  <c r="AJ1672" i="1" s="1"/>
  <c r="AG1672" i="1" s="1"/>
  <c r="AD1672" i="1" s="1"/>
  <c r="X276" i="1"/>
  <c r="AC276" i="1" s="1"/>
  <c r="AJ276" i="1" s="1"/>
  <c r="AG276" i="1" s="1"/>
  <c r="AD276" i="1" s="1"/>
  <c r="X86" i="1"/>
  <c r="AC86" i="1" s="1"/>
  <c r="AJ86" i="1" s="1"/>
  <c r="AG86" i="1" s="1"/>
  <c r="AD86" i="1" s="1"/>
  <c r="S295" i="1"/>
  <c r="X1799" i="1"/>
  <c r="AC1799" i="1" s="1"/>
  <c r="AJ1799" i="1" s="1"/>
  <c r="AG1799" i="1" s="1"/>
  <c r="AD1799" i="1" s="1"/>
  <c r="S991" i="1"/>
  <c r="S1203" i="1"/>
  <c r="X1366" i="1"/>
  <c r="AC1366" i="1" s="1"/>
  <c r="AJ1366" i="1" s="1"/>
  <c r="AG1366" i="1" s="1"/>
  <c r="AD1366" i="1" s="1"/>
  <c r="S751" i="1"/>
  <c r="X1424" i="1"/>
  <c r="AC1424" i="1" s="1"/>
  <c r="AJ1424" i="1" s="1"/>
  <c r="AG1424" i="1" s="1"/>
  <c r="AD1424" i="1" s="1"/>
  <c r="X889" i="1"/>
  <c r="AC889" i="1" s="1"/>
  <c r="AJ889" i="1" s="1"/>
  <c r="AG889" i="1" s="1"/>
  <c r="AD889" i="1" s="1"/>
  <c r="S1724" i="1"/>
  <c r="X490" i="1"/>
  <c r="AC490" i="1" s="1"/>
  <c r="AJ490" i="1" s="1"/>
  <c r="AG490" i="1" s="1"/>
  <c r="AD490" i="1" s="1"/>
  <c r="X1281" i="1"/>
  <c r="AC1281" i="1" s="1"/>
  <c r="AJ1281" i="1" s="1"/>
  <c r="AG1281" i="1" s="1"/>
  <c r="AD1281" i="1" s="1"/>
  <c r="S891" i="1"/>
  <c r="X1709" i="1"/>
  <c r="AC1709" i="1" s="1"/>
  <c r="AJ1709" i="1" s="1"/>
  <c r="AG1709" i="1" s="1"/>
  <c r="AD1709" i="1" s="1"/>
  <c r="S1567" i="1"/>
  <c r="X1833" i="1"/>
  <c r="AC1833" i="1" s="1"/>
  <c r="AJ1833" i="1" s="1"/>
  <c r="AG1833" i="1" s="1"/>
  <c r="AD1833" i="1" s="1"/>
  <c r="X1442" i="1"/>
  <c r="AC1442" i="1" s="1"/>
  <c r="AJ1442" i="1" s="1"/>
  <c r="AG1442" i="1" s="1"/>
  <c r="AD1442" i="1" s="1"/>
  <c r="S1810" i="1"/>
  <c r="X1921" i="1"/>
  <c r="AC1921" i="1" s="1"/>
  <c r="AJ1921" i="1" s="1"/>
  <c r="AG1921" i="1" s="1"/>
  <c r="AD1921" i="1" s="1"/>
  <c r="S1798" i="1"/>
  <c r="X427" i="1"/>
  <c r="AC427" i="1" s="1"/>
  <c r="AJ427" i="1" s="1"/>
  <c r="AG427" i="1" s="1"/>
  <c r="AD427" i="1" s="1"/>
  <c r="S261" i="1"/>
  <c r="X27" i="1"/>
  <c r="AC27" i="1" s="1"/>
  <c r="AJ27" i="1" s="1"/>
  <c r="AG27" i="1" s="1"/>
  <c r="AD27" i="1" s="1"/>
  <c r="S1413" i="1"/>
  <c r="X1413" i="1"/>
  <c r="AC1413" i="1" s="1"/>
  <c r="AJ1413" i="1" s="1"/>
  <c r="AG1413" i="1" s="1"/>
  <c r="AD1413" i="1" s="1"/>
  <c r="S1193" i="1"/>
  <c r="X1193" i="1"/>
  <c r="AC1193" i="1" s="1"/>
  <c r="AJ1193" i="1" s="1"/>
  <c r="AG1193" i="1" s="1"/>
  <c r="AD1193" i="1" s="1"/>
  <c r="S323" i="1"/>
  <c r="S695" i="1"/>
  <c r="S1071" i="1"/>
  <c r="S649" i="1"/>
  <c r="S1207" i="1"/>
  <c r="X1207" i="1"/>
  <c r="AC1207" i="1" s="1"/>
  <c r="AJ1207" i="1" s="1"/>
  <c r="AG1207" i="1" s="1"/>
  <c r="AD1207" i="1" s="1"/>
  <c r="X1785" i="1"/>
  <c r="AC1785" i="1" s="1"/>
  <c r="AJ1785" i="1" s="1"/>
  <c r="AG1785" i="1" s="1"/>
  <c r="AD1785" i="1" s="1"/>
  <c r="S982" i="1"/>
  <c r="X982" i="1"/>
  <c r="AC982" i="1" s="1"/>
  <c r="AJ982" i="1" s="1"/>
  <c r="AG982" i="1" s="1"/>
  <c r="AD982" i="1" s="1"/>
  <c r="X1197" i="1"/>
  <c r="AC1197" i="1" s="1"/>
  <c r="AJ1197" i="1" s="1"/>
  <c r="AG1197" i="1" s="1"/>
  <c r="AD1197" i="1" s="1"/>
  <c r="S1197" i="1"/>
  <c r="X401" i="1"/>
  <c r="AC401" i="1" s="1"/>
  <c r="AJ401" i="1" s="1"/>
  <c r="AG401" i="1" s="1"/>
  <c r="AD401" i="1" s="1"/>
  <c r="S401" i="1"/>
  <c r="X1797" i="1"/>
  <c r="AC1797" i="1" s="1"/>
  <c r="AJ1797" i="1" s="1"/>
  <c r="AG1797" i="1" s="1"/>
  <c r="AD1797" i="1" s="1"/>
  <c r="S1797" i="1"/>
  <c r="X2022" i="1"/>
  <c r="AC2022" i="1" s="1"/>
  <c r="AJ2022" i="1" s="1"/>
  <c r="AG2022" i="1" s="1"/>
  <c r="AD2022" i="1" s="1"/>
  <c r="S2022" i="1"/>
  <c r="X531" i="1"/>
  <c r="AC531" i="1" s="1"/>
  <c r="AJ531" i="1" s="1"/>
  <c r="AG531" i="1" s="1"/>
  <c r="AD531" i="1" s="1"/>
  <c r="S531" i="1"/>
  <c r="X179" i="1"/>
  <c r="AC179" i="1" s="1"/>
  <c r="AJ179" i="1" s="1"/>
  <c r="AG179" i="1" s="1"/>
  <c r="AD179" i="1" s="1"/>
  <c r="S179" i="1"/>
  <c r="X523" i="1"/>
  <c r="AC523" i="1" s="1"/>
  <c r="AJ523" i="1" s="1"/>
  <c r="AG523" i="1" s="1"/>
  <c r="AD523" i="1" s="1"/>
  <c r="S523" i="1"/>
  <c r="X1793" i="1"/>
  <c r="AC1793" i="1" s="1"/>
  <c r="AJ1793" i="1" s="1"/>
  <c r="AG1793" i="1" s="1"/>
  <c r="AD1793" i="1" s="1"/>
  <c r="S1793" i="1"/>
  <c r="X1733" i="1"/>
  <c r="AC1733" i="1" s="1"/>
  <c r="AJ1733" i="1" s="1"/>
  <c r="AG1733" i="1" s="1"/>
  <c r="AD1733" i="1" s="1"/>
  <c r="S1733" i="1"/>
  <c r="S475" i="1"/>
  <c r="X475" i="1"/>
  <c r="AC475" i="1" s="1"/>
  <c r="AJ475" i="1" s="1"/>
  <c r="AG475" i="1" s="1"/>
  <c r="AD475" i="1" s="1"/>
  <c r="X1970" i="1"/>
  <c r="AC1970" i="1" s="1"/>
  <c r="AJ1970" i="1" s="1"/>
  <c r="AG1970" i="1" s="1"/>
  <c r="AD1970" i="1" s="1"/>
  <c r="S1970" i="1"/>
  <c r="X707" i="1"/>
  <c r="AC707" i="1" s="1"/>
  <c r="AJ707" i="1" s="1"/>
  <c r="AG707" i="1" s="1"/>
  <c r="AD707" i="1" s="1"/>
  <c r="S707" i="1"/>
  <c r="S441" i="1"/>
  <c r="X441" i="1"/>
  <c r="AC441" i="1" s="1"/>
  <c r="AJ441" i="1" s="1"/>
  <c r="AG441" i="1" s="1"/>
  <c r="AD441" i="1" s="1"/>
  <c r="X1295" i="1"/>
  <c r="AC1295" i="1" s="1"/>
  <c r="AJ1295" i="1" s="1"/>
  <c r="AG1295" i="1" s="1"/>
  <c r="AD1295" i="1" s="1"/>
  <c r="S1295" i="1"/>
  <c r="X841" i="1"/>
  <c r="AC841" i="1" s="1"/>
  <c r="AJ841" i="1" s="1"/>
  <c r="AG841" i="1" s="1"/>
  <c r="AD841" i="1" s="1"/>
  <c r="S841" i="1"/>
  <c r="S500" i="1"/>
  <c r="X500" i="1"/>
  <c r="AC500" i="1" s="1"/>
  <c r="AJ500" i="1" s="1"/>
  <c r="AG500" i="1" s="1"/>
  <c r="AD500" i="1" s="1"/>
  <c r="S1078" i="1"/>
  <c r="X1078" i="1"/>
  <c r="AC1078" i="1" s="1"/>
  <c r="AJ1078" i="1" s="1"/>
  <c r="AG1078" i="1" s="1"/>
  <c r="AD1078" i="1" s="1"/>
  <c r="S1129" i="1"/>
  <c r="X1129" i="1"/>
  <c r="AC1129" i="1" s="1"/>
  <c r="AJ1129" i="1" s="1"/>
  <c r="AG1129" i="1" s="1"/>
  <c r="AD1129" i="1" s="1"/>
  <c r="S1731" i="1"/>
  <c r="X1731" i="1"/>
  <c r="AC1731" i="1" s="1"/>
  <c r="AJ1731" i="1" s="1"/>
  <c r="AG1731" i="1" s="1"/>
  <c r="AD1731" i="1" s="1"/>
  <c r="X979" i="1"/>
  <c r="AC979" i="1" s="1"/>
  <c r="AJ979" i="1" s="1"/>
  <c r="AG979" i="1" s="1"/>
  <c r="AD979" i="1" s="1"/>
  <c r="S979" i="1"/>
  <c r="X1025" i="1"/>
  <c r="AC1025" i="1" s="1"/>
  <c r="AJ1025" i="1" s="1"/>
  <c r="AG1025" i="1" s="1"/>
  <c r="AD1025" i="1" s="1"/>
  <c r="S1025" i="1"/>
  <c r="S166" i="1"/>
  <c r="X166" i="1"/>
  <c r="AC166" i="1" s="1"/>
  <c r="AJ166" i="1" s="1"/>
  <c r="AG166" i="1" s="1"/>
  <c r="AD166" i="1" s="1"/>
  <c r="S1183" i="1"/>
  <c r="X1183" i="1"/>
  <c r="AC1183" i="1" s="1"/>
  <c r="AJ1183" i="1" s="1"/>
  <c r="AG1183" i="1" s="1"/>
  <c r="AD1183" i="1" s="1"/>
  <c r="S1001" i="1"/>
  <c r="X1001" i="1"/>
  <c r="AC1001" i="1" s="1"/>
  <c r="AJ1001" i="1" s="1"/>
  <c r="AG1001" i="1" s="1"/>
  <c r="AD1001" i="1" s="1"/>
  <c r="X1919" i="1"/>
  <c r="AC1919" i="1" s="1"/>
  <c r="AJ1919" i="1" s="1"/>
  <c r="AG1919" i="1" s="1"/>
  <c r="AD1919" i="1" s="1"/>
  <c r="S1919" i="1"/>
  <c r="X806" i="1"/>
  <c r="AC806" i="1" s="1"/>
  <c r="AJ806" i="1" s="1"/>
  <c r="AG806" i="1" s="1"/>
  <c r="AD806" i="1" s="1"/>
  <c r="S806" i="1"/>
  <c r="X1753" i="1"/>
  <c r="AC1753" i="1" s="1"/>
  <c r="AJ1753" i="1" s="1"/>
  <c r="AG1753" i="1" s="1"/>
  <c r="AD1753" i="1" s="1"/>
  <c r="S1753" i="1"/>
  <c r="S1239" i="1"/>
  <c r="X1239" i="1"/>
  <c r="AC1239" i="1" s="1"/>
  <c r="AJ1239" i="1" s="1"/>
  <c r="AG1239" i="1" s="1"/>
  <c r="AD1239" i="1" s="1"/>
  <c r="X810" i="1"/>
  <c r="AC810" i="1" s="1"/>
  <c r="AJ810" i="1" s="1"/>
  <c r="AG810" i="1" s="1"/>
  <c r="AD810" i="1" s="1"/>
  <c r="S810" i="1"/>
  <c r="X1258" i="1"/>
  <c r="AC1258" i="1" s="1"/>
  <c r="AJ1258" i="1" s="1"/>
  <c r="AG1258" i="1" s="1"/>
  <c r="AD1258" i="1" s="1"/>
  <c r="S1258" i="1"/>
  <c r="X473" i="1"/>
  <c r="AC473" i="1" s="1"/>
  <c r="AJ473" i="1" s="1"/>
  <c r="AG473" i="1" s="1"/>
  <c r="AD473" i="1" s="1"/>
  <c r="S473" i="1"/>
  <c r="S762" i="1"/>
  <c r="X762" i="1"/>
  <c r="AC762" i="1" s="1"/>
  <c r="AJ762" i="1" s="1"/>
  <c r="AG762" i="1" s="1"/>
  <c r="AD762" i="1" s="1"/>
  <c r="S1144" i="1"/>
  <c r="X1144" i="1"/>
  <c r="AC1144" i="1" s="1"/>
  <c r="AJ1144" i="1" s="1"/>
  <c r="AG1144" i="1" s="1"/>
  <c r="AD1144" i="1" s="1"/>
  <c r="S823" i="1"/>
  <c r="X823" i="1"/>
  <c r="AC823" i="1" s="1"/>
  <c r="AJ823" i="1" s="1"/>
  <c r="AG823" i="1" s="1"/>
  <c r="AD823" i="1" s="1"/>
  <c r="X106" i="1"/>
  <c r="AC106" i="1" s="1"/>
  <c r="AJ106" i="1" s="1"/>
  <c r="AG106" i="1" s="1"/>
  <c r="AD106" i="1" s="1"/>
  <c r="S106" i="1"/>
  <c r="S1353" i="1"/>
  <c r="X1353" i="1"/>
  <c r="AC1353" i="1" s="1"/>
  <c r="AJ1353" i="1" s="1"/>
  <c r="AG1353" i="1" s="1"/>
  <c r="AD1353" i="1" s="1"/>
  <c r="S1351" i="1"/>
  <c r="X1351" i="1"/>
  <c r="AC1351" i="1" s="1"/>
  <c r="AJ1351" i="1" s="1"/>
  <c r="AG1351" i="1" s="1"/>
  <c r="AD1351" i="1" s="1"/>
  <c r="S1220" i="1"/>
  <c r="X1220" i="1"/>
  <c r="AC1220" i="1" s="1"/>
  <c r="AJ1220" i="1" s="1"/>
  <c r="AG1220" i="1" s="1"/>
  <c r="AD1220" i="1" s="1"/>
  <c r="X1149" i="1"/>
  <c r="AC1149" i="1" s="1"/>
  <c r="AJ1149" i="1" s="1"/>
  <c r="AG1149" i="1" s="1"/>
  <c r="AD1149" i="1" s="1"/>
  <c r="S1149" i="1"/>
  <c r="X2020" i="1"/>
  <c r="AC2020" i="1" s="1"/>
  <c r="AJ2020" i="1" s="1"/>
  <c r="AG2020" i="1" s="1"/>
  <c r="AD2020" i="1" s="1"/>
  <c r="S2020" i="1"/>
  <c r="S1010" i="1"/>
  <c r="X1010" i="1"/>
  <c r="AC1010" i="1" s="1"/>
  <c r="AJ1010" i="1" s="1"/>
  <c r="AG1010" i="1" s="1"/>
  <c r="AD1010" i="1" s="1"/>
  <c r="X314" i="1"/>
  <c r="AC314" i="1" s="1"/>
  <c r="AJ314" i="1" s="1"/>
  <c r="AG314" i="1" s="1"/>
  <c r="AD314" i="1" s="1"/>
  <c r="S314" i="1"/>
  <c r="S519" i="1"/>
  <c r="X519" i="1"/>
  <c r="AC519" i="1" s="1"/>
  <c r="AJ519" i="1" s="1"/>
  <c r="AG519" i="1" s="1"/>
  <c r="AD519" i="1" s="1"/>
  <c r="S858" i="1"/>
  <c r="X858" i="1"/>
  <c r="AC858" i="1" s="1"/>
  <c r="AJ858" i="1" s="1"/>
  <c r="AG858" i="1" s="1"/>
  <c r="AD858" i="1" s="1"/>
  <c r="X1300" i="1"/>
  <c r="AC1300" i="1" s="1"/>
  <c r="AJ1300" i="1" s="1"/>
  <c r="AG1300" i="1" s="1"/>
  <c r="AD1300" i="1" s="1"/>
  <c r="S1300" i="1"/>
  <c r="S231" i="1"/>
  <c r="X231" i="1"/>
  <c r="AC231" i="1" s="1"/>
  <c r="AJ231" i="1" s="1"/>
  <c r="AG231" i="1" s="1"/>
  <c r="AD231" i="1" s="1"/>
  <c r="X511" i="1"/>
  <c r="AC511" i="1" s="1"/>
  <c r="AJ511" i="1" s="1"/>
  <c r="AG511" i="1" s="1"/>
  <c r="AD511" i="1" s="1"/>
  <c r="S511" i="1"/>
  <c r="S1303" i="1"/>
  <c r="X1303" i="1"/>
  <c r="AC1303" i="1" s="1"/>
  <c r="AJ1303" i="1" s="1"/>
  <c r="AG1303" i="1" s="1"/>
  <c r="AD1303" i="1" s="1"/>
  <c r="X200" i="1"/>
  <c r="AC200" i="1" s="1"/>
  <c r="AJ200" i="1" s="1"/>
  <c r="AG200" i="1" s="1"/>
  <c r="AD200" i="1" s="1"/>
  <c r="S200" i="1"/>
  <c r="X459" i="1"/>
  <c r="AC459" i="1" s="1"/>
  <c r="AJ459" i="1" s="1"/>
  <c r="AG459" i="1" s="1"/>
  <c r="AD459" i="1" s="1"/>
  <c r="S459" i="1"/>
  <c r="X1973" i="1"/>
  <c r="AC1973" i="1" s="1"/>
  <c r="AJ1973" i="1" s="1"/>
  <c r="AG1973" i="1" s="1"/>
  <c r="AD1973" i="1" s="1"/>
  <c r="S1973" i="1"/>
  <c r="S1936" i="1"/>
  <c r="X1936" i="1"/>
  <c r="AC1936" i="1" s="1"/>
  <c r="AJ1936" i="1" s="1"/>
  <c r="AG1936" i="1" s="1"/>
  <c r="AD1936" i="1" s="1"/>
  <c r="X1856" i="1"/>
  <c r="AC1856" i="1" s="1"/>
  <c r="AJ1856" i="1" s="1"/>
  <c r="AG1856" i="1" s="1"/>
  <c r="AD1856" i="1" s="1"/>
  <c r="S1856" i="1"/>
  <c r="X1867" i="1"/>
  <c r="AC1867" i="1" s="1"/>
  <c r="AJ1867" i="1" s="1"/>
  <c r="AG1867" i="1" s="1"/>
  <c r="AD1867" i="1" s="1"/>
  <c r="S1867" i="1"/>
  <c r="X115" i="1"/>
  <c r="AC115" i="1" s="1"/>
  <c r="AJ115" i="1" s="1"/>
  <c r="AG115" i="1" s="1"/>
  <c r="AD115" i="1" s="1"/>
  <c r="S115" i="1"/>
  <c r="X1960" i="1"/>
  <c r="AC1960" i="1" s="1"/>
  <c r="AJ1960" i="1" s="1"/>
  <c r="AG1960" i="1" s="1"/>
  <c r="AD1960" i="1" s="1"/>
  <c r="S1960" i="1"/>
  <c r="X1952" i="1"/>
  <c r="AC1952" i="1" s="1"/>
  <c r="AJ1952" i="1" s="1"/>
  <c r="AG1952" i="1" s="1"/>
  <c r="AD1952" i="1" s="1"/>
  <c r="S1952" i="1"/>
  <c r="S1848" i="1"/>
  <c r="X1848" i="1"/>
  <c r="AC1848" i="1" s="1"/>
  <c r="AJ1848" i="1" s="1"/>
  <c r="AG1848" i="1" s="1"/>
  <c r="AD1848" i="1" s="1"/>
  <c r="S1847" i="1"/>
  <c r="X1847" i="1"/>
  <c r="AC1847" i="1" s="1"/>
  <c r="AJ1847" i="1" s="1"/>
  <c r="AG1847" i="1" s="1"/>
  <c r="AD1847" i="1" s="1"/>
  <c r="X1941" i="1"/>
  <c r="AC1941" i="1" s="1"/>
  <c r="AJ1941" i="1" s="1"/>
  <c r="AG1941" i="1" s="1"/>
  <c r="AD1941" i="1" s="1"/>
  <c r="S1941" i="1"/>
  <c r="S1861" i="1"/>
  <c r="X1861" i="1"/>
  <c r="AC1861" i="1" s="1"/>
  <c r="AJ1861" i="1" s="1"/>
  <c r="AG1861" i="1" s="1"/>
  <c r="AD1861" i="1" s="1"/>
  <c r="S1950" i="1"/>
  <c r="X1950" i="1"/>
  <c r="AC1950" i="1" s="1"/>
  <c r="AJ1950" i="1" s="1"/>
  <c r="AG1950" i="1" s="1"/>
  <c r="AD1950" i="1" s="1"/>
  <c r="S1866" i="1"/>
  <c r="X1866" i="1"/>
  <c r="AC1866" i="1" s="1"/>
  <c r="AJ1866" i="1" s="1"/>
  <c r="AG1866" i="1" s="1"/>
  <c r="AD1866" i="1" s="1"/>
  <c r="S1951" i="1"/>
  <c r="X1951" i="1"/>
  <c r="AC1951" i="1" s="1"/>
  <c r="AJ1951" i="1" s="1"/>
  <c r="AG1951" i="1" s="1"/>
  <c r="AD1951" i="1" s="1"/>
  <c r="X175" i="1"/>
  <c r="AC175" i="1" s="1"/>
  <c r="AJ175" i="1" s="1"/>
  <c r="AG175" i="1" s="1"/>
  <c r="AD175" i="1" s="1"/>
  <c r="S175" i="1"/>
  <c r="S1851" i="1"/>
  <c r="X1851" i="1"/>
  <c r="AC1851" i="1" s="1"/>
  <c r="AJ1851" i="1" s="1"/>
  <c r="AG1851" i="1" s="1"/>
  <c r="AD1851" i="1" s="1"/>
  <c r="X1857" i="1"/>
  <c r="AC1857" i="1" s="1"/>
  <c r="AJ1857" i="1" s="1"/>
  <c r="AG1857" i="1" s="1"/>
  <c r="AD1857" i="1" s="1"/>
  <c r="S1857" i="1"/>
  <c r="X1940" i="1"/>
  <c r="AC1940" i="1" s="1"/>
  <c r="AJ1940" i="1" s="1"/>
  <c r="AG1940" i="1" s="1"/>
  <c r="AD1940" i="1" s="1"/>
  <c r="S1940" i="1"/>
  <c r="X1363" i="1" l="1"/>
  <c r="AC1363" i="1" s="1"/>
  <c r="AJ1363" i="1" s="1"/>
  <c r="AG1363" i="1" s="1"/>
  <c r="AD1363" i="1" s="1"/>
  <c r="S1349" i="1"/>
  <c r="S485" i="1"/>
  <c r="S1409" i="1"/>
  <c r="X1598" i="1"/>
  <c r="AC1598" i="1" s="1"/>
  <c r="AJ1598" i="1" s="1"/>
  <c r="AG1598" i="1" s="1"/>
  <c r="AD1598" i="1" s="1"/>
  <c r="X1354" i="1"/>
  <c r="AC1354" i="1" s="1"/>
  <c r="AJ1354" i="1" s="1"/>
  <c r="AG1354" i="1" s="1"/>
  <c r="AD1354" i="1" s="1"/>
  <c r="X550" i="1"/>
  <c r="AC550" i="1" s="1"/>
  <c r="AJ550" i="1" s="1"/>
  <c r="AG550" i="1" s="1"/>
  <c r="AD550" i="1" s="1"/>
  <c r="S1058" i="1"/>
  <c r="S1362" i="1"/>
  <c r="S1208" i="1"/>
  <c r="S1256" i="1"/>
  <c r="X165" i="1"/>
  <c r="AC165" i="1" s="1"/>
  <c r="AJ165" i="1" s="1"/>
  <c r="AG165" i="1" s="1"/>
  <c r="AD165" i="1" s="1"/>
  <c r="S897" i="1"/>
  <c r="S1056" i="1"/>
  <c r="X893" i="1"/>
  <c r="AC893" i="1" s="1"/>
  <c r="AJ893" i="1" s="1"/>
  <c r="AG893" i="1" s="1"/>
  <c r="AD893" i="1" s="1"/>
  <c r="S412" i="1"/>
  <c r="S887" i="1"/>
  <c r="S905" i="1"/>
</calcChain>
</file>

<file path=xl/sharedStrings.xml><?xml version="1.0" encoding="utf-8"?>
<sst xmlns="http://schemas.openxmlformats.org/spreadsheetml/2006/main" count="12892" uniqueCount="3264">
  <si>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</si>
  <si>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</si>
  <si>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</si>
  <si>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</si>
  <si>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</si>
  <si>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</si>
  <si>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</si>
  <si>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</si>
  <si>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</si>
  <si>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</si>
  <si>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</si>
  <si>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</si>
  <si>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</si>
  <si>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</si>
  <si>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</si>
  <si>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</si>
  <si>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</si>
  <si>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</si>
  <si>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</si>
  <si>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</si>
  <si>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</si>
  <si>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</si>
  <si>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</si>
  <si>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</si>
  <si>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</si>
  <si>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</si>
  <si>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</si>
  <si>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</si>
  <si>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</si>
  <si>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</si>
  <si>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</si>
  <si>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</si>
  <si>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</si>
  <si>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</si>
  <si>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</si>
  <si>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</si>
  <si>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</si>
  <si>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</si>
  <si>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</si>
  <si>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</si>
  <si>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</si>
  <si>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</si>
  <si>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</si>
  <si>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</si>
  <si>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</si>
  <si>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</si>
  <si>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</si>
  <si>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</si>
  <si>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</si>
  <si>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</si>
  <si>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</si>
  <si>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</si>
  <si>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</si>
  <si>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</si>
  <si>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</si>
  <si>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</si>
  <si>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</si>
  <si>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</si>
  <si>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</si>
  <si>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</si>
  <si>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</si>
  <si>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</si>
  <si>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</si>
  <si>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</si>
  <si>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</si>
  <si>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</si>
  <si>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</si>
  <si>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</si>
  <si>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</si>
  <si>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</si>
  <si>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</si>
  <si>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</si>
  <si>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</si>
  <si>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</si>
  <si>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</si>
  <si>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</si>
  <si>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</si>
  <si>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</si>
  <si>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</si>
  <si>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</si>
  <si>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</si>
  <si>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</si>
  <si>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E</t>
  </si>
  <si>
    <t>12" x 12"</t>
  </si>
  <si>
    <t>4" x 4"</t>
  </si>
  <si>
    <t>Yes</t>
  </si>
  <si>
    <t>You can enter a value in the column labeled "Adj." to change your price manually.</t>
  </si>
  <si>
    <t>N</t>
  </si>
  <si>
    <t>Polished</t>
  </si>
  <si>
    <t>18" x 18" x 1/2"</t>
  </si>
  <si>
    <t>10.00 SF/CTN</t>
  </si>
  <si>
    <t>11.25 SF/CTN</t>
  </si>
  <si>
    <t>2-3/4" x 5-1/2"</t>
  </si>
  <si>
    <t>5-1/2" x 5-1/2"</t>
  </si>
  <si>
    <t>1" x 1" Mosaic</t>
  </si>
  <si>
    <t>1" x 2" Basket Weave Mosaic</t>
  </si>
  <si>
    <t>2" Hexagon Mosaic</t>
  </si>
  <si>
    <t>2" x 12"</t>
  </si>
  <si>
    <t>1/2" x 12"</t>
  </si>
  <si>
    <t>Pencil Liner</t>
  </si>
  <si>
    <t>Ivory</t>
  </si>
  <si>
    <t>3" x 6"</t>
  </si>
  <si>
    <t>6" x 6"</t>
  </si>
  <si>
    <t>Tumbled</t>
  </si>
  <si>
    <t>Antiqued</t>
  </si>
  <si>
    <t>TL10065</t>
  </si>
  <si>
    <t>TL10367</t>
  </si>
  <si>
    <t>TL10369</t>
  </si>
  <si>
    <t>TL10417</t>
  </si>
  <si>
    <t>TL11558</t>
  </si>
  <si>
    <t>Seashell</t>
  </si>
  <si>
    <t>Diana Royal</t>
  </si>
  <si>
    <t>TL14726</t>
  </si>
  <si>
    <t>TL14079</t>
  </si>
  <si>
    <t>TL14725</t>
  </si>
  <si>
    <t>TL14427</t>
  </si>
  <si>
    <t>2" x 2" Mosaic</t>
  </si>
  <si>
    <t>MS01004</t>
  </si>
  <si>
    <t>MS00992</t>
  </si>
  <si>
    <t>MS00883</t>
  </si>
  <si>
    <t>ML00067</t>
  </si>
  <si>
    <t>ML00353</t>
  </si>
  <si>
    <t>ML00589</t>
  </si>
  <si>
    <t>ML00588</t>
  </si>
  <si>
    <t>Honed &amp; Filled</t>
  </si>
  <si>
    <t>Honed</t>
  </si>
  <si>
    <t>AVALON COLLECTION</t>
  </si>
  <si>
    <t>Avalon</t>
  </si>
  <si>
    <t>18" x 18"</t>
  </si>
  <si>
    <t>TL13313</t>
  </si>
  <si>
    <t>TL13314</t>
  </si>
  <si>
    <t>TL13372</t>
  </si>
  <si>
    <t>Black</t>
  </si>
  <si>
    <t>TL90211</t>
  </si>
  <si>
    <t>TL90213</t>
  </si>
  <si>
    <t>MS00697</t>
  </si>
  <si>
    <t>MS00684</t>
  </si>
  <si>
    <t>ML00527</t>
  </si>
  <si>
    <t>ML00510</t>
  </si>
  <si>
    <t>8" x 8"</t>
  </si>
  <si>
    <t>Corner Shelf</t>
  </si>
  <si>
    <t>4" x 36"</t>
  </si>
  <si>
    <t>Double Beveled Threshold</t>
  </si>
  <si>
    <t>SP00588</t>
  </si>
  <si>
    <t>SP00629</t>
  </si>
  <si>
    <t>ML00521</t>
  </si>
  <si>
    <t>ML00522</t>
  </si>
  <si>
    <t>MS00683</t>
  </si>
  <si>
    <t>AVENZA COLLECTION</t>
  </si>
  <si>
    <t>Avenza</t>
  </si>
  <si>
    <t>TL12792</t>
  </si>
  <si>
    <t>TL12793</t>
  </si>
  <si>
    <t>TL12765</t>
  </si>
  <si>
    <t>TL90214</t>
  </si>
  <si>
    <t>TL90216</t>
  </si>
  <si>
    <t>MS00482</t>
  </si>
  <si>
    <t>MS00483</t>
  </si>
  <si>
    <t>ML00416</t>
  </si>
  <si>
    <t>ML00415</t>
  </si>
  <si>
    <t>ML00519</t>
  </si>
  <si>
    <t>ML00520</t>
  </si>
  <si>
    <t>SP00587</t>
  </si>
  <si>
    <t>SP00878</t>
  </si>
  <si>
    <t>MS01027</t>
  </si>
  <si>
    <t>TL13961</t>
  </si>
  <si>
    <t>TL13962</t>
  </si>
  <si>
    <t>TL13963</t>
  </si>
  <si>
    <t>TL13738</t>
  </si>
  <si>
    <t>TL13739</t>
  </si>
  <si>
    <t>MS00857</t>
  </si>
  <si>
    <t>ML00559</t>
  </si>
  <si>
    <t>ML00560</t>
  </si>
  <si>
    <t>SP00879</t>
  </si>
  <si>
    <t>SP00631</t>
  </si>
  <si>
    <t>TL10574</t>
  </si>
  <si>
    <t>Calacatta Gold</t>
  </si>
  <si>
    <t>White Carrara</t>
  </si>
  <si>
    <t>12" x 24"</t>
  </si>
  <si>
    <t>GLACIER COLLECTION</t>
  </si>
  <si>
    <t>Glacier</t>
  </si>
  <si>
    <t>TL13302</t>
  </si>
  <si>
    <t>TL13303</t>
  </si>
  <si>
    <t>TL13300</t>
  </si>
  <si>
    <t>MS00409</t>
  </si>
  <si>
    <t>MS00677</t>
  </si>
  <si>
    <t>MS00676</t>
  </si>
  <si>
    <t>24" x 24" x 1/2"</t>
  </si>
  <si>
    <t>24" x 24" x 5/8"</t>
  </si>
  <si>
    <t>HARMONY EMPERADOR DARK COLLECTION</t>
  </si>
  <si>
    <t>HARMONY SILVER CLOUDS COLLECTION</t>
  </si>
  <si>
    <t>Silver Clouds</t>
  </si>
  <si>
    <t>TL13571</t>
  </si>
  <si>
    <t>TL13383</t>
  </si>
  <si>
    <t>TL13368</t>
  </si>
  <si>
    <t>TL13570</t>
  </si>
  <si>
    <t>MS00699</t>
  </si>
  <si>
    <t>ML00524</t>
  </si>
  <si>
    <t>ML00526</t>
  </si>
  <si>
    <t>SP00880</t>
  </si>
  <si>
    <t>SP00632</t>
  </si>
  <si>
    <t>IVORY STANDARD COLLECTION</t>
  </si>
  <si>
    <t>LIMESTONE COLLECTION</t>
  </si>
  <si>
    <t>Champagne</t>
  </si>
  <si>
    <t>TL14722</t>
  </si>
  <si>
    <t>TL10596</t>
  </si>
  <si>
    <t>MS00424</t>
  </si>
  <si>
    <t>MS00863</t>
  </si>
  <si>
    <t>ML00380</t>
  </si>
  <si>
    <t>ML00399</t>
  </si>
  <si>
    <t>SP00558</t>
  </si>
  <si>
    <t>SP00559</t>
  </si>
  <si>
    <t>MEDALLION COLLECTION</t>
  </si>
  <si>
    <t>METROPOLITAN COLLECTION</t>
  </si>
  <si>
    <t>Silver Shadow</t>
  </si>
  <si>
    <t>TL13308</t>
  </si>
  <si>
    <t>4" x 12"</t>
  </si>
  <si>
    <t>Color:</t>
  </si>
  <si>
    <t>PARADISE COLLECTION</t>
  </si>
  <si>
    <t>TL11604</t>
  </si>
  <si>
    <t>TL13377</t>
  </si>
  <si>
    <t>TL10482</t>
  </si>
  <si>
    <t>TL10765</t>
  </si>
  <si>
    <t>MS00708</t>
  </si>
  <si>
    <t>MS00706</t>
  </si>
  <si>
    <t>SP00583</t>
  </si>
  <si>
    <t>SP00461</t>
  </si>
  <si>
    <t>RIVERSTONE COLLECTION 2</t>
  </si>
  <si>
    <t>Colors:</t>
  </si>
  <si>
    <t>SKYLINE COLLECTION</t>
  </si>
  <si>
    <t>Skyline</t>
  </si>
  <si>
    <t>TL14302</t>
  </si>
  <si>
    <t>TL14301</t>
  </si>
  <si>
    <t>TL14056</t>
  </si>
  <si>
    <t xml:space="preserve">Polished </t>
  </si>
  <si>
    <t>MS00939</t>
  </si>
  <si>
    <t>THASSOS COLLECTION</t>
  </si>
  <si>
    <t>TURKISH MARFIL COLLECTION - Polished</t>
  </si>
  <si>
    <t>TURKISH MARFIL COLLECTION - Honed</t>
  </si>
  <si>
    <t>Naturally Beautiful Surfaces</t>
  </si>
  <si>
    <t>Versailles Pattern 1/2"</t>
  </si>
  <si>
    <t>TL14091</t>
  </si>
  <si>
    <t>TL14295</t>
  </si>
  <si>
    <t>x</t>
  </si>
  <si>
    <t>continued on next page</t>
  </si>
  <si>
    <t xml:space="preserve"> </t>
  </si>
  <si>
    <t>ML00505</t>
  </si>
  <si>
    <t>ML00506</t>
  </si>
  <si>
    <t>ELEGANZA COLLECTION</t>
  </si>
  <si>
    <t>Marketing</t>
  </si>
  <si>
    <t>American Slate Collection</t>
  </si>
  <si>
    <t>Split Face</t>
  </si>
  <si>
    <t>10-3/8" x 12"</t>
  </si>
  <si>
    <t>6" x 12"</t>
  </si>
  <si>
    <t>Lattice Mosaic</t>
  </si>
  <si>
    <t>5/8" x 3" Staggered Mosaic</t>
  </si>
  <si>
    <t>11/16" x 12"</t>
  </si>
  <si>
    <t>5-1/16" x 12"</t>
  </si>
  <si>
    <t>ML00710</t>
  </si>
  <si>
    <t>ML00711</t>
  </si>
  <si>
    <t>MS01156</t>
  </si>
  <si>
    <t>ML00713</t>
  </si>
  <si>
    <t>ML00714</t>
  </si>
  <si>
    <t>ML00720</t>
  </si>
  <si>
    <t>Modern Avalon Collection</t>
  </si>
  <si>
    <t>Modern Avenza Collection</t>
  </si>
  <si>
    <t>Modern Diana Royal Collection</t>
  </si>
  <si>
    <t>24" x 24" x 3/4"</t>
  </si>
  <si>
    <t>Exposure II Collection</t>
  </si>
  <si>
    <t>Wall Mosaics</t>
  </si>
  <si>
    <t>Floor/Wall Field Tile</t>
  </si>
  <si>
    <t>Floor/Wall Mosaics</t>
  </si>
  <si>
    <t>MODERN SILVER SHADOW COLLECTION</t>
  </si>
  <si>
    <t>TL13912</t>
  </si>
  <si>
    <t>TL13900</t>
  </si>
  <si>
    <t>TL13782</t>
  </si>
  <si>
    <t>MS01177</t>
  </si>
  <si>
    <t>MS01178</t>
  </si>
  <si>
    <t>MS01175</t>
  </si>
  <si>
    <t>TL15262</t>
  </si>
  <si>
    <t>Modern Silver Shadow Collection</t>
  </si>
  <si>
    <t>Modern Calacatta Gold Collection</t>
  </si>
  <si>
    <t>TL90365</t>
  </si>
  <si>
    <t>MS90076</t>
  </si>
  <si>
    <t>MS90074</t>
  </si>
  <si>
    <t>MS90075</t>
  </si>
  <si>
    <t>ML90054</t>
  </si>
  <si>
    <t>ML90055</t>
  </si>
  <si>
    <t>ML90056</t>
  </si>
  <si>
    <t>Modern Champagne Collection</t>
  </si>
  <si>
    <t>Modern Elegant White Collection</t>
  </si>
  <si>
    <t>Modern Subway Tile Collection</t>
  </si>
  <si>
    <t>Massa</t>
  </si>
  <si>
    <t>12" x 24" x 1/2"</t>
  </si>
  <si>
    <t>6.00 SF/CTN</t>
  </si>
  <si>
    <t>PALACIO STONE COLLECTION</t>
  </si>
  <si>
    <t>Sanibel Collection</t>
  </si>
  <si>
    <t>1-1/4"x6" Staggered Mosaic</t>
  </si>
  <si>
    <t>1.00 SF/PC</t>
  </si>
  <si>
    <t>2.25 SF/PC</t>
  </si>
  <si>
    <t>2.00 SF/PC</t>
  </si>
  <si>
    <t>6.30 SF/CTN</t>
  </si>
  <si>
    <t>7.50 SF/CTN</t>
  </si>
  <si>
    <t>6.66 SF/CTN</t>
  </si>
  <si>
    <t>Note:</t>
  </si>
  <si>
    <t>CAPRI STONE COLLECTION</t>
  </si>
  <si>
    <t>4" x 8" x 1-3/8"</t>
  </si>
  <si>
    <t>Pool/Stair Coping</t>
  </si>
  <si>
    <t>12" x 24" x 2"</t>
  </si>
  <si>
    <t>SP00337</t>
  </si>
  <si>
    <t>9.00 SF/CTN</t>
  </si>
  <si>
    <t>16" x 24" x 5/8"</t>
  </si>
  <si>
    <t>GOLDEN ONYX COLLECTION</t>
  </si>
  <si>
    <t>Field, Mosaics, Mouldings &amp; Liners.</t>
  </si>
  <si>
    <t>ML00721</t>
  </si>
  <si>
    <t>3.33 SF/CTN</t>
  </si>
  <si>
    <t xml:space="preserve">Calacatta Gold Classic TL90172 12" x 12" &amp; TL90173 </t>
  </si>
  <si>
    <t xml:space="preserve">18" x 18" field tiles. </t>
  </si>
  <si>
    <t xml:space="preserve">      "</t>
  </si>
  <si>
    <t xml:space="preserve">        "                  "</t>
  </si>
  <si>
    <t>4" x 12" Standing Pebbles Mosaics Listello (all colors).</t>
  </si>
  <si>
    <t>Entire Collection.</t>
  </si>
  <si>
    <t xml:space="preserve">MS90086 </t>
  </si>
  <si>
    <t>MS90088</t>
  </si>
  <si>
    <t xml:space="preserve">MS90085 </t>
  </si>
  <si>
    <t>MS90087</t>
  </si>
  <si>
    <t>CALACATTA GOLD COLLECTION</t>
  </si>
  <si>
    <t>TL90642</t>
  </si>
  <si>
    <t>5/8" x 5/8" Offset Mosaic</t>
  </si>
  <si>
    <t>MS90099</t>
  </si>
  <si>
    <t>MS90097</t>
  </si>
  <si>
    <t>MS90098</t>
  </si>
  <si>
    <t>MS90081</t>
  </si>
  <si>
    <t>ML90065</t>
  </si>
  <si>
    <t>ML90064</t>
  </si>
  <si>
    <t>SP01953</t>
  </si>
  <si>
    <t>TL13868</t>
  </si>
  <si>
    <t>DIANA ROYAL POLISHED COLLECTION</t>
  </si>
  <si>
    <t>DIANA ROYAL HONED COLLECTION</t>
  </si>
  <si>
    <t>TL14000</t>
  </si>
  <si>
    <t>TL14001</t>
  </si>
  <si>
    <t>TL14119</t>
  </si>
  <si>
    <t>TL14008</t>
  </si>
  <si>
    <t>TL14006</t>
  </si>
  <si>
    <t>Diana Royal &amp; Paradise (Honed)</t>
  </si>
  <si>
    <t>MS01246</t>
  </si>
  <si>
    <t>MS00991</t>
  </si>
  <si>
    <t>MS00956</t>
  </si>
  <si>
    <t>MS01245</t>
  </si>
  <si>
    <t>SP01951</t>
  </si>
  <si>
    <t>SP01954</t>
  </si>
  <si>
    <t>Calacatta Gold &amp; Bardiglio (Polished)</t>
  </si>
  <si>
    <t>HAISA LIGHT COLLECTION</t>
  </si>
  <si>
    <t>Haisa Light</t>
  </si>
  <si>
    <t>HAISA DARK COLLECTION</t>
  </si>
  <si>
    <t>TL90651</t>
  </si>
  <si>
    <t>TL90649</t>
  </si>
  <si>
    <t>TL90650</t>
  </si>
  <si>
    <t>ML90066</t>
  </si>
  <si>
    <t>ML90067</t>
  </si>
  <si>
    <t>16" x 24" x 1/2"</t>
  </si>
  <si>
    <t>TL15956</t>
  </si>
  <si>
    <t>TL15936</t>
  </si>
  <si>
    <t xml:space="preserve">Diana Royal </t>
  </si>
  <si>
    <t>TL16308</t>
  </si>
  <si>
    <t>Slides Mosaic</t>
  </si>
  <si>
    <t>TL16364</t>
  </si>
  <si>
    <t>MARBLE COLLECTION</t>
  </si>
  <si>
    <t>Allure Light</t>
  </si>
  <si>
    <t>TL16400</t>
  </si>
  <si>
    <t>TL16401</t>
  </si>
  <si>
    <t>TL16402</t>
  </si>
  <si>
    <t>Snow White</t>
  </si>
  <si>
    <t>TL14367</t>
  </si>
  <si>
    <t>TL13938</t>
  </si>
  <si>
    <t>SNOW WHITE COLLECTION</t>
  </si>
  <si>
    <t>TL16373</t>
  </si>
  <si>
    <t>MS01238</t>
  </si>
  <si>
    <t>12-1/8" x 13-3/8"</t>
  </si>
  <si>
    <t>MS01239</t>
  </si>
  <si>
    <t>5/8" x 5/8" Mosaic</t>
  </si>
  <si>
    <t>ML00748</t>
  </si>
  <si>
    <t>ML00749</t>
  </si>
  <si>
    <t>5/8" x 1-1/4" Brick Mosaic</t>
  </si>
  <si>
    <t>ROYAL CREAM POLISHED COLLECTION</t>
  </si>
  <si>
    <t>ROYAL CREAM HONED COLLECTION</t>
  </si>
  <si>
    <t>MS00802</t>
  </si>
  <si>
    <t>TL14053</t>
  </si>
  <si>
    <t>WHITE CARRARA SELECT HONED COLLECTION</t>
  </si>
  <si>
    <t>White Carrara Select</t>
  </si>
  <si>
    <t>TL90635</t>
  </si>
  <si>
    <t>TL90436</t>
  </si>
  <si>
    <t>TL90435</t>
  </si>
  <si>
    <t>TL90640</t>
  </si>
  <si>
    <t>MS90092</t>
  </si>
  <si>
    <t>MS90090</t>
  </si>
  <si>
    <t>MS90091</t>
  </si>
  <si>
    <t>MS90089</t>
  </si>
  <si>
    <t>ML90061</t>
  </si>
  <si>
    <t>ML90060</t>
  </si>
  <si>
    <t>WHITE CARRARA SELECT POLISHED COLLECTION</t>
  </si>
  <si>
    <t>TL90636</t>
  </si>
  <si>
    <t>TL90448</t>
  </si>
  <si>
    <t>TL90443</t>
  </si>
  <si>
    <t>TL90459</t>
  </si>
  <si>
    <t>MS90096</t>
  </si>
  <si>
    <t>MS90093</t>
  </si>
  <si>
    <t>MS90094</t>
  </si>
  <si>
    <t>MS90095</t>
  </si>
  <si>
    <t>ML90063</t>
  </si>
  <si>
    <t>ML90062</t>
  </si>
  <si>
    <t>White Carrara &amp; Bardiglio (Polished)</t>
  </si>
  <si>
    <t>White Carrara &amp; Bardiglio (Honed)</t>
  </si>
  <si>
    <t>ELEVATIONS COLLECTION</t>
  </si>
  <si>
    <t>LEATHER COLLECTION</t>
  </si>
  <si>
    <t>Added to Collection:  1" x 1" and 2" Hexagon Polished Mosaics in color Black.</t>
  </si>
  <si>
    <t xml:space="preserve">Added to Collection:  1" x 1" and 2" Hexagon Polished Mosaics in color Black.  Also, 1" x 2" Basket Weave Polished Mosaic in color Thassos &amp; Blue Celeste. </t>
  </si>
  <si>
    <t>Added to Collection:  1" x 1" and 2" Hexagon Honed Mosaics in color Black.</t>
  </si>
  <si>
    <t xml:space="preserve">Added to Collection:  Versaille Pattern 1-3/8" Field, 4" x 8" x 1-3/8" &amp; 12" x 24" x 2" Pool/Stair Coping in color Diana Royal. </t>
  </si>
  <si>
    <t>Field, Mosaics, Mouldings, Liners, Corner Shelf &amp; Threshold.</t>
  </si>
  <si>
    <t xml:space="preserve">Added to Collection:  12" x 24" x 1/2" Polished Field, 2" Hexagon Polished Mosaic in color Diana Royal.  Also, 1" x 2" Basket Weave Polished Mosaic in color Diana Royal &amp; Paradise. </t>
  </si>
  <si>
    <t>Honed Stone for walls.</t>
  </si>
  <si>
    <t>GRANITE DESIGN COLLECTION</t>
  </si>
  <si>
    <t>Added to Collection:  12" x 12" Polished Field in colors Kashmir Gold &amp; Kashmir White.</t>
  </si>
  <si>
    <t>16" x 24" x 1/2" Field Tile.</t>
  </si>
  <si>
    <t>Added to Collection:  12" x 24" x 1/2" Honed Field in colors Casablanca, Champagne, Courtaud, Gray Foussana, Olive Green &amp; Thala Imperial.</t>
  </si>
  <si>
    <t>Polished &amp; Honed Field Tile.</t>
  </si>
  <si>
    <t>Added to Collection:  12" x 24" x 1/2" Polished Field Tile.</t>
  </si>
  <si>
    <t>Added to Collection:  18" x 18" Polished Field Tile.</t>
  </si>
  <si>
    <t>Added to Collection:  12" x 24" x 1/2" Honed Field Tile.</t>
  </si>
  <si>
    <t xml:space="preserve">Added to Collection:  Versaille Pattern 1/2" Field in colors Ivory (Unfilled &amp; Chiseled) &amp; Royal Cream (Brushed &amp; Chiseled). </t>
  </si>
  <si>
    <t>Added to Collection:  12" x 24" x 1/2" and 24" x 48" x 3/4" Polished Field Tiles in color Skyline.</t>
  </si>
  <si>
    <t>Colors Tea Leaves and Wild Hyena in all formats.</t>
  </si>
  <si>
    <t>4.00 SF/PC</t>
  </si>
  <si>
    <t>Alexander Stone Collection</t>
  </si>
  <si>
    <t>Changes</t>
  </si>
  <si>
    <t>Alterra Collection</t>
  </si>
  <si>
    <t>Avalon Collection</t>
  </si>
  <si>
    <t>TL15083 Avalon Classic Polished 24" x 24" x 5/8" Field Tile, TL90212 Black Polished 5-1/2" x 5-1/2" Field Tile and MS00955 Avalon &amp; Black Mix (Polished) 1" x 1" Checker Board Mosaic.</t>
  </si>
  <si>
    <t>Ashlar Pattern Mosaic Collection</t>
  </si>
  <si>
    <t>Bali Collection</t>
  </si>
  <si>
    <t>Avenza Collection</t>
  </si>
  <si>
    <t>TL90215 Black Honed 5-1/2" x 5-1/2" Field Tile.</t>
  </si>
  <si>
    <t>Textured</t>
  </si>
  <si>
    <t>MS01298</t>
  </si>
  <si>
    <t>Blend Mosaic Collection</t>
  </si>
  <si>
    <t xml:space="preserve">MS00970 Black, White &amp; Grey Polished 1" x 1" Mosaic, MS00859 Black, White &amp; Grey Polished 2" x 2" Mosaic and MS00861 Black, White &amp; Grey Polished 5/8" x 2" Mosaic. </t>
  </si>
  <si>
    <t>TL90727</t>
  </si>
  <si>
    <t>TL90460</t>
  </si>
  <si>
    <t>Capri Stone Collection</t>
  </si>
  <si>
    <t xml:space="preserve">Color Golden Sienna in all formats.  Color Ivory and Walnut Dark in the 8" x 8" x 1-3/8", 6" x 12" x 1-3/8", 12" x 12" x 1-3/8", 16" x 16" x 1-3/8" Tumbled Field Tile Sizes, 6" x 12" x 1-3/8" Chiseled Field Tile Size, 12" x 12" x 1-3/8" Tumbled Pool/Stair Coping and 12" x 12" x 3-1/4" Honed/Unfilled Remodel/Retrofit Coping.  </t>
  </si>
  <si>
    <t>Coastal Glass Collection</t>
  </si>
  <si>
    <t xml:space="preserve">3" x 9" Subway Field Tile, Interlocking Slides Mosaic and Quarter Round. </t>
  </si>
  <si>
    <t>3" x 9"</t>
  </si>
  <si>
    <t>Gloss</t>
  </si>
  <si>
    <t>TL14005</t>
  </si>
  <si>
    <t>MS01291</t>
  </si>
  <si>
    <t>Brushed &amp; Chiseled</t>
  </si>
  <si>
    <t>Leather</t>
  </si>
  <si>
    <t>Elevation Pattern</t>
  </si>
  <si>
    <t>Eleganza Collection</t>
  </si>
  <si>
    <t>This Collection is now known as Alexander Cream Honed Collection and Alexander Cream Polished Collection.</t>
  </si>
  <si>
    <t xml:space="preserve">This Collection has been integrated with the Exposure Collection and is now known as "Exposure Collection".  </t>
  </si>
  <si>
    <t>Exposure Collection</t>
  </si>
  <si>
    <t>Colors Diana Royal and Golden Sienna in all formats.</t>
  </si>
  <si>
    <t>Color Cocoa Brown in all formats.</t>
  </si>
  <si>
    <t>Glacier Collection</t>
  </si>
  <si>
    <t>Granite Design Collection</t>
  </si>
  <si>
    <t xml:space="preserve">TL10666 Absolute Black 12" x 12", TL10667 Absolute Black 18" x 18" x 1/2", TL90111 Absolute Black 24" x 24" x 5/8", TL10693 Baltic Brown 12" x 12", TL10709 Black Galaxy 12" x 12", TL10256 Black Galaxy 18" x 18" x 1/2", TL10251 Blue Eyes 12" x 12", TL10520 Giallo Veneziano 12" x 12", TL10326 Kashmir Gold 12" x 12", TL10327 Kashmir White 12" x 12", TL10314 New Venetian Gold 12" x 12", TL12731 New Venetian Gold 18" x 18" x 1/2", TL10333 Paradiso 12" x 12", TL90012 Santa Cecilia 12" x 12", TL10240 Shivakashi 12" x 12" and TL90016 Tropical Brown 12" x 12" Field Tile. </t>
  </si>
  <si>
    <t>Haisa Dark Collection</t>
  </si>
  <si>
    <t>Renamed "Haisa Marble Collection".</t>
  </si>
  <si>
    <t>Harmony Crema Marfil Collection</t>
  </si>
  <si>
    <t>MS90046 Crema Marfil &amp; Rojo Alicante Polished 1" x 2" Basket Weave Mosaic.</t>
  </si>
  <si>
    <t>Harmony Emperador Dark Collection</t>
  </si>
  <si>
    <t>TL10820 Emperador Dark Polished 18" x 18" x 1/2" Field Tile.</t>
  </si>
  <si>
    <t>Limestone Collection</t>
  </si>
  <si>
    <t>Colors Courtaud, Gray Foussana and Thala Imperial in all formats.</t>
  </si>
  <si>
    <t>Madras Slate Collection I</t>
  </si>
  <si>
    <t>Madras Slate Collection II</t>
  </si>
  <si>
    <t>Linearities Sanibel Collection</t>
  </si>
  <si>
    <t>Limestone Field Tiles, Mosaics, Andorra Mouldings and Pencil Liners.</t>
  </si>
  <si>
    <t>6" x 24" x 1/2"</t>
  </si>
  <si>
    <t>5.62 SF/CTN</t>
  </si>
  <si>
    <t>Bosphorus</t>
  </si>
  <si>
    <t>TL16429</t>
  </si>
  <si>
    <t>TL16430</t>
  </si>
  <si>
    <t>TL16427</t>
  </si>
  <si>
    <t>ML00754</t>
  </si>
  <si>
    <t>ML00755</t>
  </si>
  <si>
    <t>Britannia</t>
  </si>
  <si>
    <t>TL16432</t>
  </si>
  <si>
    <t>TL16433</t>
  </si>
  <si>
    <t>TL16434</t>
  </si>
  <si>
    <t>ML00756</t>
  </si>
  <si>
    <t>ML00757</t>
  </si>
  <si>
    <t>MS01310</t>
  </si>
  <si>
    <t>Marble Collection</t>
  </si>
  <si>
    <t>TL12560 Inca Gold Polished 12" x 12" Field Tile, TL90077 Sahara Gold Polished 12" x 12" Field Tile.</t>
  </si>
  <si>
    <t>Entire Collection.  However all items in this collection can still be found in the Modern Avalon, Modern Avenza, Modern Diana Royal and Skyline Collections with the exception of following item that has been discontinued:  MS01182 Black/White/Grey Polished 8-7/16" x 16-11/16" Subway Mosaic.</t>
  </si>
  <si>
    <t>Natural Reflections Collection</t>
  </si>
  <si>
    <t xml:space="preserve">Entire Collection.  With the exception of following items and Collection where they can be found:  TL10677 Afyon White Polished 12" x 12", TL11250 Desert Cream Polished 18" x 18" x 1/2", TL11252 Desert Cream Polished 24" x 24" x 3/4", TL12421 Desert Cream Classic Polished 18" x 18" x 1/2", TL13326 Silver Drop Polished 12" x 12" and TL10244 Sylvester Beige Polished 12" x 12".  These items can be found in the "Marble Collection".  TL13308 Snow White Polished 12" x 12", TL14358 Snow White Polished 12" x 24" x 1/2".  These items can be found in the "Snow White Collection".  </t>
  </si>
  <si>
    <t>Onyx Design Collection</t>
  </si>
  <si>
    <t xml:space="preserve">Entire Collection.  With the exception of following item and Collection where it can be found:  TL10523 Golden Onyx Polished 12" x 12".  This item can be found in the "Golden Onyx Collection".  </t>
  </si>
  <si>
    <t>Palacio Stone Collection</t>
  </si>
  <si>
    <t>Renamed "Palacio Versailles Pattern Collection".</t>
  </si>
  <si>
    <t>The following Versailles Patterns 1/2" have been discontinued:  TL13499 Ivory Classic Brushed &amp; Chiseled, TL13599 Renaissance Brushed &amp; Chiseled, TL16390 Royal Cream Brushed &amp; Chiseled, TL14452 Tobacco Brushed &amp; Chiseled and TL12632 Walnut Dark Honed/Unfilled/Chiseled.  (Now Renamed "Palacio Versailles Pattern Collection".)</t>
  </si>
  <si>
    <t>Paradise Collection</t>
  </si>
  <si>
    <t>MS00674 Desert Cream &amp; Paradise Polished 1" x 1" Mosaic and MS00673 Paradise &amp; Black Polished 1" x 1" Mosaic.</t>
  </si>
  <si>
    <t>Patika Travertine Collection I</t>
  </si>
  <si>
    <t>Patika Travertine Collection II</t>
  </si>
  <si>
    <t>TL15259 Osso Honed &amp; Filled 24" x 24" x 3/4" and TL14638 Osso Extra Honed &amp; Filled 18" x 18" x 1/2" Field Tiles.</t>
  </si>
  <si>
    <t>Riva Del Mar Glass Collection</t>
  </si>
  <si>
    <t>Glass Pebbles Mosaics.</t>
  </si>
  <si>
    <t>Riverstone Collection I</t>
  </si>
  <si>
    <t>Renamed "River Stone Collection".</t>
  </si>
  <si>
    <t>Riverstone Collection II</t>
  </si>
  <si>
    <t>Royal Cream Honed Collection</t>
  </si>
  <si>
    <t>Royal Cream Polished Collection</t>
  </si>
  <si>
    <t>Entire Collection, however colors Black and Multicolor in the Field Tile sizes 12" x 12" and 16" x 16" can be found in the American Slate Collection.</t>
  </si>
  <si>
    <t>Entire Collection, however colors California Gold and Quartize Gray in the Field Tile size 12" x 12" can be found in the American Slate Collection.</t>
  </si>
  <si>
    <t xml:space="preserve">Entire Collection.  With the exception of following items and Collection where they can be found:  MS00593 Desert Cream Cubic 1" x 1" Mosaic, MS00605 Desert Cream Rockface 1" x 2" Mosaic and MS00611 Desert Cream Rockface 2" x 6" Mosaic.  These items can be found in the "Alterra Collection", "Diana Royal Honed Collection" and the "Exposure Collection". </t>
  </si>
  <si>
    <t>Sable Collection</t>
  </si>
  <si>
    <t xml:space="preserve">Entire Collection.  With the exception of following items and Collection where they can be found:  MS00993 Florence Blend Honed &amp; Polished 1" x 1" Mosaic which can be found in the "Blend Mosaic Collection".  MS01025 Venezia Blend Honed &amp; Polished 1" x 1" Mosaic which can be found in the "Blend Mosaic Collection" and the "Harmony Afyon Sugar Collection".   </t>
  </si>
  <si>
    <t>Silkroad Collection</t>
  </si>
  <si>
    <t xml:space="preserve">Skyline (Cross Cut) </t>
  </si>
  <si>
    <t>Field - Cross Cut</t>
  </si>
  <si>
    <t>Slides Mosaic Collection</t>
  </si>
  <si>
    <t xml:space="preserve">Colors Aspen Dawn, Aspen Dusk and Black&amp;White&amp;Grey Slides Mosaics.  </t>
  </si>
  <si>
    <t>Snow White Collection</t>
  </si>
  <si>
    <t>TL16206 Snow White Select Polished 12" x 24" x 1/2" Field Tile.</t>
  </si>
  <si>
    <t>Snow White &amp; Britannia</t>
  </si>
  <si>
    <t>Thassos Collection</t>
  </si>
  <si>
    <t>TL90212 Black Polished 5-1/2" x 5-1/2" Field Tile.</t>
  </si>
  <si>
    <t>Avalon &amp; Black (Polished)</t>
  </si>
  <si>
    <t>Avenza &amp; Black (Honed)</t>
  </si>
  <si>
    <t>Avenza &amp; Snow White &amp; Allure</t>
  </si>
  <si>
    <t>Glacier &amp; Black (Honed)</t>
  </si>
  <si>
    <t>8.00 SF/PATTERN</t>
  </si>
  <si>
    <t>a) Special Order - approximately 8-10 weeks.</t>
  </si>
  <si>
    <t>Color Golden Sienna in all formats.  MS00103 Ivory &amp; Walnut Dark Antiqued Basket Pattern Mosaic, MS00100 Ivory &amp; Walnut Dark Antiqued Basket Weave Mosaic, MS00793 Ivory Rockface 8" x 12" Wall Taco Mosaic, MS00823 Seashell Rockface 8" x 12" Wall Taco Mosaic, MS00315 Ivory Riverstone Mosaic and MS00215 Walnut Dark Riverstone Mosaic.</t>
  </si>
  <si>
    <t>Color Golden Sienna in all formats except the TL11315 18" x 18" x 1/2" Honed &amp; Filled Field Tile.</t>
  </si>
  <si>
    <t>Aspen White Honed Collection</t>
  </si>
  <si>
    <t>Aspen White Polished Collection</t>
  </si>
  <si>
    <t>Field, Mosaics &amp; Mouldings.</t>
  </si>
  <si>
    <t>Herringbone 1" x 2" Mosaic</t>
  </si>
  <si>
    <t>Confetti Collection</t>
  </si>
  <si>
    <t>Mosaics.</t>
  </si>
  <si>
    <t>TL16997</t>
  </si>
  <si>
    <t>9.97 SF/CTN</t>
  </si>
  <si>
    <t>TL90212</t>
  </si>
  <si>
    <t>TL90747</t>
  </si>
  <si>
    <t>6" x 60" x 3/4"</t>
  </si>
  <si>
    <t>SP02201</t>
  </si>
  <si>
    <t>TL90215</t>
  </si>
  <si>
    <t>TL90748</t>
  </si>
  <si>
    <t>TL17010</t>
  </si>
  <si>
    <t>ML00786</t>
  </si>
  <si>
    <t>ML00787</t>
  </si>
  <si>
    <t>Calacatta Gold Collection</t>
  </si>
  <si>
    <t>TL90773</t>
  </si>
  <si>
    <t>TL90775</t>
  </si>
  <si>
    <t>TL90760</t>
  </si>
  <si>
    <t>TL90761</t>
  </si>
  <si>
    <t>MS90259</t>
  </si>
  <si>
    <t>MS90107</t>
  </si>
  <si>
    <t>MS90257</t>
  </si>
  <si>
    <t>MS90258</t>
  </si>
  <si>
    <t>ML90152</t>
  </si>
  <si>
    <t>ML90153</t>
  </si>
  <si>
    <t>ML90154</t>
  </si>
  <si>
    <t>TL15288</t>
  </si>
  <si>
    <t>Shower Curb/Window Sill</t>
  </si>
  <si>
    <t>TL16721</t>
  </si>
  <si>
    <t>DIMENSIONS WATERJET COLLECTION - Interlocking Mosaic Designs</t>
  </si>
  <si>
    <t>Design:</t>
  </si>
  <si>
    <t>(1.00 SF/SHT)</t>
  </si>
  <si>
    <t>11" x 13-3/16" x 3/8"</t>
  </si>
  <si>
    <t>Multi</t>
  </si>
  <si>
    <t>Snow White &amp; Afyon White</t>
  </si>
  <si>
    <t>NW00040</t>
  </si>
  <si>
    <t>NW00046</t>
  </si>
  <si>
    <t>NW00053</t>
  </si>
  <si>
    <t>NW00050</t>
  </si>
  <si>
    <t>NW00051</t>
  </si>
  <si>
    <t>NW00052</t>
  </si>
  <si>
    <t>NW00048</t>
  </si>
  <si>
    <t>NW00049</t>
  </si>
  <si>
    <t>Skyline Vein Cut</t>
  </si>
  <si>
    <t>NW00058</t>
  </si>
  <si>
    <t>NW00057</t>
  </si>
  <si>
    <t>Full Grain</t>
  </si>
  <si>
    <t>(0.15 SF/PC)</t>
  </si>
  <si>
    <t>NW00016</t>
  </si>
  <si>
    <t>NW00019</t>
  </si>
  <si>
    <t>12-1/2" x 12" x 3/8"</t>
  </si>
  <si>
    <t>NW00012</t>
  </si>
  <si>
    <t>NW00015</t>
  </si>
  <si>
    <t>Line Textured</t>
  </si>
  <si>
    <t>TL16715</t>
  </si>
  <si>
    <t>TL15569</t>
  </si>
  <si>
    <t>Leathered Collection</t>
  </si>
  <si>
    <t>Color TL15932 Sable Leather 16" x 24" x 1/2" Field Tile.</t>
  </si>
  <si>
    <t>Color TL14358 Snow White Polished 12" x 24" x 1/2" Field Tile format.</t>
  </si>
  <si>
    <t xml:space="preserve">Color TL90160 Calacatta M. Polished 12" x 12" and color TL90161 Calacatta M. Polished 18" x 18" Field Tile formats.   </t>
  </si>
  <si>
    <t xml:space="preserve">Color TL15570 Arctic Gray Polished 12" x 24" Field Tile format.  Color TL90160 Calacatta M. Polished 12" x 12" and color TL90161 Calacatta M. Polished 18" x 18" Field Tile formats.   </t>
  </si>
  <si>
    <t>White Carrara Select Polished Collection</t>
  </si>
  <si>
    <t>Color TL10197 White Carrara Polished 12" x 12", color TL90434 White Carrara Polished 12" x 24" and TL10196 White Carrara Polished 18" x 18" Field Tile formats.</t>
  </si>
  <si>
    <t>Allure Light Collection</t>
  </si>
  <si>
    <t>Added to Collection:  12" x 24" Field and 2" x 2" Mosaic formats added to colors Ember Ash &amp; Gondola Harbor.</t>
  </si>
  <si>
    <t>Thassos White Collection</t>
  </si>
  <si>
    <t>Added to Collection:  Color Thassos White 12" x 24" and 24" x 24" x 3/4" Polished Field Tile formats.  Color Black 5-1/2" x 5-1/2" and 18" x 18" x 1/2" Polished Field Tile formats.</t>
  </si>
  <si>
    <t>Added to Collection:  Color Black 5-1/2" x 5-1/2" and 18" x 18" x 1/2" Honed Field Tile formats.</t>
  </si>
  <si>
    <t>Added to Collection:  Color Statuarietto 18" x 18" Polished Field Tile format.</t>
  </si>
  <si>
    <t>Modern Aspen White Polished Collection</t>
  </si>
  <si>
    <t>Added to Collection:  24" x 24" x 3/4" and 36" x 36" x 3/4" Field Tile formats &amp; 1" x 1" and 2" x 2" Mosaic formats added.</t>
  </si>
  <si>
    <t>Added to Collection:  2-3/4" x 5-1/2" and 12" x 24" x 1/2" Polished Field Tile formats, 2" x 6" Rockface and Slides Split Face Mosaics.</t>
  </si>
  <si>
    <t>Added to Collection:  Color Confetti Slides Split Face Mosaic.</t>
  </si>
  <si>
    <t>Crema Marfil Honed Collection</t>
  </si>
  <si>
    <t>Field Tile formats in colors Crema Marfil and Crema Marfil Classic.</t>
  </si>
  <si>
    <t>Diana Royal Honed Collection</t>
  </si>
  <si>
    <t>Added to Collection:  24" x 24" x 3/4" Field Tile format &amp; Versailles Pattern 1/2" Pave Antico added.</t>
  </si>
  <si>
    <t>Palacio Versailles Pattern Collection</t>
  </si>
  <si>
    <t>Added to Collection:  Colors Diana Royal and Skyline Vein Cut Versailles Pattern 1/2" Pave Antico added.</t>
  </si>
  <si>
    <t>Skyline Collection</t>
  </si>
  <si>
    <t>Added to Collection:  Color Skyline Vein Cut Versailles Pattern 1/2" Pave Antico added.</t>
  </si>
  <si>
    <t>Diana Royal Polished Collection</t>
  </si>
  <si>
    <t>Dimensions Waterjet Collection</t>
  </si>
  <si>
    <t>Interlocking Mosaic Designs</t>
  </si>
  <si>
    <t xml:space="preserve">Added to Collection:  Color Crema Marfil 12" x 24" Polished Field Tile format and Color Crema Marfil Classic 12" x 24" and 24" x 24" x 3/4" Polished Field Tile formats. </t>
  </si>
  <si>
    <t>Harmony Silver Clouds Collection</t>
  </si>
  <si>
    <t>Added to Collection:  Color Champagne 16" x 24" x 5/8" Line Textured Field Tile format.</t>
  </si>
  <si>
    <t>Patika Travertine Collection 2</t>
  </si>
  <si>
    <t>Added to Collection:  Color Ivory Light Extra 24" x 24" x 1/2" Honed &amp; Filled Field Tile format.</t>
  </si>
  <si>
    <t>Added to Collection:  Color Arctic Gray Polished TL16716 12" x 24" x 1/2", color Lady Onyx Polished 18" x 18" x 1/2" and color Statuarietto Polished 18" x 18" Field Tile formats.</t>
  </si>
  <si>
    <t>Added to Collection:  TL15569 12" x 24" Polished Field Tile format.</t>
  </si>
  <si>
    <t>Notes:</t>
  </si>
  <si>
    <t>TL15289</t>
  </si>
  <si>
    <t>TL16748</t>
  </si>
  <si>
    <t>Avalon &amp; Allure &amp; Snow White</t>
  </si>
  <si>
    <t>NW00056</t>
  </si>
  <si>
    <t>TL16543</t>
  </si>
  <si>
    <t>ML90156</t>
  </si>
  <si>
    <t>ML90157</t>
  </si>
  <si>
    <t xml:space="preserve">Color TL90751 Crema Marfil Honed 18" x 18" x 5/8" and color TL90752 Crema Marfil Classic Honed 18" x 18" x 5/8" Field Tile formats.   </t>
  </si>
  <si>
    <t xml:space="preserve">Added to Collection:  Color TL90586 Ember Ash Cleft 24" x 24" and color TL90848 Ember Ash Honed 12" x 24" Field Tile formats. </t>
  </si>
  <si>
    <t>Added to Collection:  Color TL90780 Crema Marfil Honed 18" x 18" x 1/2", color TL90755 Crema Marfil Honed 12" x 24" and color TL90781 Crema Marfil Classic Honed 18" x 18" x 1/2" Field Tile formats.</t>
  </si>
  <si>
    <t xml:space="preserve">Added to Collection:  Color TL14938 Glacier Honed 12" x 24" x 1/2" Field Tile format. </t>
  </si>
  <si>
    <t xml:space="preserve">Added to Collection:  Color TL14459 Champagne Honed 36" x 36" x 3/4" Field Tile format. </t>
  </si>
  <si>
    <t>Modern Calacatta Gold Honed Collection</t>
  </si>
  <si>
    <t xml:space="preserve">Added to Collection:  Color ML90156 Calacatta Gold Honed 2" x 12" Andorra Moulding and color ML90157 Calacatta Gold Honed 11/16" x 12" Pencil Liner. </t>
  </si>
  <si>
    <t xml:space="preserve">Added to Collection:  Color TL15289 Avenza Honed 6" x 12" and color TL16748 Avenza Honed 12" x 24" x 1/2" Field Tile formats. </t>
  </si>
  <si>
    <t>Added to Collection:  6" x 12" Polished and 12" x 24" x 1/2" Polished Field Tile formats &amp; 6" x 60" x 3/4" Polished Shower Curb/Window Sill added in color Avalon.  Color Black 5-1/2" x 5-1/2" and 18" x 18" x 1/2" Polished Field Tile format.</t>
  </si>
  <si>
    <t>Added to Collection:  6" x 12" Polished and 12" x 24" x 1/2" Polished Field Tile formats &amp; 6" x 60" x 3/4" Polished Shower Curb/Window Sill.</t>
  </si>
  <si>
    <t>Added to Collection:  Color Glacier 6" x 12" Honed Field Tile format.  Color Black 5-1/2" x 5-1/2" and 18" x 18" x 1/2" Honed Field Tile formats.</t>
  </si>
  <si>
    <t>Added to Collection:  6" x 12" Polished Field Tile format.</t>
  </si>
  <si>
    <t xml:space="preserve">Added to Collection:  Color TL90779 Crema Marfil Polished 18" x 18" x 1/2" and color TL90784 Crema Marfil Polished 24" x 24" x 1/2" Field Tile formats.  Color TL90782 Crema Marfil Classic Polished 18" x 18" x 1/2" and color TL90783 Crema Marfil Classic Polished 24" x 24" x 1/2" Field Tile formats.   </t>
  </si>
  <si>
    <t xml:space="preserve">Entire Collection.  However all items in this collection can still be found in the Calacatta Gold, Haisa Dark, Harmony Crema Marfil, Marble and White Carrara Select Polished Collections with the exception of following items that have been discontinued:  TL90427 Haisa Dark 16" x 24" x 3/8", TL90426 Haisa Light 16" x 24" x 3/8", TL90123 Haisa Light Vein Cut (Brushed) 16" x 24" x 3/4", TL12560 Inca Gold 12" x 12", TL10313 New Negro Marquina 12" x 12", TL10339 Rojo Alicante 18" x 18" x 5/8", TL90112 Royal White 24" x 24" x 3/4", TL90105 Royal White 36" x 36" x 3/4", TL90077 Sahara Gold 12" x 12" and TL90096 Sahara Gold 18" x 18" x 1/2" Field Tile.     </t>
  </si>
  <si>
    <t>Roman Silver Vein Cut Travertine Collection</t>
  </si>
  <si>
    <t xml:space="preserve">Honed &amp; Filled 6" x 18" x 1/2" and 12" x 24" x 1/2" Field Tile formats, 1" x 1" Mosaic and a 1" x 2" Brick Mosaic.  </t>
  </si>
  <si>
    <t>Haisa Light Collection</t>
  </si>
  <si>
    <t>12.00 SF/CTN</t>
  </si>
  <si>
    <t>Color TL90728 Black Honed 18" x 18" Field Tile format.</t>
  </si>
  <si>
    <t>Cappuccino Polished Collection</t>
  </si>
  <si>
    <t>Polished Marble Field Tile.</t>
  </si>
  <si>
    <t>Added to Collection:  TL12111 Walnut Dark Tumbled Versailles Pattern 1-1/4" Field.</t>
  </si>
  <si>
    <t>Color TL16736 Confetti Polished 12" x 24" x 1/2" Field Tile format.</t>
  </si>
  <si>
    <t xml:space="preserve">Added to Collection:  Color TL17084 Confetti Polished 12" x 12" Field Tile format, color TL17077 Confetti Polished 12" x 24" x 1/2" Field Tile format, color ML00793 Confetti Polished 2" x 12" Andorra Moulding and color ML00794 Confetti Polished 1/2" x 12" Pencil Liner. </t>
  </si>
  <si>
    <t>Delano Collection</t>
  </si>
  <si>
    <t xml:space="preserve">Added to Collection:  Color TL16038 Diana Royal Classic Honed 24" x 24" x 5/8" Field Tile format and color TL16824 Diana Royal Classic Honed 24" x 24" x 3/4" Field Tile format. </t>
  </si>
  <si>
    <t>Color NW00063 Heartsmere Honed 11" x 13-3/16" x 3/8" Baby Picket Mosaic.  Color NW00059 Mink Classic Honed 13" x 19" x 3/8" Chevron Floor/Wall Mosaic.  All 10-3/8" x 12" x 3/8" Triangle Floor/Wall Mosaics.</t>
  </si>
  <si>
    <t>(0.12 SF/PC)</t>
  </si>
  <si>
    <t>Added to Collection:  Color NW00056 Avalon &amp; Allure &amp; Snow White Honed 11" x 13-3/16" x 3/8" Baby Picket Mosaic.  Color NW00043 Mink Honed 13" x 19" x 3/8" Chevron Floor/Wall Mosaic.</t>
  </si>
  <si>
    <t>Golden Onyx Collection</t>
  </si>
  <si>
    <t xml:space="preserve">Entire Collection with exception to color TL10523 Golden Onyn 12" x 12" Field Tile format which can now be found in the Marble Collection. </t>
  </si>
  <si>
    <t>Modern Bamboo Mosaic</t>
  </si>
  <si>
    <t>Granada Blend Mosaic Collection</t>
  </si>
  <si>
    <t>Polished Mosaics.</t>
  </si>
  <si>
    <t>12" x 12" Field Tile fomats in the following colors:  TL10564 Blue Pearl, TL90071 Kashmir Gold, TL90069 Kashmir White, TL10274 Tan Brown and TL10276 Ubatuba.</t>
  </si>
  <si>
    <t>Haisa Marble Collection</t>
  </si>
  <si>
    <t xml:space="preserve">Color TL12742 Crema Marfil Polished 18" x 18" x 5/8" Field Tile format.  Color TL90048 Crema Marfil Classic Polished 18" x 18" x 1/2" Field Tile format.   </t>
  </si>
  <si>
    <t>10.66 SF/CTN</t>
  </si>
  <si>
    <t>Ivory Vein Cut</t>
  </si>
  <si>
    <t>TL17224</t>
  </si>
  <si>
    <t>Patika Travertine Collection 1</t>
  </si>
  <si>
    <t>Color Ivory Vein Cut added to collection.</t>
  </si>
  <si>
    <t>Color TL13613 36" x 36" x 3/4" Ivory Light, TL15698 24" x 24" x 1/2" Ivory Light Extra, TL11624 18" x 18" x 1/2" Ivory Light Standard, TL11505 24" x 24" x 1/2" Ivory Light Standard, TL11389 18" x 18" x 1/2" Ivory Standard and TL16653 24" x 24" x 1/2" Osso, Honed &amp; Filled Field Tile formats.</t>
  </si>
  <si>
    <t>Princeton Collection</t>
  </si>
  <si>
    <t>River Stone Collection</t>
  </si>
  <si>
    <t>The following 12" x 12" Pebbles Mosaics:  MS90016 Multicolor, MS90028 Golden Rock, MS90034 Vivid Black, MS90035 White Cloud, MS90036 Aegean Red, MS90072 Nile Gray and MS90077 Tiger Skin.</t>
  </si>
  <si>
    <t>TL17189</t>
  </si>
  <si>
    <t xml:space="preserve">Added to Collection:  Color TL16986 Arctic Gray Polished 18" x 18", TL16779 Basaltino Honed 12" x 24" x 1/2", TL90859 Royal White Polished 24" x 24", TL90105 Royal White Polished 36" x 36" x 3/4", TL90860 Statuarietto Polished 12" x 24" Field Tile format. </t>
  </si>
  <si>
    <t xml:space="preserve">Color TL14853 Arctic Gray Polished 18" x 18" x 1/2", TL10566 Botticino Fiorito Polished 12" x 12", TL90083 Botticino Fiorito Polished 18" x 18", TL10570 Breccia Oniciata Polished 12" x 12", TL10571 Breccia Oniciata Polished 18" x 18", TL90093 Calacatta M. Polished 12" x 24", TL12193 Lady Onyx Polished 12" x 12",  TL90750 Lady Onyx Polished 18" x 18" x 1/2", TL12713 Rainforest Brown Polished 12" x 12", TL12712 Rainforest Green Polished 12" x 12", TL10338 Rojo Alicante Polished 12" x 12" and TL90104 Royal White Polished 24" x 24" x 1/2" Field Tile formats.  Colors Statuary Extra and Verde Shanna in all Field Tile formats.    </t>
  </si>
  <si>
    <t>Color TL90093 Calacatta M. Polished 12" x 24" Field Tile format.</t>
  </si>
  <si>
    <t>Color TL90729 Black Polished 18" x 18" Field Tile format.</t>
  </si>
  <si>
    <t xml:space="preserve">TL90417 Haisa Light Polished 16" x 24" x 5/8" and TL90418 Haisa Light Brushed 16" x 24" x 5/8" Field Tile formats can now be found in the Marble Collection. </t>
  </si>
  <si>
    <t>Added to Collection:  Color TL14358 Snow White Polished 12" x 24" x 1/2" (Straight Cut Edge), color TL15630 Snow White Polished 12" x 24" x 1/2" (Beveled Edge), color TL17189 Snow White Honed 12" x 24",  TL17190 Snow White Classic 12" x 24" Honed, TL17186 Snow White M 12" x 24" Honed and Color TL16206 Snow White Select Polished 12" x 24" x 1/2" Field Tile formats.</t>
  </si>
  <si>
    <t>Color Thassos White Extra available in four Field Tile formats.</t>
  </si>
  <si>
    <t>Vetro Di Mare Glass Collection</t>
  </si>
  <si>
    <t>Alexander Cream Honed Collection</t>
  </si>
  <si>
    <t>Alexander Cream Polished Collection</t>
  </si>
  <si>
    <t>The following items:  TL90741 2-3/4" x 5-1/2", TL90740 5-1/2" x 5-1/2" and TL90730 12" x 12" Field Tile formats.  SP90034 12" x 24" x 1-1/4" Pool/Stair Coping.  MS90110 1" x 1" Mosaic, MS90106 2" Hexagon Mosaic and MS90109 Alexander Cream &amp; Paradise 1"x2" Basket Weave Mosaic.  ML90082 2" x 12" Andorra Moulding and ML90083 1/2" x 12" Pencil Liner.</t>
  </si>
  <si>
    <t>The following items:  TL14320 2-3/4" x 5-1/2", TL14319 5-1/2" x 5-1/2" and TL14322 12" x 12" Field Tile formats.  MS00843 1" x 1" Mosaic, MS00841 2" Hexagon Mosaic and MS00842 Alexander Cream &amp; Paradise 1"x2" Basket Weave Mosaic.  ML00634 2" x 12" Andorra Moulding and ML00635 1/2" x 12" Pencil Liner.</t>
  </si>
  <si>
    <t>All formats in the following colors:  Black, California Gold, Golden Migration, Multicolor, Quartize Gray and Rainforest Refuge.</t>
  </si>
  <si>
    <t>Harmony Ming Green Collection</t>
  </si>
  <si>
    <t>Color TL13296 Ming Green Polished 18" x 18" x 1/2" Field Tile format.</t>
  </si>
  <si>
    <t xml:space="preserve">Added to Collection:  Color TL14901 Avalon Polished 36" x 36" x 3/4" Field Tile format and color TL16942 Avalon Classic Polished 24" x 24" Field Tile format. </t>
  </si>
  <si>
    <t>Added to Collection:  Color TL90849 Calacatta Gold Extra Polished 24" x 24", color TL90787 Calacatta Gold Extra w/mesh Polished 24" x 24" and color TL90795 Calacatta Gold Supreme w/mesh Polished  24" x 24" Field Tile formats.  Color TL90860 Statuarietto Polished 12" x 24" Field Tile format.</t>
  </si>
  <si>
    <t xml:space="preserve">Added to Collection:  Color TL13744 Diana Royal Polished 12" x 18" x 1/2" Field Tile format and color TL17026 Diana Royal Polished 18" x 36" x 3/4" Field Tile format.  Color Diana Royal Classic added and is available in 4 field tile formats. </t>
  </si>
  <si>
    <t>Added to Collection:  Color TL16923 Skyline Honed 24" x 48" x 3/4" Field Tile format and color TL16543 Skyline Honed Elevation Pattern Field Tile format.</t>
  </si>
  <si>
    <t>Date Announced</t>
  </si>
  <si>
    <t>13" x 10" x 3/8"</t>
  </si>
  <si>
    <t>NW90491</t>
  </si>
  <si>
    <t>NW90514</t>
  </si>
  <si>
    <t>Haisa Blue</t>
  </si>
  <si>
    <t>TL90875</t>
  </si>
  <si>
    <t>TL14162</t>
  </si>
  <si>
    <t>MS99026</t>
  </si>
  <si>
    <t>COTTAGE STONE COLLECTION</t>
  </si>
  <si>
    <t>Cottage</t>
  </si>
  <si>
    <t>TL17393</t>
  </si>
  <si>
    <t>Allure</t>
  </si>
  <si>
    <t>Iris Black</t>
  </si>
  <si>
    <t>TL17395</t>
  </si>
  <si>
    <t>TL17394</t>
  </si>
  <si>
    <t>Basalto</t>
  </si>
  <si>
    <t>Bush Hammered</t>
  </si>
  <si>
    <t>Chiselled</t>
  </si>
  <si>
    <t>TL90881</t>
  </si>
  <si>
    <t>TL90880</t>
  </si>
  <si>
    <t>TL90879</t>
  </si>
  <si>
    <t>12" x 24" x 5/8"</t>
  </si>
  <si>
    <t>MS90266</t>
  </si>
  <si>
    <t>MS90265</t>
  </si>
  <si>
    <t>11-7/32" x 12"</t>
  </si>
  <si>
    <t>Penny Round Mosaic</t>
  </si>
  <si>
    <t>Elongated Hexagon Mosaic</t>
  </si>
  <si>
    <t>MS90264</t>
  </si>
  <si>
    <t>Staggered Mosaic</t>
  </si>
  <si>
    <t>MS90263</t>
  </si>
  <si>
    <t>TL90379 Alexander Cream Brushed &amp; Chiseled Versailles Pattern 1/2" Field Tile.</t>
  </si>
  <si>
    <t xml:space="preserve">MS00593 Desert Cream Cubic 1" x 1" Mosaic, MS00589 Ivory Cubic 1" x 1" Mosaic, MS00594 Seashell Cubic 1" x 1" Mosaic and MS00590 Walnut Dark Cubic 1" x 1" Mosaic.  All color Sylvester Beige formats:  TL11044 Tumbled 3" x 6", TL10261 Tumbled 4" x 4" and TL15307 Antiqued 12" x 12" x 1/2" Field Tile formats, MS01022 Tumbled 1" x 1" Mosaic, MS00053 Tumbled 2" x 2" Mosaic, ML00155 Honed 2" x 12" Andorra Moulding and ML00359 Honed 1/2" x 12" Pencil Liner.    </t>
  </si>
  <si>
    <t xml:space="preserve">MS00962 Avalon Cubic 1" x 1" Mosaic.    </t>
  </si>
  <si>
    <t>Basaltino Stone Collection</t>
  </si>
  <si>
    <t>Field Tile &amp; Mosaics.</t>
  </si>
  <si>
    <t>TL90849 Calacatta Gold Extra Polished 24" x 24" and TL90787 Calacatta Gold Extra Polished 24" x 24" w/Mesh Field Tile formats.  TL90795 Calacatta Gold Supreme Polished 24" x 24" w/Mesh Field Tile.</t>
  </si>
  <si>
    <t>Cottage Stone Collection</t>
  </si>
  <si>
    <t>Field Tile.</t>
  </si>
  <si>
    <t xml:space="preserve">Color Crema Marfil Classic:  TL90754 12" x 12", TL90781 18" x 18" x 1/2" and TL90756 12" x 24" Field Tile formats. </t>
  </si>
  <si>
    <t>Added to Collection:  TL16037 Diana Royal Classic Honed 18" x 18" x 1/2" Field Tile.</t>
  </si>
  <si>
    <t>MS00593 Desert Cream Cubic 1" x 1" Mosaic.</t>
  </si>
  <si>
    <t>TL13744 Diana Royal Polished 12" x 18" x 1/2" Field Tile.</t>
  </si>
  <si>
    <t>Numerous Tiles and Mesh-Mounted Sheets added to collection.</t>
  </si>
  <si>
    <t>The following Cubic 1" x 1" Mosaics:  MS00962 Avalon, MS00592 Champagne, MS00593 Desert Cream, MS00589 Ivory, MS00594 Seashell, MS01063 Silver Shadow and MS00590 Walnut Dark.</t>
  </si>
  <si>
    <t>TL90045 Haisa Dark Polished 12" x 12" and TL90046 Haisa Light Polished 12" x 12" Field Tile formats.</t>
  </si>
  <si>
    <t>Added to Collection:  TL90875 Haisa Blue Honed 12" x 24" Field Tile.</t>
  </si>
  <si>
    <t>Harmony Seashell Collection</t>
  </si>
  <si>
    <t>MS00594 Seashell Cubic 1" x 1" Mosaic.</t>
  </si>
  <si>
    <t>MS01063 Silver Clouds Cubic 1" x 1" Mosaic.</t>
  </si>
  <si>
    <t>MS00592 Champagne Cubic 1" x 1" Mosaic.</t>
  </si>
  <si>
    <t xml:space="preserve">Color Haisa Dark:  TL90045 Polished 12" x 12" and TL90428 Polished 16" x 24" x 5/8" Field Tile formats.  Color Haisa Light:  TL90046 Polished 12" x 12", TL90417 Polished 16" x 24" x 5/8" and TL90418 Brushed 16" x 24" x 5/8" Field Tile formats.  TL16761 Royal Cream Polished 24" x 24" x 3/4" and TL10244 Sylvester Beige Polished 12" x 12" Field Tile formats. </t>
  </si>
  <si>
    <t>Palisandra Collection</t>
  </si>
  <si>
    <t>Palladium Collection</t>
  </si>
  <si>
    <t xml:space="preserve">Color Paradise Honed:  TL11879 12" x 12", TL13899 18" x 18" x 1/2" and TL14033 12" x 24" x 1/2" Field Tile formats. </t>
  </si>
  <si>
    <t xml:space="preserve">MS00589 Ivory Cubic 1" x 1" Mosaic and MS00590 Walnut Dark Cubic 1" x 1" Mosaic. </t>
  </si>
  <si>
    <t>Added to Collection:  TL14162 Skyline Honed 12" x 24" x 1/2" Field Tile.</t>
  </si>
  <si>
    <t xml:space="preserve">MS01402 Confetti Split Face 10-7/8"x16"x1/2" Slides Mosaic.    </t>
  </si>
  <si>
    <t>Volakas Marble Collection</t>
  </si>
  <si>
    <t>White Carrara Select Honed Collection</t>
  </si>
  <si>
    <t>Added to Collection:  TL90887 White Carrara Select Honed 24" x 24" Field Tile.</t>
  </si>
  <si>
    <t>Added to Collection:  TL90878 White Carrara Select Polished 24" x 24" Field Tile and MS99026 White Carrara Polished Herringbone 1" x 2" Mosaic.</t>
  </si>
  <si>
    <t>5" Hexagon Tiles</t>
  </si>
  <si>
    <t>5" x 5-25/32" x 3/8"</t>
  </si>
  <si>
    <t>11-7/8" x 16" x 3/8"</t>
  </si>
  <si>
    <t>Avenza &amp; Aspen White</t>
  </si>
  <si>
    <t>Bosphorus &amp; Britannia</t>
  </si>
  <si>
    <t>Silver Drop &amp; Silver Shadow</t>
  </si>
  <si>
    <t>Skyline Dark &amp; Silver Drop</t>
  </si>
  <si>
    <t>Skyline Light &amp; Snow White</t>
  </si>
  <si>
    <t>Bosphorus &amp; Heartsmere &amp; Britannia</t>
  </si>
  <si>
    <t>Diana Royal&amp;Snow White&amp;Paradise</t>
  </si>
  <si>
    <t>11-1/2" x 11-13/16"</t>
  </si>
  <si>
    <t>Antique Mirror</t>
  </si>
  <si>
    <t>Field - Subway Beveled</t>
  </si>
  <si>
    <t>Available in Field Tile sizes of 3" x 6", 3" x 6" Subway Beveled and 12" x 24".  Special order Water Jet Mosaic patterns Fan, Helena and Picket.</t>
  </si>
  <si>
    <t>Added to Collection:  TL17359 St. Laurent Honed 12" x 24" x 1/2" Field Tile.</t>
  </si>
  <si>
    <t>Added to Collection:  TL90861 Belgian Bluestone Lappato Patinato 16" x 24" x 3/4", TL17334 Dahlia Beige Polished 24" x 24" x 3/4", TL17090 Ice Gray Polished 12" x 24" x 1/2" and TL17119 Royal Cream Polished 24" x 24" x 3/4" Field Tile formats.</t>
  </si>
  <si>
    <t>The thickness and item number changed on the Belgian Bluestone Lappato Patinato.  Was 3/4" thick and item number was TL90861.  Now thickness is 5/8" and item number is TL90896.</t>
  </si>
  <si>
    <t>Added to Collection:  TL17412 Walnut Dark Vein Cut Honed &amp; Filled 12" x 24" x 1/2" Field Tile.</t>
  </si>
  <si>
    <t>Chevron</t>
  </si>
  <si>
    <t>WCG10030</t>
  </si>
  <si>
    <t>WCG10031</t>
  </si>
  <si>
    <t>WCG10029</t>
  </si>
  <si>
    <t>Item # Lookup:</t>
  </si>
  <si>
    <t>NBAU</t>
  </si>
  <si>
    <t>12" x 12" x 3/8"</t>
  </si>
  <si>
    <t>Mosaic</t>
  </si>
  <si>
    <t>Aqua Forte Collection</t>
  </si>
  <si>
    <t>A unique artisan technique where organic or intentional patterns are etched into natural stone using multiple etching and engraving methods.  After the etching process the stones are hand colorized, gilded or glazed with natural and organic dyes and materials to deliver a uniquely beautiful result.</t>
  </si>
  <si>
    <t>Bar Liner</t>
  </si>
  <si>
    <t>Moresque Collection</t>
  </si>
  <si>
    <t>An exquisite assemblage of stylized interlocking arabesque patterns and intricate mosaics of enduring beauty and ancient American craftsmanship. Suitable for interior wall and light traffic floor applications, as well as commercial interior wall applications. Moresque’s majestic decorative tiles come along with various shapes and sizes of field tile, trim and architectural moldings. Moresque’s alluring spectrum is composed of 10 beautiful and timeless colors. The subtle variation within each of these artfully hand glazed ceramic tiles are a true testament that Moresque has taken on a life of its own!</t>
  </si>
  <si>
    <t>NBMY</t>
  </si>
  <si>
    <t xml:space="preserve">MYSTIQUE COLLECTION </t>
  </si>
  <si>
    <t>Waterjet Mosaic</t>
  </si>
  <si>
    <t>Caridad</t>
  </si>
  <si>
    <t>XMY03003</t>
  </si>
  <si>
    <t>(0.70 SF/PC)</t>
  </si>
  <si>
    <t>Clara</t>
  </si>
  <si>
    <t>XMY08003</t>
  </si>
  <si>
    <t>XMY07003</t>
  </si>
  <si>
    <t>(0.80 SF/PC)</t>
  </si>
  <si>
    <t>Lana</t>
  </si>
  <si>
    <t>XMY05003</t>
  </si>
  <si>
    <t>(1.10 SF/PC)</t>
  </si>
  <si>
    <t>Tamara</t>
  </si>
  <si>
    <t>XMY01003</t>
  </si>
  <si>
    <t>Barcela Collection</t>
  </si>
  <si>
    <t>Barcela Plus Collection</t>
  </si>
  <si>
    <t>Dahlia pattern adorned with a palette of six color blends.</t>
  </si>
  <si>
    <t>European inspired patterns in cement tiles.  Each tile made is meticulously crafted and produced utilizing a technique that has been in play since the later part of the 19th Century.</t>
  </si>
  <si>
    <t>NBSM</t>
  </si>
  <si>
    <t>Autumn Leaf</t>
  </si>
  <si>
    <t>11-13/16" x 13-9/16" x 3/8"</t>
  </si>
  <si>
    <t>MS01555</t>
  </si>
  <si>
    <t>MS01554</t>
  </si>
  <si>
    <t>STUDIO MOSAIC COLLECTION</t>
  </si>
  <si>
    <t>Studio Mosaic Collection</t>
  </si>
  <si>
    <t>Geometric Water Jet Designs.</t>
  </si>
  <si>
    <t>Braided Hexagon</t>
  </si>
  <si>
    <t>MS01488</t>
  </si>
  <si>
    <t>MS01490</t>
  </si>
  <si>
    <t>(1.10 SF/SHT)</t>
  </si>
  <si>
    <t>9-11/16" x 16-7/16" x 3/8"</t>
  </si>
  <si>
    <t>Cambridge</t>
  </si>
  <si>
    <t>12-7/8" x 12-7/8" x 3/8"</t>
  </si>
  <si>
    <t>MS01491</t>
  </si>
  <si>
    <t>MS01492</t>
  </si>
  <si>
    <t>MS01493</t>
  </si>
  <si>
    <t>MS01494</t>
  </si>
  <si>
    <t>14-3/4" x 14-3/4" x 3/8"</t>
  </si>
  <si>
    <t>MS01495</t>
  </si>
  <si>
    <t>Classic Lattice</t>
  </si>
  <si>
    <t>Devon</t>
  </si>
  <si>
    <t>12-1/2" x 12-1/2" x 3/8"</t>
  </si>
  <si>
    <t>MS01499</t>
  </si>
  <si>
    <t>MS01500</t>
  </si>
  <si>
    <t>MS01501</t>
  </si>
  <si>
    <t>(1.08 SF/SHT)</t>
  </si>
  <si>
    <t>Black/Glacier/Allure/Snow White</t>
  </si>
  <si>
    <t>Champagne/Skyline/Britannia</t>
  </si>
  <si>
    <t>Skyline/Silver Drop</t>
  </si>
  <si>
    <t>Glacier/Black/Snow White</t>
  </si>
  <si>
    <t>Glacier/Snow White/Allure</t>
  </si>
  <si>
    <t>Snow White/Avalon</t>
  </si>
  <si>
    <t>Snow White/Black/Allure</t>
  </si>
  <si>
    <t>Diana Royal/Snow White</t>
  </si>
  <si>
    <t>Snow White/Allure/Glacier</t>
  </si>
  <si>
    <t>Avalon/Glacier/Snow White</t>
  </si>
  <si>
    <t>Kent</t>
  </si>
  <si>
    <t>Snow White/Black</t>
  </si>
  <si>
    <t>MS01504</t>
  </si>
  <si>
    <t>MS01505</t>
  </si>
  <si>
    <t>MS01575</t>
  </si>
  <si>
    <t>Large Herringbone</t>
  </si>
  <si>
    <t>12-7/8" x 8-9/16" x 3/8"</t>
  </si>
  <si>
    <t>MS01506</t>
  </si>
  <si>
    <t>MS01508</t>
  </si>
  <si>
    <t>MS01510</t>
  </si>
  <si>
    <t>MS01511</t>
  </si>
  <si>
    <t>Large Lattice</t>
  </si>
  <si>
    <t>13-7/8" x 13-7/8" x 3/8"</t>
  </si>
  <si>
    <t>Champagne/Diana Royal</t>
  </si>
  <si>
    <t>Avenza/Snow White</t>
  </si>
  <si>
    <t>MS01513</t>
  </si>
  <si>
    <t>MS01515</t>
  </si>
  <si>
    <t>MS01516</t>
  </si>
  <si>
    <t>(1.33 SF/SHT)</t>
  </si>
  <si>
    <t>Lucca</t>
  </si>
  <si>
    <t>12-1/16" x 12-1/16" x 3/8"</t>
  </si>
  <si>
    <t>Thassos White/White Carrara</t>
  </si>
  <si>
    <t>Thassos White/Calacatta Gold</t>
  </si>
  <si>
    <t>MS90285</t>
  </si>
  <si>
    <t>MS90286</t>
  </si>
  <si>
    <t>Luni</t>
  </si>
  <si>
    <t>10-7/16" x 12-3/16" x 3/8"</t>
  </si>
  <si>
    <t>MS90288</t>
  </si>
  <si>
    <t>MS90287</t>
  </si>
  <si>
    <t>(0.88 SF/SHT)</t>
  </si>
  <si>
    <t>Magra Lattice</t>
  </si>
  <si>
    <t>11-11/16" x 11-11/16" x 3/8"</t>
  </si>
  <si>
    <t>MS90289</t>
  </si>
  <si>
    <t>MS90290</t>
  </si>
  <si>
    <t>(0.94 SF/SHT)</t>
  </si>
  <si>
    <t>Marina Chevron</t>
  </si>
  <si>
    <t>8" x 8-1/16" x 3/8"</t>
  </si>
  <si>
    <t>MS90292</t>
  </si>
  <si>
    <t>MS90291</t>
  </si>
  <si>
    <t>8" Hexagon x 3/8"</t>
  </si>
  <si>
    <t>Britannia/Snow White</t>
  </si>
  <si>
    <t>Britannia/Bosphorus</t>
  </si>
  <si>
    <t>Britannia/Black</t>
  </si>
  <si>
    <t>MS01521</t>
  </si>
  <si>
    <t>MS01522</t>
  </si>
  <si>
    <t>MS01523</t>
  </si>
  <si>
    <t>MS01524</t>
  </si>
  <si>
    <t>(0.38 SF/SHT)</t>
  </si>
  <si>
    <t>(0.44 SF/SHT)</t>
  </si>
  <si>
    <t>Monte</t>
  </si>
  <si>
    <t>12-3/8" x 12-3/8" x 3/8"</t>
  </si>
  <si>
    <t>Silver Shadow/Snow White</t>
  </si>
  <si>
    <t>Skyline/Snow White</t>
  </si>
  <si>
    <t>MS01533</t>
  </si>
  <si>
    <t>MS01534</t>
  </si>
  <si>
    <t>MS01535</t>
  </si>
  <si>
    <t>MS01536</t>
  </si>
  <si>
    <t>(1.06 SF/SHT)</t>
  </si>
  <si>
    <t>Ponte</t>
  </si>
  <si>
    <t>MS01541</t>
  </si>
  <si>
    <t>MS01542</t>
  </si>
  <si>
    <t>MS01544</t>
  </si>
  <si>
    <t>14-5/16" x 14-5/16" x 3/8"</t>
  </si>
  <si>
    <t>(1.42 SF/SHT)</t>
  </si>
  <si>
    <t>Ponte Basket</t>
  </si>
  <si>
    <t>14-13/16" x 14-13/16" x 3/8"</t>
  </si>
  <si>
    <t>MS01545</t>
  </si>
  <si>
    <t>MS01546</t>
  </si>
  <si>
    <t>MS01547</t>
  </si>
  <si>
    <t>MS01548</t>
  </si>
  <si>
    <t>(1.52 SF/SHT)</t>
  </si>
  <si>
    <t>York</t>
  </si>
  <si>
    <t>11-15/16" x 11-15/16" x 3/8"</t>
  </si>
  <si>
    <t>MS01551</t>
  </si>
  <si>
    <t>(0.98 SF/SHT)</t>
  </si>
  <si>
    <t>Chelsea Brick Collection</t>
  </si>
  <si>
    <t>Consists of 31 artisanal glazes available in Rustic, Plain or Strided surface textures.</t>
  </si>
  <si>
    <t>Elements Collection</t>
  </si>
  <si>
    <t>Consists of 12 unique waterjet patterns designed harmoniously in organic shapes, sizes and color blends.</t>
  </si>
  <si>
    <t>9-23/32" x 13-1/4" x 3/8"</t>
  </si>
  <si>
    <t>4-21/32" x 9-9/16" x 3/8"</t>
  </si>
  <si>
    <t>11-13/16" x 19-15/32" x 3/8"</t>
  </si>
  <si>
    <t>8-31/32" x 17-31/32" x 3/8"</t>
  </si>
  <si>
    <t>9-23/32" x 9-23/32" x 3/8"</t>
  </si>
  <si>
    <t>XET02001</t>
  </si>
  <si>
    <t>Ruffle</t>
  </si>
  <si>
    <t>Diamante</t>
  </si>
  <si>
    <t>Marrakesh Collection</t>
  </si>
  <si>
    <t>Consists of 4 patterns in a contemporary palette of gorgeous stones.</t>
  </si>
  <si>
    <t>16" x 16" x 3/8"</t>
  </si>
  <si>
    <t>XMA01001</t>
  </si>
  <si>
    <t>XMA03001</t>
  </si>
  <si>
    <t xml:space="preserve">MOD GLAM COLLECTION </t>
  </si>
  <si>
    <t>NBMG</t>
  </si>
  <si>
    <t>Eames</t>
  </si>
  <si>
    <t>XMG03001</t>
  </si>
  <si>
    <t>6" x 6" x 3/8"</t>
  </si>
  <si>
    <t>Mod Glam Collection</t>
  </si>
  <si>
    <t>Consists of elements from interior and architectural developments from the mid 20th Century in 6 unique water jet patterns.</t>
  </si>
  <si>
    <t>(0.25 SF/SHT)</t>
  </si>
  <si>
    <t>(1.12 SF/SHT)</t>
  </si>
  <si>
    <t>French Parquet Collection</t>
  </si>
  <si>
    <t>Consists of uniquely designed parquetry and marquetry patterns that are crafted in 3 gorgeous stones.</t>
  </si>
  <si>
    <t>Urban Layer Collection</t>
  </si>
  <si>
    <t>Consists of patterns of parquetry, latticework, trellis, framework, geometric weaves and blocks that are interlaced and arranged in rich and subtle color blends.</t>
  </si>
  <si>
    <t>Link</t>
  </si>
  <si>
    <t>Temple Brick Collection</t>
  </si>
  <si>
    <t>Consists of a gorgeous palette of brick tiles, each one delivering unique characteristics in glaze and surface variation.</t>
  </si>
  <si>
    <t>Glossy</t>
  </si>
  <si>
    <t>Matte</t>
  </si>
  <si>
    <t>NBAT</t>
  </si>
  <si>
    <t>NBBS</t>
  </si>
  <si>
    <t>Cotto Med Terra Cotta Collection</t>
  </si>
  <si>
    <t>Consists of artisan terracotta tiles that have an antiqued appearance offering the look and allure of centuries old Terracotta.</t>
  </si>
  <si>
    <t xml:space="preserve">COTTO MED TERRA COTTA COLLECTION </t>
  </si>
  <si>
    <t>Terra Cotta</t>
  </si>
  <si>
    <t>6" x 6" x 3/4"</t>
  </si>
  <si>
    <t>8" x 8" x 3/4"</t>
  </si>
  <si>
    <t>TL90883</t>
  </si>
  <si>
    <t>TL90805</t>
  </si>
  <si>
    <t>Field - Fan</t>
  </si>
  <si>
    <t>Field - Picket</t>
  </si>
  <si>
    <t>4" x 12" x 3/4"</t>
  </si>
  <si>
    <t>5" x 10" x 3/4"</t>
  </si>
  <si>
    <t>6" x 12" x 3/4"</t>
  </si>
  <si>
    <t>TL90804</t>
  </si>
  <si>
    <t>Field - Hexagon</t>
  </si>
  <si>
    <t>TL90807</t>
  </si>
  <si>
    <t>TL90809</t>
  </si>
  <si>
    <t>TL90806</t>
  </si>
  <si>
    <t>TL90884</t>
  </si>
  <si>
    <t>TL90808</t>
  </si>
  <si>
    <t>Cotto Mielo Terra Cotta Collection</t>
  </si>
  <si>
    <t>NBCM</t>
  </si>
  <si>
    <t xml:space="preserve">RECLAIMED TERRA COTTA COLLECTION </t>
  </si>
  <si>
    <t>Reclaimed Terra Cotta Collection</t>
  </si>
  <si>
    <t>An all-natural material provided in different sizes and shapes, including Stair Coping.</t>
  </si>
  <si>
    <t>Salvaged from farmhouses and historical buildings, these tiles have been tideously hand recovered, hand cleaned and hand finished one tile at a time making each tile truly unique.</t>
  </si>
  <si>
    <t>TL90800</t>
  </si>
  <si>
    <t>TL90802</t>
  </si>
  <si>
    <t>TL90803</t>
  </si>
  <si>
    <t>3" x 12" x 3/4"</t>
  </si>
  <si>
    <t>TL90801</t>
  </si>
  <si>
    <t>NBDW</t>
  </si>
  <si>
    <t>See Dimensions Waterjet Collection for other Decorative Components.</t>
  </si>
  <si>
    <t>Color Desert Cream TL12862 Versailles Pattern 1/2" Brushed &amp; Chiseled Field.</t>
  </si>
  <si>
    <t>Diana Royal Antiqued, Tumbled &amp; Textured Collection</t>
  </si>
  <si>
    <t>Color Ivory TL12631 Versailles Pattern 1/2" Unfilled &amp; Chiseled Field.</t>
  </si>
  <si>
    <t>NBIT</t>
  </si>
  <si>
    <t>IVORY TRAVERTINE COLLECTION</t>
  </si>
  <si>
    <t>Ivory Travertine Collection</t>
  </si>
  <si>
    <t>Ivory Vein Cut Travertine Collection</t>
  </si>
  <si>
    <t>Color Desert Cream TL12862 Versailles Pattern 1/2" Brushed &amp; Chiseled Field.  Color Ivory TL12631 Versailles Pattern 1/2" Unfilled &amp; Chiseled Field.  Color Seashell TL12627 Versailles Pattern 1/2" Antiqued Field.</t>
  </si>
  <si>
    <t>Color Seashell TL11947 24" x 24" x 5/8" Honed Field Tile.  Color Seashell TL12627 Versailles Pattern 1/2" Antiqued Field.</t>
  </si>
  <si>
    <t>Walnut Dark Travertine Collection</t>
  </si>
  <si>
    <t>Field, Mosaics, Mouldings &amp; Liners.  (Previously found in the Alterra Collection.)</t>
  </si>
  <si>
    <t>Field &amp; Mosaics.  (Previously found in the Alterra Collection.)</t>
  </si>
  <si>
    <t>Color Walnut Dark TL12111 Versailles Pattern 1-1/4" Tumbled Field.</t>
  </si>
  <si>
    <t>All formats in Color Gondola Harbor.</t>
  </si>
  <si>
    <t>Antiqued Mirror Collection</t>
  </si>
  <si>
    <r>
      <t>Field</t>
    </r>
    <r>
      <rPr>
        <sz val="7"/>
        <rFont val="Arial Narrow"/>
        <family val="2"/>
      </rPr>
      <t xml:space="preserve"> Modern Subway/Beveled</t>
    </r>
  </si>
  <si>
    <t>Modern Lattice Mosaic</t>
  </si>
  <si>
    <t>Modern Pencil Liner</t>
  </si>
  <si>
    <t>Modern Base</t>
  </si>
  <si>
    <t>NBAZ</t>
  </si>
  <si>
    <t>Collection Changes</t>
  </si>
  <si>
    <t>TL17297</t>
  </si>
  <si>
    <t>TL17297 18" x 18" Honed Field Tile format added in color Avenza.</t>
  </si>
  <si>
    <t>NBS now naming most of their collections by the primary color of stone within the series and doing away with other non-descriptive names for the most part.  All Collections beginning with "Harmony &amp; "Modern" will be found in the Collection that associates with the color of the stone.</t>
  </si>
  <si>
    <t>NBCG</t>
  </si>
  <si>
    <t>Modern 1-1/4"x6" Staggered Mosaic  Polished</t>
  </si>
  <si>
    <t>Modern 5/8" x 3" Staggered Mosaic   Polished</t>
  </si>
  <si>
    <t>Canyon Collection</t>
  </si>
  <si>
    <t>NBRE</t>
  </si>
  <si>
    <t>NBCS</t>
  </si>
  <si>
    <t xml:space="preserve">Aspen White Polished MS01355 1" x 1" and MS01356 2" x 2" Mosaics. </t>
  </si>
  <si>
    <t>Color Canyon TL13849 18" x 18" x 1/2" Honed &amp; Filled Field Tile format.</t>
  </si>
  <si>
    <t>Color Mina Beige TL17392 16" x 24" x 1/2" Cottage Field.</t>
  </si>
  <si>
    <t>Color Crema Marfil Classic in all formats.</t>
  </si>
  <si>
    <t>NBAV, NBMOAV</t>
  </si>
  <si>
    <t>NBDR, NBMODR</t>
  </si>
  <si>
    <t>Color Diana Royal TL14402 12" x 12" x 1/2" Polished Field Tile format.</t>
  </si>
  <si>
    <t>SP00896</t>
  </si>
  <si>
    <t>NBGL</t>
  </si>
  <si>
    <t>HAISA BLUE MARBLE COLLECTION</t>
  </si>
  <si>
    <t>NBHB</t>
  </si>
  <si>
    <t>HAISA LIGHT MARBLE COLLECTION</t>
  </si>
  <si>
    <t xml:space="preserve">The following items in Color Haisa Dark Honed:  TL90654 4" x 12", TL90652 12" x 12" and TL90653 12" x 24" Field Tile formats and ML90068 2" x 12" Andorra Moulding &amp; ML90069 1/2" x 12" Pencil Liner.    </t>
  </si>
  <si>
    <t>NBHI</t>
  </si>
  <si>
    <t>NBMOSI</t>
  </si>
  <si>
    <t>NBHV</t>
  </si>
  <si>
    <t>NBLE</t>
  </si>
  <si>
    <t>NBLI</t>
  </si>
  <si>
    <t>Color Casablanca TL12619 24" x 24" x 5/8" Honed Field Tile.  Color Champagne TL14459 36" x 36" x 3/4" Honed Field Tile.</t>
  </si>
  <si>
    <t>BOSPHORUS LIMESTONE COLLECTION</t>
  </si>
  <si>
    <t>BRITANNIA LIMESTONE COLLECTION</t>
  </si>
  <si>
    <t>All formats in Color Auberge.</t>
  </si>
  <si>
    <t>Britannia &amp; Snow White</t>
  </si>
  <si>
    <t>St. Laurent Limestone Collection</t>
  </si>
  <si>
    <t>NBCP</t>
  </si>
  <si>
    <t>Cappuccino Marble Collection</t>
  </si>
  <si>
    <r>
      <t>1" x 2" Basket Weave</t>
    </r>
    <r>
      <rPr>
        <sz val="7"/>
        <rFont val="Arial Narrow"/>
        <family val="2"/>
      </rPr>
      <t xml:space="preserve"> Mosaic</t>
    </r>
  </si>
  <si>
    <t>Cappuccino</t>
  </si>
  <si>
    <t>Frost White Marble Collection</t>
  </si>
  <si>
    <t>Field &amp; Mosaics.</t>
  </si>
  <si>
    <t>Color Alexander Cream TL90731 Versailles Pattern 1-1/4" Tumbled Field/Paver.  Color Desert Cream TL12862 Versailles Pattern 1/2" Brushed &amp; Chiseled Field.  Color Ivory TL12631 Versailles Pattern 1/2" Unfilled &amp; Chiseled Field.  Color Seashell TL12627 Versailles Pattern 1/2" Antiqued Field.</t>
  </si>
  <si>
    <t>NBSK</t>
  </si>
  <si>
    <t>Skyline Marble Collection</t>
  </si>
  <si>
    <t>Color Skyline TL15733 24" x 48" x 3/4" Polished and TL16923 24" x 48" x 3/4" Honed Field Tile formats.</t>
  </si>
  <si>
    <t>Color Golden Sienna TL11315 18" x 18" x 1/2" Honed &amp; Filled Field.  Color Ivory Classic in all formats.</t>
  </si>
  <si>
    <t>Color Seashell MS00855 10-7/8" x 16" x 1/2" Honed and MS00952 10-7/8" x 16" x 1/2" Split Face Slides Mosaics.</t>
  </si>
  <si>
    <t>NBSN</t>
  </si>
  <si>
    <t>New Snow White</t>
  </si>
  <si>
    <t>TL90891</t>
  </si>
  <si>
    <t>Snow White Marble Collection</t>
  </si>
  <si>
    <t>Color New Snow White TL90891 24" x 24" x 3/4" Polished Field Tile format added.</t>
  </si>
  <si>
    <t>TL17359 St. Laurent 12" x 24" x 1/2" Honed Field Tile format added.</t>
  </si>
  <si>
    <t>Color Thassos TL13295 18" x 18" x 1/2" Polished Field Tile format added.</t>
  </si>
  <si>
    <t>Touch Tone Collection</t>
  </si>
  <si>
    <t>Color Auberge MS01297, Color Bosphorus MS01299, Color Britannia MS01300 &amp; Color Heartsmere MS01305 2" x 2" Textured Mosaics.  Color Augerge MS01288 &amp; Color Heartsmere MS01293 2" Hexagon Textured Mosaics.  Color Auberge MS01264, Color Auberge &amp; Heartsmere MS01265 and Color Heartsmere MS01272 3 D Hexagon Textured Mosaics.</t>
  </si>
  <si>
    <t>NBWC</t>
  </si>
  <si>
    <t>MS99025</t>
  </si>
  <si>
    <t>White Carrara Honed Collection</t>
  </si>
  <si>
    <t>Color White Carrara MS99025 Herringbone 1" x 2" Honed Mosaic added.</t>
  </si>
  <si>
    <r>
      <t>STUDIO MOSAIC COLLECTION</t>
    </r>
    <r>
      <rPr>
        <i/>
        <u/>
        <sz val="8"/>
        <rFont val="Arial"/>
        <family val="2"/>
      </rPr>
      <t xml:space="preserve"> - continued</t>
    </r>
  </si>
  <si>
    <t>SEASHELL LIMESTONE COLLECTION</t>
  </si>
  <si>
    <t>CREMA MARFIL MARBLE COLLECTION</t>
  </si>
  <si>
    <t>SILVER CLOUDS MARBLE COLLECTION</t>
  </si>
  <si>
    <t>SILVER SHADOW MARBLE COLLECTION</t>
  </si>
  <si>
    <t>WHITE CARRARA HONED MARBLE COLLECTION</t>
  </si>
  <si>
    <t>WHITE CARRARA POLISHED MARBLE COLLECTION</t>
  </si>
  <si>
    <t>DIMENSIONS WATERJET COLLECTION</t>
  </si>
  <si>
    <t>NBLS</t>
  </si>
  <si>
    <t>BASALTO STONE COLLECTION</t>
  </si>
  <si>
    <t>Field - Chevron (2 piece pattern)</t>
  </si>
  <si>
    <t>Added to Collection:  Color Diana Royal Classic TL16035 12" x 24" x 1/2" Honed Field Tile format.</t>
  </si>
  <si>
    <t xml:space="preserve">Color Snow White Classic TL17190 12" x 24" Honed Field Tile.  Color Snow White M TL17186 12" x 24" Honed Field Tile.  Color Snow White Select TL16206 12" x 24" x 1/2" Polished Field Tile. </t>
  </si>
  <si>
    <t>Color Afyon White TL10677 12" x 12" Polished Field Tile.  Color Arctic Gray TL14894 12" x 12", TL16986 18" x 18" &amp; TL16716 12" x 24" Polished Field Tile formats.  Color Baltic Gray TL16397 12" x 12", TL16399 18" x 18" x 1/2" and TL16398 12" x 24" x 1/2" Polished Field Tile formats.  Color Basaltino TL16779 12" x 24" x 1/2" Honed Field Tile.  Color Desert Cream TL11250 18" x 18" x 1/2" and TL11252 24" x 24" x 3/4" Polished Field Tile formats.  Color Desert Cream Classic TL12421 18" x 18" x 1/2" and TL14381 23-5/8" x 23-5/8" x 3/4" Polished Field Tile formats.  Color Ice Gray TL17090 12" x 24" x 1/2" Polished Field Tile.  Color Silver Drop TL13337 18" x 18" x 1/2" and TL15572 12" x 24" x 3/4" Polished Field Tile formats.</t>
  </si>
  <si>
    <t>TL17686 12" x 24" Honed Field Tile format added.</t>
  </si>
  <si>
    <t>TL17686</t>
  </si>
  <si>
    <t>Avalon Marble Collection</t>
  </si>
  <si>
    <t>TL17466 12" x 24"x 3/8" Polished Field Tile format added.</t>
  </si>
  <si>
    <t>TL17466</t>
  </si>
  <si>
    <t>Black Marble Collection</t>
  </si>
  <si>
    <t>BLACK MARBLE COLLECTION</t>
  </si>
  <si>
    <t>NBBL</t>
  </si>
  <si>
    <t>BARCELA CEMENT COLLECTION</t>
  </si>
  <si>
    <t>BARCELA PLUS CEMENT COLLECTION</t>
  </si>
  <si>
    <t>2.67 SF/PC</t>
  </si>
  <si>
    <t>MS90269</t>
  </si>
  <si>
    <t>Calacatta Gold Honed Marble Collection</t>
  </si>
  <si>
    <t>MS90269 Calacatta Gold &amp; Bardiglio 1" x 2" Basket Weave Mosaic added.</t>
  </si>
  <si>
    <t>Calacatta Gold &amp; Bardiglio (Honed)</t>
  </si>
  <si>
    <t>Calacatta Gold Polished Marble Collection</t>
  </si>
  <si>
    <t>Color TL90795 Calacatta Gold Supreme Polished 24" x 24" Field Tile format added.</t>
  </si>
  <si>
    <t>6 colors with Metallic finish and a 1/2" x 9" x 3/4" Pencil Liner added.</t>
  </si>
  <si>
    <t>4.84 SF/CTN</t>
  </si>
  <si>
    <t>4.31 SF/CTN</t>
  </si>
  <si>
    <t>5.21 SF/CTN</t>
  </si>
  <si>
    <t>Field - Arabesque</t>
  </si>
  <si>
    <t>TL90916</t>
  </si>
  <si>
    <t>1" x 8" x 1-1/4"</t>
  </si>
  <si>
    <t>2" x 8" x 1-1/4"</t>
  </si>
  <si>
    <t>3" x 8" x 1-1/4"</t>
  </si>
  <si>
    <t>Rail</t>
  </si>
  <si>
    <t>Cornice</t>
  </si>
  <si>
    <t>ML90159</t>
  </si>
  <si>
    <t>ML90160</t>
  </si>
  <si>
    <t>ML90158</t>
  </si>
  <si>
    <t>Arabesque Field Tile format and 3 Moldings added.</t>
  </si>
  <si>
    <t xml:space="preserve">All 8" x 11" x 3/8" Arabesque Tiles and 4-7/8" x 6-13/16" x 3/8" Winter Leaf Tiles only. </t>
  </si>
  <si>
    <t>Granada Collection</t>
  </si>
  <si>
    <t>MS01574 Granada Blend Polished 10-7/8" x 16" x 1/2" Slides Mosaic added.</t>
  </si>
  <si>
    <t>TL90918</t>
  </si>
  <si>
    <t>MS90303</t>
  </si>
  <si>
    <t>MS90304</t>
  </si>
  <si>
    <t>MS90305</t>
  </si>
  <si>
    <t>ML90162</t>
  </si>
  <si>
    <t>ML90161</t>
  </si>
  <si>
    <t>Haisa Blue Marble Collection</t>
  </si>
  <si>
    <t>Field Tile size, mosaics and moldings added to the collection.</t>
  </si>
  <si>
    <t>TL14117</t>
  </si>
  <si>
    <t>LEATHERED STONE COLLECTION</t>
  </si>
  <si>
    <t>Added colors Indigo and Shadow to all formats.</t>
  </si>
  <si>
    <t>Colors Camino, Tinta and Trigo in all formats.  Alba, Falbala and Flora Mosaics in all colors.</t>
  </si>
  <si>
    <t>Silver Clouds Marble Collection</t>
  </si>
  <si>
    <t>TL17296</t>
  </si>
  <si>
    <t>12-7/8" x 8-9/16"</t>
  </si>
  <si>
    <t>Large Herringbone Mosaic</t>
  </si>
  <si>
    <t>11-13/16" x 13-9/16"</t>
  </si>
  <si>
    <t>Autumn Leaf Mosaic</t>
  </si>
  <si>
    <t>SKYLINE HONED MARBLE COLLECTION</t>
  </si>
  <si>
    <t>SKYLINE POLISHED MARBLE COLLECTION</t>
  </si>
  <si>
    <t>Skyline Polished Marble Collection</t>
  </si>
  <si>
    <t>5/8" x 2" Herringbone Mosaic, 2" Hexagon Mosaic, Autumn Leaf Mosaic, Large Herringbone Mosaic and Modern Bamboo Mosaic added.</t>
  </si>
  <si>
    <t>MS01608</t>
  </si>
  <si>
    <t>MS01607</t>
  </si>
  <si>
    <t>Verona Blend</t>
  </si>
  <si>
    <t>Skyline Honed Marble Collection</t>
  </si>
  <si>
    <t>Field Tile, Mosaics and Molding added.</t>
  </si>
  <si>
    <t>TL17740</t>
  </si>
  <si>
    <r>
      <t>Diagonal</t>
    </r>
    <r>
      <rPr>
        <sz val="7"/>
        <rFont val="Arial Narrow"/>
        <family val="2"/>
      </rPr>
      <t xml:space="preserve"> Basket Weave Mosaic</t>
    </r>
  </si>
  <si>
    <t>MS01621</t>
  </si>
  <si>
    <t>Arabesque Mosaic</t>
  </si>
  <si>
    <t>MS01622</t>
  </si>
  <si>
    <t>Base</t>
  </si>
  <si>
    <t>ML00774</t>
  </si>
  <si>
    <t>SNOW WHITE POLISHED MARBLE COLLECTION</t>
  </si>
  <si>
    <t>Snow White Polished Marble Collection</t>
  </si>
  <si>
    <t>TL17741</t>
  </si>
  <si>
    <t>TL17742</t>
  </si>
  <si>
    <t>MS01325</t>
  </si>
  <si>
    <t>MS01324</t>
  </si>
  <si>
    <t>MS01626</t>
  </si>
  <si>
    <t>MS01625</t>
  </si>
  <si>
    <t>ML00769</t>
  </si>
  <si>
    <t>ML00770</t>
  </si>
  <si>
    <t>ML00834</t>
  </si>
  <si>
    <t>Snow White Honed Marble Collection</t>
  </si>
  <si>
    <t>(1.27 SF/SHT)</t>
  </si>
  <si>
    <t>Six Field Tile formats added.</t>
  </si>
  <si>
    <t>All Bullnose and Bullnose Corner formats in all colors.</t>
  </si>
  <si>
    <t>Neptune White Marble Collection</t>
  </si>
  <si>
    <t>Field Tile, Mosaics and Moldings.</t>
  </si>
  <si>
    <t>Hexagon</t>
  </si>
  <si>
    <t>Picket</t>
  </si>
  <si>
    <t>0.11 SF/PC</t>
  </si>
  <si>
    <t>0.25 SF/PC</t>
  </si>
  <si>
    <t>Catania</t>
  </si>
  <si>
    <t>Milazzo</t>
  </si>
  <si>
    <t>Tropani</t>
  </si>
  <si>
    <t>Taormina</t>
  </si>
  <si>
    <t>Palermo</t>
  </si>
  <si>
    <t>Rogusa</t>
  </si>
  <si>
    <t>1" x 6" x 3/4"</t>
  </si>
  <si>
    <t>2" x 6" x 3/4"</t>
  </si>
  <si>
    <t>(0.25 SF/PC)</t>
  </si>
  <si>
    <t>3" x 9" x 3/8"</t>
  </si>
  <si>
    <t>0.50 SF/PC</t>
  </si>
  <si>
    <t>TL90854 Tundra Gray Polished 24" x 24" x 1/2" format added.</t>
  </si>
  <si>
    <t>TL14117 Ivory 12" x 24" x 1/2" Honed &amp; Filled format added.</t>
  </si>
  <si>
    <t>Las Palmas Collection</t>
  </si>
  <si>
    <t>Field Tile and Moldings.</t>
  </si>
  <si>
    <t>Marsala Collection</t>
  </si>
  <si>
    <t>Glazed Terracotta Field Tile and Decoratives.</t>
  </si>
  <si>
    <t>Marsala Classic Collection</t>
  </si>
  <si>
    <t>Glazed Terracotta Decoratives.</t>
  </si>
  <si>
    <t>Odyssey Collection</t>
  </si>
  <si>
    <t>Waterjet Designs.</t>
  </si>
  <si>
    <t>Victoria Collection</t>
  </si>
  <si>
    <t>Glazed Ceramic Field Tile, Decoratives and Moldings.</t>
  </si>
  <si>
    <t>Royal White Marble Collection</t>
  </si>
  <si>
    <t>TL91004 Royal White Classic Polished 24" x 24" format added.</t>
  </si>
  <si>
    <t>Color Black items previously found in the Avalon Marble Collection, Avenza Marble Collection, Glacier Marble Collection and Thassos White Collection.</t>
  </si>
  <si>
    <t>Helena</t>
  </si>
  <si>
    <t>Britannia Dark Limestone Collection</t>
  </si>
  <si>
    <t>ABSOLUTE BLACK EXTRA GRANITE COLLECTION</t>
  </si>
  <si>
    <t>Absolute Black Extra</t>
  </si>
  <si>
    <t>NBAB</t>
  </si>
  <si>
    <t>Flamed</t>
  </si>
  <si>
    <t>5.00 SF/CTN</t>
  </si>
  <si>
    <t>Absolute Black Extra Granite Collection</t>
  </si>
  <si>
    <t>Flamed, Honed and Polished Granite available in four Field Tile formats.</t>
  </si>
  <si>
    <t>ANTIQUED MIRROR GLASS COLLECTION</t>
  </si>
  <si>
    <t>NBAN</t>
  </si>
  <si>
    <t>Antigua 3</t>
  </si>
  <si>
    <t>Antigua 4</t>
  </si>
  <si>
    <t>Antigua 6</t>
  </si>
  <si>
    <t>Batik 4</t>
  </si>
  <si>
    <t>Batik 5</t>
  </si>
  <si>
    <t>Bavi 2</t>
  </si>
  <si>
    <t xml:space="preserve">   Sintra 4</t>
  </si>
  <si>
    <t>6" x 6" x 1/2"</t>
  </si>
  <si>
    <t>Antiqued Tile Collection</t>
  </si>
  <si>
    <t>See Dimensions Waterjet Collection &amp; Studio Mosaic Collection for other Decorative Components.</t>
  </si>
  <si>
    <t>ATELIER MOSAIC COLLECTION</t>
  </si>
  <si>
    <t>NBAC</t>
  </si>
  <si>
    <t>12-5/8" x 12-5/8" x 3/8"</t>
  </si>
  <si>
    <t>14-15/16" x 17-11/16" x 3/8"</t>
  </si>
  <si>
    <t>Maze Basket Mosaic</t>
  </si>
  <si>
    <t>(1.21 SF/SHT)</t>
  </si>
  <si>
    <t>13" x 13" x 3/8"</t>
  </si>
  <si>
    <t>Pillar Mosaic</t>
  </si>
  <si>
    <t>11-13/16" x 12-3/16" x 3/8"</t>
  </si>
  <si>
    <t>Raya Basket Mosaic</t>
  </si>
  <si>
    <t>(0.78 SF/SHT)</t>
  </si>
  <si>
    <t>14-3/16" x 14-15/16" x 3/8"</t>
  </si>
  <si>
    <t>Stars Mosaic</t>
  </si>
  <si>
    <t>14-9/16" x 14-15/16" x 3/8"</t>
  </si>
  <si>
    <t>Atelier Mosaic Collection</t>
  </si>
  <si>
    <t>Decorative Mosaic Patterns.</t>
  </si>
  <si>
    <t>TL17661</t>
  </si>
  <si>
    <t>See Atelier Mosaic Collection, Dimensions Waterjet Collection &amp; Studio Mosaic Collection for other Decorative Components.</t>
  </si>
  <si>
    <t>Color TL17661 Avalon Polished 18" x 18" (3/8" thick) Field Tile format added.</t>
  </si>
  <si>
    <t>LA ROCHE FRENCH LIMESTONE COLLECTION</t>
  </si>
  <si>
    <t>NBBI</t>
  </si>
  <si>
    <t>Bianco Dolomiti Classic</t>
  </si>
  <si>
    <t>Bianco Dolomiti Marble Collection</t>
  </si>
  <si>
    <t>La Roche French Limestone Collection</t>
  </si>
  <si>
    <t>TL17656</t>
  </si>
  <si>
    <t>MS01642</t>
  </si>
  <si>
    <t>MS01641</t>
  </si>
  <si>
    <t>Chevron Mosaic</t>
  </si>
  <si>
    <t>NW00084</t>
  </si>
  <si>
    <t>ML00835</t>
  </si>
  <si>
    <t>ML00836</t>
  </si>
  <si>
    <t>ML00837</t>
  </si>
  <si>
    <t>TL91069</t>
  </si>
  <si>
    <t>Bosphorus Limestone Collection</t>
  </si>
  <si>
    <t>Color TL91069 Bosphorus Honed 12" x 24" (3/8" thick) Field Tile format added.</t>
  </si>
  <si>
    <t>TL91068</t>
  </si>
  <si>
    <t>Britannia Limestone Collection</t>
  </si>
  <si>
    <t>Color TL91068 Britannia Honed 12" x 24" (3/8" thick) Field Tile format added.</t>
  </si>
  <si>
    <t>Calacatta Bella Marble Collection</t>
  </si>
  <si>
    <t>Polished Marble Field Tile, Mosaics and Moldings.</t>
  </si>
  <si>
    <t>CALACATTA BELLA MARBLE COLLECTION</t>
  </si>
  <si>
    <t>Calacatta Bella</t>
  </si>
  <si>
    <t>TL91077</t>
  </si>
  <si>
    <t>TL91078</t>
  </si>
  <si>
    <t>MS90340</t>
  </si>
  <si>
    <t>MS90341</t>
  </si>
  <si>
    <t>MS90339</t>
  </si>
  <si>
    <t>10" x 12-1/4"</t>
  </si>
  <si>
    <t>11-1/2" x 11-1/2"</t>
  </si>
  <si>
    <t>CALACATTA ARABESCATO MARBLE COLLECTION</t>
  </si>
  <si>
    <t xml:space="preserve">Color TL90795 Calacatta Gold Supreme Polished 24" x 24" Field Tile format only.   </t>
  </si>
  <si>
    <t>CALACATTA ROYAL MARBLE COLLECTION</t>
  </si>
  <si>
    <t>Calacatta Royal Marble Collection</t>
  </si>
  <si>
    <t>Color TL17334 Dahlia Beige Polished 24" x 24" x 3/4" and Color TL17119 Royal Cream Polished 24" x 24" x 3/4" Field Tile formats only.</t>
  </si>
  <si>
    <t>Colors Bluette, Sid and Sumo Iro Night only in all formats.</t>
  </si>
  <si>
    <t>CHESTER PLAID MOSAIC COLLECTION</t>
  </si>
  <si>
    <t>Chester Plaid Mosaic Collection</t>
  </si>
  <si>
    <t>Honed 2" x 2" and 4" x 4" Mosaics.</t>
  </si>
  <si>
    <t>NBCH</t>
  </si>
  <si>
    <t>Allure Light/Snow White/Black</t>
  </si>
  <si>
    <t>MS01712</t>
  </si>
  <si>
    <t>Petite Chester 2" x 2" Mosaics:</t>
  </si>
  <si>
    <t>Allure Light/Snow White/Glacier</t>
  </si>
  <si>
    <t>MS01714</t>
  </si>
  <si>
    <t>MS01715</t>
  </si>
  <si>
    <t>Grande Chester 4" x 4" Mosaics:</t>
  </si>
  <si>
    <t>MS01716</t>
  </si>
  <si>
    <t>MS01718</t>
  </si>
  <si>
    <t>MS01719</t>
  </si>
  <si>
    <t>Andorra Molding</t>
  </si>
  <si>
    <t>Modern Cornice Molding</t>
  </si>
  <si>
    <t>TL91024</t>
  </si>
  <si>
    <t>TL91025</t>
  </si>
  <si>
    <t>TL91026</t>
  </si>
  <si>
    <t>TL91027</t>
  </si>
  <si>
    <t>TL91020</t>
  </si>
  <si>
    <t>TL91021</t>
  </si>
  <si>
    <t>TL91022</t>
  </si>
  <si>
    <t>TL91023</t>
  </si>
  <si>
    <t>TL91016</t>
  </si>
  <si>
    <t>TL91017</t>
  </si>
  <si>
    <t>TL91018</t>
  </si>
  <si>
    <t>TL91019</t>
  </si>
  <si>
    <t>Ember Ash Cleft 12" x 12", 16" x 16" &amp; 24" x 24" Field Tile formats.  SP90020 Backwoods Canopy, SP90006 6" x 24" Maple Grove &amp; SP90026 White Quartize Split Face Ledger Panels.</t>
  </si>
  <si>
    <t>NBAQ</t>
  </si>
  <si>
    <t>Indigo Wash Manorca</t>
  </si>
  <si>
    <t>TL80364</t>
  </si>
  <si>
    <t>TL80365</t>
  </si>
  <si>
    <t>TL80357</t>
  </si>
  <si>
    <t>TL80356</t>
  </si>
  <si>
    <t>TL80360</t>
  </si>
  <si>
    <t>TL80358</t>
  </si>
  <si>
    <t>TL80359</t>
  </si>
  <si>
    <t>Indigo Wash Tulips</t>
  </si>
  <si>
    <t>Vintage Linen Flama</t>
  </si>
  <si>
    <t>Vintage Linen Ikat</t>
  </si>
  <si>
    <t>Vintage Linen India</t>
  </si>
  <si>
    <t>Vintage Linen Manorca</t>
  </si>
  <si>
    <t>Vintage Linen Tulips</t>
  </si>
  <si>
    <t>Antiqued Mallorca Collection</t>
  </si>
  <si>
    <t>Glazed Terra Cotta Decorative Field Tile.</t>
  </si>
  <si>
    <t>ANTIQUED TILE COLLECTION - Glazed Terracotta</t>
  </si>
  <si>
    <t>Steps 3 D Mosaic</t>
  </si>
  <si>
    <t>TL91144</t>
  </si>
  <si>
    <t>TL91145</t>
  </si>
  <si>
    <t>Calacatta Gold Extra</t>
  </si>
  <si>
    <t>CALACATTA GOLD EXTRA HONED MARBLE COLLECTION</t>
  </si>
  <si>
    <t>CALACATTA GOLD EXTRA POLISHED MARBLE COLLECTION</t>
  </si>
  <si>
    <t>Canyon Travertine Collection</t>
  </si>
  <si>
    <t>1.45 SF/BUNDLE</t>
  </si>
  <si>
    <t>CORFU LIMESTONE COLLECTION</t>
  </si>
  <si>
    <t>NBCL</t>
  </si>
  <si>
    <t>8.00 SF/PC</t>
  </si>
  <si>
    <t>Britannia/Snow White/Black</t>
  </si>
  <si>
    <t>Fantasy White</t>
  </si>
  <si>
    <t>Maroon Di Notte</t>
  </si>
  <si>
    <t>TL18019</t>
  </si>
  <si>
    <t>TL17396</t>
  </si>
  <si>
    <t>TL15904</t>
  </si>
  <si>
    <t>2.50 SF/CTN</t>
  </si>
  <si>
    <t>9" x 10" x 3/4"</t>
  </si>
  <si>
    <t>3.60 SF/CTN</t>
  </si>
  <si>
    <t>8-3/4" x 11-3/4" x 3/4"</t>
  </si>
  <si>
    <t>Field - San Felipe</t>
  </si>
  <si>
    <t>TL91009</t>
  </si>
  <si>
    <t>0.58 SF/PC</t>
  </si>
  <si>
    <t>Dahlia Beige Marble Collection</t>
  </si>
  <si>
    <t>DIANA ROYAL MARBLE COLLECTION - Tumbled &amp; Antiqued</t>
  </si>
  <si>
    <t>Reclaimed</t>
  </si>
  <si>
    <t>Ashlar Pattern 1-1/4"</t>
  </si>
  <si>
    <t>DIANA ROYAL MARBLE COLLECTION - Honed</t>
  </si>
  <si>
    <t>DIANA ROYAL MARBLE COLLECTION - Polished</t>
  </si>
  <si>
    <t>Color NW90596 Britannia Dark Honed 6" x 8-1/4" x 3/8" Arabesquette Tile.  Color NW90653 Britannia Dark Honed 13" x 10" x 3/8" Chevron Floor/Wall Mosaic.  Color NW90500 Britannia Dark Honed 5" x 5-25/32" x 3/8" 5" Hexagon Tile.  Color NW00029 Britannia Dark Honed 6" x 12" x 3/8" Large Picket Tile.  Color NW90196 Britannia Dark Honed and Color NW00004 Heartsmere Multi 8" x 9-3/4" x 3/8" San Felipe Tiles.</t>
  </si>
  <si>
    <t>6-15/32" x 6-15/32" x 3/8"</t>
  </si>
  <si>
    <t>Fantasy White Marble Collection</t>
  </si>
  <si>
    <t>Honed and Polished Marble Field Tile.</t>
  </si>
  <si>
    <t>Full Grain Collection</t>
  </si>
  <si>
    <t>12" x 24" x 3/8"</t>
  </si>
  <si>
    <t>TL17663</t>
  </si>
  <si>
    <t>ML00862</t>
  </si>
  <si>
    <t>1" x 3" Herringbone Mosaic</t>
  </si>
  <si>
    <t>Haisa Light Marble Collection</t>
  </si>
  <si>
    <t>Colors MS90103 Haisa Blend Honed and MS90101 Haisa Dark Honed 9" x 12" Staggered Joint Mosaics only.</t>
  </si>
  <si>
    <t>ICEBERG MARBLE COLLECTION</t>
  </si>
  <si>
    <t>Iceberg</t>
  </si>
  <si>
    <t>NBIC</t>
  </si>
  <si>
    <t>TL18096</t>
  </si>
  <si>
    <t>TL18091</t>
  </si>
  <si>
    <t>Iceberg Marble Collection</t>
  </si>
  <si>
    <t>Honed and Polished Marble Field Tile, Polished Mosaics and Moldings.</t>
  </si>
  <si>
    <t>MS01670</t>
  </si>
  <si>
    <t>ML00847</t>
  </si>
  <si>
    <t>ML00848</t>
  </si>
  <si>
    <t>ML00846</t>
  </si>
  <si>
    <t>13-9/16" x 13-9/16" x 3/8"</t>
  </si>
  <si>
    <t>Kent Mosaic</t>
  </si>
  <si>
    <t>York Mosaic</t>
  </si>
  <si>
    <t>Colors TL12112 Ivory Tumbled Versailles Pattern 1-1/4" added.</t>
  </si>
  <si>
    <t>Brushed &amp; Tumbled</t>
  </si>
  <si>
    <t>0.24 SF/PC</t>
  </si>
  <si>
    <t>LEDGER STONE COLLECTION</t>
  </si>
  <si>
    <t>6" x 24" x 5/8"</t>
  </si>
  <si>
    <t>TL18308</t>
  </si>
  <si>
    <t>TL18281</t>
  </si>
  <si>
    <t>TL18279</t>
  </si>
  <si>
    <t>NBLD</t>
  </si>
  <si>
    <t>Ledger Stone Collection</t>
  </si>
  <si>
    <t>6" x 24" x 5/8" Ledger Stone Panels.</t>
  </si>
  <si>
    <t xml:space="preserve">All Paon 17-31/32" x 17-31/32" x 3/8" Waterjet Mosaics, #'s:  XMA04001, XMA04003 and XMA04004 only. </t>
  </si>
  <si>
    <t>(1.03 SF/SHT)</t>
  </si>
  <si>
    <t xml:space="preserve">MOTHER OF PEARL COLLECTION </t>
  </si>
  <si>
    <t>NBMP</t>
  </si>
  <si>
    <t>12" x 12" x 5/64"</t>
  </si>
  <si>
    <t>MS90306</t>
  </si>
  <si>
    <t>MS90307</t>
  </si>
  <si>
    <t>MS90308</t>
  </si>
  <si>
    <t>MS90309</t>
  </si>
  <si>
    <t>MS90310</t>
  </si>
  <si>
    <t>1/2" x 1/2" Mosaic</t>
  </si>
  <si>
    <t>1' x 1"  Mosaic</t>
  </si>
  <si>
    <t>Scallop Mosaic</t>
  </si>
  <si>
    <r>
      <t xml:space="preserve">5/8"x1-1/4" </t>
    </r>
    <r>
      <rPr>
        <sz val="7"/>
        <rFont val="Arial Narrow"/>
        <family val="2"/>
      </rPr>
      <t>Herringbone Mosaic</t>
    </r>
  </si>
  <si>
    <r>
      <t xml:space="preserve">3/5"x1" Mini </t>
    </r>
    <r>
      <rPr>
        <sz val="7"/>
        <rFont val="Arial Narrow"/>
        <family val="2"/>
      </rPr>
      <t>Staggered Mosaic</t>
    </r>
  </si>
  <si>
    <t>Mother of Pearl Collection</t>
  </si>
  <si>
    <t>Iridescent Shell Mosaics.</t>
  </si>
  <si>
    <t>NOVA DECORATIVE STONE COLLECTION</t>
  </si>
  <si>
    <t>Nova Decorative Stone Collection</t>
  </si>
  <si>
    <t>Decorative Tiles.</t>
  </si>
  <si>
    <t>8" Hexagon</t>
  </si>
  <si>
    <t>Olive Green Limestone Collection</t>
  </si>
  <si>
    <t>All items in Colors Acqua Di Mare, Caprifoglio, Giallo Verdino and Sabbia Bianca only.</t>
  </si>
  <si>
    <t>Royal Cream Marble Collection</t>
  </si>
  <si>
    <t>See Studio Mosaic Collection for other Decorative Components.</t>
  </si>
  <si>
    <t>24" x 48" x 3/4"</t>
  </si>
  <si>
    <t>Renaissance</t>
  </si>
  <si>
    <t>TL18412</t>
  </si>
  <si>
    <t>TL17781</t>
  </si>
  <si>
    <t>Snow White Extra</t>
  </si>
  <si>
    <t>TL17736</t>
  </si>
  <si>
    <t xml:space="preserve">Colors Snow White Polished 12" x 24" x 1/2" Straight Cut Edge TL14358 and Beveled Edge TL15630 Field Tile formats.  Color TL90994 New Snow White Polished 31-1/2" x 31-1/2" x 3/4" Field Tile format. </t>
  </si>
  <si>
    <t>St. Laurent Marble Collection</t>
  </si>
  <si>
    <t>Statuarietto Marble Collection</t>
  </si>
  <si>
    <t>Color TL90788 Statuary Extra Polished 24" x 24" Field Tile format only.</t>
  </si>
  <si>
    <t>Color TL16942 Avalon Classic Polished 24" x 24" Field Tile format only.</t>
  </si>
  <si>
    <t>Colors TL13059 Ivory Tumbled Versailles Pattern 1-3/8" Field Tile format only.</t>
  </si>
  <si>
    <t>Color TL90854 Tundra Gray Polished 24" x 24" x 1/2" Field Tile format only.</t>
  </si>
  <si>
    <t>Color TL16210 Snow White Honed 24" x 24" x 1/2" Field Tile format only.</t>
  </si>
  <si>
    <t xml:space="preserve">Glossy finish Colors Doric Gray, Fedora Gray, Nantucket Gray, Ocean Colony and Perfect Road in all formats EXCEPT the 2-1/4" x 7-5/8" x 1/2" Field Tile format.  Leather finish Colors Aqua Marine, Costa Mia, Negro Rosa, Turquoise Flats and Weathered Jean in all formats EXCEPT the 2-1/4" x 7-5/8" x 1/2" Field Tile format.  Matte finish Colors Gray Ash and Platino in all formats EXCEPT the 2-1/4" x 7-5/8" x 1/2" Field Tile format.  Semi-Gloss finish Color Pico Gold in all formats EXCEPT the 2-1/4" x 7-5/8" x 1/2" Field Tile format.  </t>
  </si>
  <si>
    <t>SET</t>
  </si>
  <si>
    <t>c</t>
  </si>
  <si>
    <t>Thassos White Honed Marble Collection</t>
  </si>
  <si>
    <t>Honed Marble Field Tile and Mosaics.</t>
  </si>
  <si>
    <t>VERDE CAPRI MARBLE COLLECTION</t>
  </si>
  <si>
    <t>Verde Capri Marble Collection</t>
  </si>
  <si>
    <t>Marble Field Tile, Mosaics and Moldings.</t>
  </si>
  <si>
    <t>SP90048</t>
  </si>
  <si>
    <t>SP90049</t>
  </si>
  <si>
    <t>ML90164</t>
  </si>
  <si>
    <t>ML90163</t>
  </si>
  <si>
    <t xml:space="preserve">MIRADOURO CLASSIC CERAMIC COLLECTION - Glazed Ceramic Tile </t>
  </si>
  <si>
    <t>NBMI</t>
  </si>
  <si>
    <t>Décor</t>
  </si>
  <si>
    <t>WLV20291</t>
  </si>
  <si>
    <t>WLV20299</t>
  </si>
  <si>
    <t>WLV20302</t>
  </si>
  <si>
    <t>WLV20315</t>
  </si>
  <si>
    <t>WLV20319</t>
  </si>
  <si>
    <t>122 Kaleidoscope Blue</t>
  </si>
  <si>
    <t>192A Garden Blanc Poly</t>
  </si>
  <si>
    <t>198 Camelias Blue</t>
  </si>
  <si>
    <t>249 Gelosia Blue</t>
  </si>
  <si>
    <t>249A Gelosia Blanc Blue</t>
  </si>
  <si>
    <t>Delft Ceramic Collection</t>
  </si>
  <si>
    <t>Glazed Ceramic Tile Decors.</t>
  </si>
  <si>
    <t>Miradouro Classic Ceramic Collection</t>
  </si>
  <si>
    <t>Novelty Classic Ceramic Collection</t>
  </si>
  <si>
    <t>STATUS CERAMIC COLLECTION</t>
  </si>
  <si>
    <t>NBSC</t>
  </si>
  <si>
    <t>Status Ceramic Collection</t>
  </si>
  <si>
    <t>Glazed Relief Ceramic Tile.</t>
  </si>
  <si>
    <t>3" x 6" x 3/8"</t>
  </si>
  <si>
    <t>4" x 12" x 3/8"</t>
  </si>
  <si>
    <t>2" x 6" x 3/8"</t>
  </si>
  <si>
    <t>Longest Hex</t>
  </si>
  <si>
    <t>Tear Field</t>
  </si>
  <si>
    <t>Base Trim</t>
  </si>
  <si>
    <t>Edge Trim</t>
  </si>
  <si>
    <t>Finish Trim</t>
  </si>
  <si>
    <t>Ogee Trim</t>
  </si>
  <si>
    <t>Pencil Trim</t>
  </si>
  <si>
    <t>5" Hexagon x 3/8"</t>
  </si>
  <si>
    <t>3" x 8" x 3/8"</t>
  </si>
  <si>
    <t>3-5/8" x 8" x 3/8"</t>
  </si>
  <si>
    <t xml:space="preserve">ZANZIBAR CERAMIC COLLECTION - Glazed Ceramic Tile </t>
  </si>
  <si>
    <t>TL80385</t>
  </si>
  <si>
    <t>TL80378</t>
  </si>
  <si>
    <t>TL80386</t>
  </si>
  <si>
    <t>TL80380</t>
  </si>
  <si>
    <t>TL80382</t>
  </si>
  <si>
    <t>TL80379</t>
  </si>
  <si>
    <t>TL80383</t>
  </si>
  <si>
    <t>TL80381</t>
  </si>
  <si>
    <t>Amare</t>
  </si>
  <si>
    <t>Badru</t>
  </si>
  <si>
    <t>Lineor</t>
  </si>
  <si>
    <t>Nest</t>
  </si>
  <si>
    <t>Saint Lucia</t>
  </si>
  <si>
    <t>Sandy</t>
  </si>
  <si>
    <t>Aluna</t>
  </si>
  <si>
    <t>Ingrid</t>
  </si>
  <si>
    <t>Zanzibar Ceramic Collection</t>
  </si>
  <si>
    <t>Status Relief Ceramic Collection</t>
  </si>
  <si>
    <t>Glazed Ceramic Tile.</t>
  </si>
  <si>
    <t>4-3/16" x 6" x 3/4"</t>
  </si>
  <si>
    <t>5/8" x 6" x 3/8"</t>
  </si>
  <si>
    <t>3/8" x 6" x 3/8"</t>
  </si>
  <si>
    <t>Field Tile with Textured Full Grain surface finish.</t>
  </si>
  <si>
    <t>16" x 24" x 5/8" Field Tile format in a variety of colors and finishes.</t>
  </si>
  <si>
    <t>This price list is available electronically on an Excel spreadsheet at www.conestogatile.com/pricelists.</t>
  </si>
  <si>
    <t xml:space="preserve">Colors TL90753 Crema Marfil Honed 12" x 12", TL90780 Crema Marfil Honed 18" x 18" x 1/2" and TL90755 Crema Marfil Honed 12" x 24" Field Tile formats. </t>
  </si>
  <si>
    <t>Arabesquette Tiles Design:  NW90605 Crema Marfil Honed and NW90633 Seashell Honed.</t>
  </si>
  <si>
    <t>Chevron Fusion Mosaics Design:  NW00047 Seashell &amp; Snow White Multi.</t>
  </si>
  <si>
    <t>Chevron Floor/Wall Mosaics Design:  NW90681 Crema Marfil Honed &amp; NW90709 Seashell Honed</t>
  </si>
  <si>
    <t>Gothic Arabesque Tiles Design:  NW90357 Crema Marfil Honed and NW90385 Seashell Honed.</t>
  </si>
  <si>
    <t>5" Hexagon Tiles Design:  NW90509 Crema Marfil Honed and NW90537 Seashell Honed.</t>
  </si>
  <si>
    <t>Large Picket Tiles Design:  NW90433 Crema Marfil.</t>
  </si>
  <si>
    <t>San Felipe Tiles Design:  NW90205 Crema Marfil Honed and NW90233 Seashell Honed.</t>
  </si>
  <si>
    <t>ALLURE LIGHT MARBLE COLLECTION (Afyon Grey)</t>
  </si>
  <si>
    <t>3" x 12"</t>
  </si>
  <si>
    <t>7.96 SF/CTN</t>
  </si>
  <si>
    <t>TL16630</t>
  </si>
  <si>
    <t>MS02038</t>
  </si>
  <si>
    <t>MS02039</t>
  </si>
  <si>
    <t>ML00911</t>
  </si>
  <si>
    <t>ML00912</t>
  </si>
  <si>
    <t>Honed Field Tile, Mosaics and Moldings added.</t>
  </si>
  <si>
    <t>White</t>
  </si>
  <si>
    <t>MS00827 Milano Blend 5/8" x 2" Mosaic.</t>
  </si>
  <si>
    <t>TL19515</t>
  </si>
  <si>
    <t>6 EA/CTN</t>
  </si>
  <si>
    <t>TL20019</t>
  </si>
  <si>
    <t>TL20018</t>
  </si>
  <si>
    <t>TL20017</t>
  </si>
  <si>
    <t>Interlocking Mosaic Designs.</t>
  </si>
  <si>
    <t>TL80216</t>
  </si>
  <si>
    <t>Zuni 1 Decorative only.</t>
  </si>
  <si>
    <t>7 EA/CTN</t>
  </si>
  <si>
    <t>AVALON MARBLE COLLECTION (Calacatta T)</t>
  </si>
  <si>
    <t>3" x 12" x 1/2"</t>
  </si>
  <si>
    <t>TL19240</t>
  </si>
  <si>
    <t>SF/CTN</t>
  </si>
  <si>
    <t>5 EA/CTN</t>
  </si>
  <si>
    <t>AVENZA MARBLE COLLECTION (Carrara T)</t>
  </si>
  <si>
    <t>MS01366</t>
  </si>
  <si>
    <t>12 EA/CTN</t>
  </si>
  <si>
    <t>BIANCO DOLOMITI HONED MARBLE COLLECTION (Snow White Classic)</t>
  </si>
  <si>
    <t>BIANCO DOLOMITI POLISHED MARBLE COLLECTION (Snow White Classic)</t>
  </si>
  <si>
    <t>TL18449</t>
  </si>
  <si>
    <t>TL19357</t>
  </si>
  <si>
    <t>TL18531</t>
  </si>
  <si>
    <t>TL17818</t>
  </si>
  <si>
    <t>TL20021</t>
  </si>
  <si>
    <t>TL17782</t>
  </si>
  <si>
    <t>MS01644</t>
  </si>
  <si>
    <t>MS01645</t>
  </si>
  <si>
    <t>NW00085</t>
  </si>
  <si>
    <t>ML00838</t>
  </si>
  <si>
    <t>ML00839</t>
  </si>
  <si>
    <t>ML00840</t>
  </si>
  <si>
    <t>TL18448</t>
  </si>
  <si>
    <t>TL18532</t>
  </si>
  <si>
    <t>MS02023</t>
  </si>
  <si>
    <t>MS02121</t>
  </si>
  <si>
    <t>BLACK &amp; WHITE MARBLE COLLECTION</t>
  </si>
  <si>
    <t>NBBW</t>
  </si>
  <si>
    <t>NW00095</t>
  </si>
  <si>
    <t>NW00096</t>
  </si>
  <si>
    <t>Snow White &amp; Black</t>
  </si>
  <si>
    <t>12-1/16" x 12-1/16"</t>
  </si>
  <si>
    <t>XMG06009</t>
  </si>
  <si>
    <t>Parker Mosaic</t>
  </si>
  <si>
    <t>8-13/16" x 11"</t>
  </si>
  <si>
    <t>Yildiz Mosaic</t>
  </si>
  <si>
    <t>YNR10131</t>
  </si>
  <si>
    <t>17" x 17"</t>
  </si>
  <si>
    <t>Rubicon Mosaic</t>
  </si>
  <si>
    <t>YNR10132</t>
  </si>
  <si>
    <t>Ponte Mosaic</t>
  </si>
  <si>
    <t>14-5/16" x 14-5/16"</t>
  </si>
  <si>
    <t>16" x 11-7/8"</t>
  </si>
  <si>
    <t>Chevron Fusion Mosaic</t>
  </si>
  <si>
    <t>NW00097</t>
  </si>
  <si>
    <t>CALACATTA AMBER MARBLE COLLECTION</t>
  </si>
  <si>
    <t>Calacatta Amber</t>
  </si>
  <si>
    <t>NBCA</t>
  </si>
  <si>
    <t>TL19255</t>
  </si>
  <si>
    <t>TL18305</t>
  </si>
  <si>
    <t>TL18184</t>
  </si>
  <si>
    <t>MS01999</t>
  </si>
  <si>
    <t>MS01996</t>
  </si>
  <si>
    <t>MS02000</t>
  </si>
  <si>
    <t>9-5/16" x 10-1/2"</t>
  </si>
  <si>
    <t>Almas Mosaic</t>
  </si>
  <si>
    <t>YNR10135</t>
  </si>
  <si>
    <t>13-3/16" x 11"</t>
  </si>
  <si>
    <t>Baby Picket Mosaic</t>
  </si>
  <si>
    <t>NW00111</t>
  </si>
  <si>
    <t>MS02001</t>
  </si>
  <si>
    <t>MS90587</t>
  </si>
  <si>
    <t>MS90585</t>
  </si>
  <si>
    <t>MS90586</t>
  </si>
  <si>
    <t>ML90251</t>
  </si>
  <si>
    <t>ML90166</t>
  </si>
  <si>
    <t>ML90165</t>
  </si>
  <si>
    <t>ML90167</t>
  </si>
  <si>
    <t>ML90252</t>
  </si>
  <si>
    <t>CALACATTA GOLD ROYAL HONED MARBLE COLLECTION</t>
  </si>
  <si>
    <t>Calacatta Gold Royal</t>
  </si>
  <si>
    <t>TL18790</t>
  </si>
  <si>
    <t>MS01847</t>
  </si>
  <si>
    <t>MS01851</t>
  </si>
  <si>
    <t>MS01848</t>
  </si>
  <si>
    <t>MS01849</t>
  </si>
  <si>
    <t>Amelia Waterjet Collection</t>
  </si>
  <si>
    <t>Bianco Dolomiti Honed Marble Collection</t>
  </si>
  <si>
    <t>Black &amp; White Marble Collection</t>
  </si>
  <si>
    <t>Blue Savoy Marble Collection</t>
  </si>
  <si>
    <t>Calacatta Amber Marble Collection</t>
  </si>
  <si>
    <t>Calacatta Gold Royal Honed Marble Collection</t>
  </si>
  <si>
    <t>Calacatta Gold Royal Polished Marble Collection</t>
  </si>
  <si>
    <t>Casablanca Limestone Collection</t>
  </si>
  <si>
    <t>Cementine Cement Tile Collection</t>
  </si>
  <si>
    <t>CHAMPAGNE LIMESTONE COLLECTION (Lymra)</t>
  </si>
  <si>
    <t>TL19241</t>
  </si>
  <si>
    <t>TL10597</t>
  </si>
  <si>
    <t>TL19170</t>
  </si>
  <si>
    <t>4-1/2" x 7-1/2" x 5/8" Harlequin Plain Field in all colors.</t>
  </si>
  <si>
    <t>Afyon Sugar Marble Collection</t>
  </si>
  <si>
    <t>Antique Tile Collection</t>
  </si>
  <si>
    <t>1/2" x 9" Pencil Liner and 1" x 12" Quarter Round in all finishes &amp; colors.</t>
  </si>
  <si>
    <t>8" x 16" x 1/2"</t>
  </si>
  <si>
    <t>TL18236</t>
  </si>
  <si>
    <t>0.88 SF/PC</t>
  </si>
  <si>
    <t>TL15922</t>
  </si>
  <si>
    <t>TL15920</t>
  </si>
  <si>
    <t>TL18232</t>
  </si>
  <si>
    <t>TL18227</t>
  </si>
  <si>
    <t>TL20048</t>
  </si>
  <si>
    <t>TL15906</t>
  </si>
  <si>
    <t>TL17975</t>
  </si>
  <si>
    <t>TL91160</t>
  </si>
  <si>
    <t>TL91161</t>
  </si>
  <si>
    <t>TL91162</t>
  </si>
  <si>
    <t>TL91163</t>
  </si>
  <si>
    <t>TL91164</t>
  </si>
  <si>
    <t>TL91165</t>
  </si>
  <si>
    <t>4" x 4" x 3/4"</t>
  </si>
  <si>
    <t>Field - Cross</t>
  </si>
  <si>
    <t>Field - Star</t>
  </si>
  <si>
    <t>Field - Octagon w/Dot</t>
  </si>
  <si>
    <t>Field - Rectangle</t>
  </si>
  <si>
    <t>4.40 SF/CTN</t>
  </si>
  <si>
    <t>4" x 8" x 1/2" and 6" x 12" x 1/2" Field Tile formats.</t>
  </si>
  <si>
    <t>Crema Marfil Marble Collection</t>
  </si>
  <si>
    <t>MS00827 Milano Blend 5/8" x 2" Mosaic.  MS00837 Milano Dark Blend 5/8" x 2" Mosaic.</t>
  </si>
  <si>
    <t>Desert Cream Marble Collection</t>
  </si>
  <si>
    <t>b</t>
  </si>
  <si>
    <t>TL19221</t>
  </si>
  <si>
    <t>TL19222</t>
  </si>
  <si>
    <t>MS01467</t>
  </si>
  <si>
    <t>TL19223</t>
  </si>
  <si>
    <t>Diana Royal Marble Collection - Polished</t>
  </si>
  <si>
    <t>MS01011 Milano Blend 1" x 1" Mosaic, MS00797 Milano Blend 2" x 2" Mosaic.  MS01012 Milano Dark Blend 1" x 1" Mosaic, MS00835 Milano Dark Blend 2" x 2" Mosaic and MS00837 Milano Dark Blend 5/8" x 2" Mosaic.</t>
  </si>
  <si>
    <t>6.77 SF/CTN</t>
  </si>
  <si>
    <t>c) Riviera Field Tile consists of San Felipe and Arabesque Field Tiles.</t>
  </si>
  <si>
    <t>Desert Wild Flowers Ceramic Collection</t>
  </si>
  <si>
    <t>Plain and Decorative Ceramic Field Tile.</t>
  </si>
  <si>
    <t>Arabesquette 6" x 8-1/4" x 3/8" Tiles:  NW90600 Casablanca Honed and NW90630 Paradise Polished.  Baby Picket Mosaics 1" x 4" 11" x 13-3/16" x 3/8" Tiles:  NW00076 Frost White Polished.  Chevron Floor/Wall Mosaics:  NW90676 Casablanca Honed, NW00078 Frost White Polished and NW90706 Paradise Polished.  Gothic Arabesque Tiles:  NW90352 Casablanca Honed.  5" Hexagon Tiles:  NW00017 Casablanca Honed, NW00079 Frost White Polished and  NW00018 Paradise Multi.  Large Picket Tiles:  NW90428 Casablanca Honed, NW00030 Paradise Leather and NW90458 Paradise Polished.  Medium Picket Mosaics 2" x 6" NW00077 Frost White Polished.  San Felipe Tiles:  NW00006 Casablanca Honed and NW90230 Paradise Polished.  Tappered Mosaics NW00014 Heartsmere &amp; Champagne Multi.</t>
  </si>
  <si>
    <t>Emperador Dark Marble Collection</t>
  </si>
  <si>
    <t>Frost White Polished Collection</t>
  </si>
  <si>
    <t>TL18018 Bosphorus Full Grain 16" x 24" x 1/2" Field Tile only.</t>
  </si>
  <si>
    <t>Fusion Gray Marble Collection</t>
  </si>
  <si>
    <t>GLACIER MARBLE COLLECTION (calacatta t)</t>
  </si>
  <si>
    <t>TL17664</t>
  </si>
  <si>
    <t>MS01392</t>
  </si>
  <si>
    <t>Haisa Black Marble Collection</t>
  </si>
  <si>
    <t>FORTE BRICK TERRACOTTA COLLECTION</t>
  </si>
  <si>
    <t>NBFO</t>
  </si>
  <si>
    <t>Black Legato</t>
  </si>
  <si>
    <t>Black Staccato</t>
  </si>
  <si>
    <t>Forte Brick Terracotta Collection</t>
  </si>
  <si>
    <t>Terracotta 2-1/8" x 7-1/2" x 1/2" Field Tile.</t>
  </si>
  <si>
    <t>ANTIQUED MALLORCA TERRA COTTA COLLECTION</t>
  </si>
  <si>
    <t>6.78 SF/CTN</t>
  </si>
  <si>
    <t>Chez Monet Ceramic Collection</t>
  </si>
  <si>
    <t>IRIS BLACK MARBLE COLLECTION</t>
  </si>
  <si>
    <t>NBIR</t>
  </si>
  <si>
    <t>Iris Black Marble Collection</t>
  </si>
  <si>
    <t>TL19225</t>
  </si>
  <si>
    <t>TL19268</t>
  </si>
  <si>
    <t>MS02003</t>
  </si>
  <si>
    <t>MS02002</t>
  </si>
  <si>
    <t>Brushed/Chiselled</t>
  </si>
  <si>
    <t>TL18139</t>
  </si>
  <si>
    <t>2.66 SF/PC</t>
  </si>
  <si>
    <t>TL19226</t>
  </si>
  <si>
    <t>MS02005</t>
  </si>
  <si>
    <t>ML00905</t>
  </si>
  <si>
    <t>ML00904</t>
  </si>
  <si>
    <t>Kasbah Ceramic Collection</t>
  </si>
  <si>
    <t>Ceramic Field Tile and Moldings.</t>
  </si>
  <si>
    <t>Brooklyn</t>
  </si>
  <si>
    <t>See Status Ceramic Collection, color Royal White Glossy for compatible moldings.</t>
  </si>
  <si>
    <t>NBLA</t>
  </si>
  <si>
    <t>TL91055 Bronz Dore Honed &amp; Tumbled 16" x 24" x 5/8" Field Tile only.</t>
  </si>
  <si>
    <t>Alexander Cream</t>
  </si>
  <si>
    <t>TL91159</t>
  </si>
  <si>
    <t>Genova</t>
  </si>
  <si>
    <t>TL91155</t>
  </si>
  <si>
    <t>Leathered Stone Collection</t>
  </si>
  <si>
    <t>TL15952 Paradise Leather 16" x 24" x 1/2" Field Tile only.</t>
  </si>
  <si>
    <t>TL18280</t>
  </si>
  <si>
    <t>8.00 SF/CTN</t>
  </si>
  <si>
    <t>Corner</t>
  </si>
  <si>
    <t>6" x 12" x 5/8"</t>
  </si>
  <si>
    <t>TL18490</t>
  </si>
  <si>
    <t>TL18489</t>
  </si>
  <si>
    <t>TL18488</t>
  </si>
  <si>
    <t>TL20057</t>
  </si>
  <si>
    <t>LONG SUBWAY MARBLE BRICK COLLECTION</t>
  </si>
  <si>
    <t>NBLO</t>
  </si>
  <si>
    <t>2" x 8" x 1/2"</t>
  </si>
  <si>
    <t>TL20031</t>
  </si>
  <si>
    <t>5.38 SF/CTN</t>
  </si>
  <si>
    <t>TL20033</t>
  </si>
  <si>
    <t>TL20032</t>
  </si>
  <si>
    <t>TL20034</t>
  </si>
  <si>
    <t>TL20036</t>
  </si>
  <si>
    <t>TL20035</t>
  </si>
  <si>
    <t>TL20025</t>
  </si>
  <si>
    <t>TL20027</t>
  </si>
  <si>
    <t>TL20026</t>
  </si>
  <si>
    <t>TL20028</t>
  </si>
  <si>
    <t>TL20030</t>
  </si>
  <si>
    <t>TL20029</t>
  </si>
  <si>
    <t>Long Subway Marble Brick Collection</t>
  </si>
  <si>
    <t>Marble Field Tile.</t>
  </si>
  <si>
    <t>MARSALA BIANCO CERAMIC COLLECTION</t>
  </si>
  <si>
    <t>Bianco</t>
  </si>
  <si>
    <t>TL80398</t>
  </si>
  <si>
    <t>7.00 SF/CTN</t>
  </si>
  <si>
    <t>TL80397</t>
  </si>
  <si>
    <t>TL80391</t>
  </si>
  <si>
    <t>TL80392</t>
  </si>
  <si>
    <t>TL80393</t>
  </si>
  <si>
    <t>TL80394</t>
  </si>
  <si>
    <t>TL80395</t>
  </si>
  <si>
    <t>TL80396</t>
  </si>
  <si>
    <t>Decorative</t>
  </si>
  <si>
    <t>Ogee</t>
  </si>
  <si>
    <t>Finish</t>
  </si>
  <si>
    <t>ML80060</t>
  </si>
  <si>
    <t>ML80059</t>
  </si>
  <si>
    <t>ML80058</t>
  </si>
  <si>
    <t>Marsala Bianco Ceramic Collection</t>
  </si>
  <si>
    <t>Plain and Decorative Ceramic Field Tile and Moldings.</t>
  </si>
  <si>
    <t>Field (Plain)</t>
  </si>
  <si>
    <t>Blanc White</t>
  </si>
  <si>
    <t>WLV20001</t>
  </si>
  <si>
    <t>238B Garden Flowers Blue</t>
  </si>
  <si>
    <t>Garden Blanc Blue</t>
  </si>
  <si>
    <t>249A2 Gelosia Blanc Blue</t>
  </si>
  <si>
    <t>Casal Blue</t>
  </si>
  <si>
    <t>Kaleidescope Multi Color</t>
  </si>
  <si>
    <t>WLV20313</t>
  </si>
  <si>
    <t>WLV20542</t>
  </si>
  <si>
    <t>WLV20541</t>
  </si>
  <si>
    <t>WLV20502</t>
  </si>
  <si>
    <t>WLV20540</t>
  </si>
  <si>
    <t>Border Décor</t>
  </si>
  <si>
    <t>WLV20336</t>
  </si>
  <si>
    <t>WLV20347</t>
  </si>
  <si>
    <t>WLV20359</t>
  </si>
  <si>
    <t>WLV20524</t>
  </si>
  <si>
    <t>(0.13 SF/PC)</t>
  </si>
  <si>
    <t>307 Blue</t>
  </si>
  <si>
    <t>375 Blue</t>
  </si>
  <si>
    <t>412 Blue</t>
  </si>
  <si>
    <t>Garden Poly</t>
  </si>
  <si>
    <t>ML80063</t>
  </si>
  <si>
    <t>Classic</t>
  </si>
  <si>
    <t>ML80062</t>
  </si>
  <si>
    <t>ML80061</t>
  </si>
  <si>
    <t>Afyon Violet</t>
  </si>
  <si>
    <t>Calacatta Green</t>
  </si>
  <si>
    <t>Calacatta Viola</t>
  </si>
  <si>
    <t>Forest Gray</t>
  </si>
  <si>
    <t>TL19213</t>
  </si>
  <si>
    <t>TL19211</t>
  </si>
  <si>
    <t>TL19210</t>
  </si>
  <si>
    <t>TL19214</t>
  </si>
  <si>
    <t>NATURAL REFLECTIONS MARBLE COLLECTION</t>
  </si>
  <si>
    <t>NBNR</t>
  </si>
  <si>
    <t>Opal White Marble Collection</t>
  </si>
  <si>
    <t>Paradise Marble Collection</t>
  </si>
  <si>
    <t>PENNY ROUND MOSAIC COLLECTION</t>
  </si>
  <si>
    <t>NBPR</t>
  </si>
  <si>
    <t>Mosaic:</t>
  </si>
  <si>
    <t>MS01911</t>
  </si>
  <si>
    <t>MS01912</t>
  </si>
  <si>
    <t>MS01914</t>
  </si>
  <si>
    <t>MS01915</t>
  </si>
  <si>
    <t>MS01917</t>
  </si>
  <si>
    <t>MS01920</t>
  </si>
  <si>
    <t>MS01923</t>
  </si>
  <si>
    <t>MS01926</t>
  </si>
  <si>
    <t>Snow White/Allure Light 7</t>
  </si>
  <si>
    <r>
      <t>Snow White/</t>
    </r>
    <r>
      <rPr>
        <sz val="7"/>
        <rFont val="Arial Narrow"/>
        <family val="2"/>
      </rPr>
      <t>Allure Light</t>
    </r>
    <r>
      <rPr>
        <sz val="8"/>
        <rFont val="Arial Narrow"/>
        <family val="2"/>
      </rPr>
      <t>/Britannia 8</t>
    </r>
  </si>
  <si>
    <t>Black/Britannia/Snow White Offset 1</t>
  </si>
  <si>
    <t>Black/Britannia/Snow White Plaid 1</t>
  </si>
  <si>
    <t>8-7/16" x 10-1/16" x 3/8"</t>
  </si>
  <si>
    <t>9-1/16" x 10-15/64" x 3/8"</t>
  </si>
  <si>
    <t>11-1/4" x 11-3/4" x 3/8"</t>
  </si>
  <si>
    <t>10-15/64" x 11-27/64" x 3/8"</t>
  </si>
  <si>
    <t>11-1/32" x 12-13/64" x 3/8"</t>
  </si>
  <si>
    <t>9-27/32" x 9-27/32" x 3/8"</t>
  </si>
  <si>
    <t>Penny Round Mosaic Collection</t>
  </si>
  <si>
    <t>Natural Stone Penny Round Mosaics.</t>
  </si>
  <si>
    <r>
      <t>Black/Britannia/Snow White</t>
    </r>
    <r>
      <rPr>
        <sz val="7"/>
        <rFont val="Arial Narrow"/>
        <family val="2"/>
      </rPr>
      <t xml:space="preserve"> Diamond 1</t>
    </r>
  </si>
  <si>
    <t>NBSE</t>
  </si>
  <si>
    <t>TL80452</t>
  </si>
  <si>
    <t>TL80440</t>
  </si>
  <si>
    <t>TL80441</t>
  </si>
  <si>
    <t>TL80442</t>
  </si>
  <si>
    <t>TL80439</t>
  </si>
  <si>
    <t>TL80435</t>
  </si>
  <si>
    <t>TL80438</t>
  </si>
  <si>
    <t>TL80437</t>
  </si>
  <si>
    <t>TL80436</t>
  </si>
  <si>
    <t>TL80434</t>
  </si>
  <si>
    <t xml:space="preserve">SEASIDE TILE CERAMIC COLLECTION - Glazed Ceramic Tile </t>
  </si>
  <si>
    <t>Coral Mist Surfs Up</t>
  </si>
  <si>
    <t>Foggy Days Surfs Up</t>
  </si>
  <si>
    <t>Gidget Boards Surfs Up</t>
  </si>
  <si>
    <t>Sea Foam Layered Coral</t>
  </si>
  <si>
    <t>Slate Grey Layered Coral</t>
  </si>
  <si>
    <t>Soft Sea Blue Fishnet Galore</t>
  </si>
  <si>
    <r>
      <t>Neutral Weave Fishnet</t>
    </r>
    <r>
      <rPr>
        <sz val="7"/>
        <rFont val="Arial Narrow"/>
        <family val="2"/>
      </rPr>
      <t xml:space="preserve"> Galore</t>
    </r>
  </si>
  <si>
    <r>
      <t>Ocean Weave Nautilus</t>
    </r>
    <r>
      <rPr>
        <sz val="7"/>
        <rFont val="Arial Narrow"/>
        <family val="2"/>
      </rPr>
      <t xml:space="preserve"> Cluster</t>
    </r>
  </si>
  <si>
    <t>Neutral Swirl Nautilus Cluster</t>
  </si>
  <si>
    <t>TL19227</t>
  </si>
  <si>
    <t>Silver Drop Marble Collection</t>
  </si>
  <si>
    <t>TL19228</t>
  </si>
  <si>
    <t>TL19229</t>
  </si>
  <si>
    <t>SISTER PARISH CERAMIC TILE COLLECTION</t>
  </si>
  <si>
    <t>NBSI</t>
  </si>
  <si>
    <t>XSP90005</t>
  </si>
  <si>
    <t>XSP90026</t>
  </si>
  <si>
    <t>XSP90008</t>
  </si>
  <si>
    <t>XSP90023</t>
  </si>
  <si>
    <t>XSP90017</t>
  </si>
  <si>
    <t>Albert Snow White &amp; Ocean</t>
  </si>
  <si>
    <t>Chou Chou Snow White &amp; Grey</t>
  </si>
  <si>
    <t>Serendipity Iris &amp; Pure White</t>
  </si>
  <si>
    <t>Serendipity Pure White &amp; Iris</t>
  </si>
  <si>
    <t>Sister Parish Ceramic Tile Collection</t>
  </si>
  <si>
    <t>TL19231</t>
  </si>
  <si>
    <t>TL19230</t>
  </si>
  <si>
    <t>TL19232</t>
  </si>
  <si>
    <t>SNOW WHITE HONED MARBLE COLLECTION (Premium Bianco Dolomiti)</t>
  </si>
  <si>
    <t>NW00112</t>
  </si>
  <si>
    <t>Sorbetto Stone &amp; Glass Mix Collection</t>
  </si>
  <si>
    <t>0.15 SF/PC</t>
  </si>
  <si>
    <t>NBTE</t>
  </si>
  <si>
    <t>Plain Terra Cotta Field Tile.</t>
  </si>
  <si>
    <t>Textura Paver Collection</t>
  </si>
  <si>
    <t>Pavers.</t>
  </si>
  <si>
    <t>Thassos White Polished Marble Collection</t>
  </si>
  <si>
    <t>Thassos White Honed:  TL91062 12" x 12" and TL91063 12" x 24" Field Tile only.</t>
  </si>
  <si>
    <t>Thassos White Polished:  TL90064 12" x 12", TL90063 18" x 18", TL13295 18" x 18" x 1/2", TL90524 12" x 24" and TL90725 24" x 24" x 3/4" Field Tile only.</t>
  </si>
  <si>
    <t>Terra Branca Terrcotta Collection</t>
  </si>
  <si>
    <t>Tuscan Terracotta Collection</t>
  </si>
  <si>
    <t xml:space="preserve">WAGARA CERAMIC COLLECTION - Glazed Ceramic Tile </t>
  </si>
  <si>
    <t>NBWA</t>
  </si>
  <si>
    <t>TL80519</t>
  </si>
  <si>
    <t>TL80467</t>
  </si>
  <si>
    <t>TL80468</t>
  </si>
  <si>
    <t>TL80469</t>
  </si>
  <si>
    <t>TL80470</t>
  </si>
  <si>
    <t>TL80471</t>
  </si>
  <si>
    <t>TL80472</t>
  </si>
  <si>
    <t>TL80473</t>
  </si>
  <si>
    <t>TL80474</t>
  </si>
  <si>
    <t>Sakura</t>
  </si>
  <si>
    <t>Kiku</t>
  </si>
  <si>
    <t>Seigaiha</t>
  </si>
  <si>
    <t>Yagasuri</t>
  </si>
  <si>
    <t>Tatewaku</t>
  </si>
  <si>
    <t>Hishi Dark</t>
  </si>
  <si>
    <t>Sensu</t>
  </si>
  <si>
    <t>Shippo</t>
  </si>
  <si>
    <t>Wagara Ceramic Collection</t>
  </si>
  <si>
    <t>See Status Ceramic Collection, color Satin Cotton Matte for compatible moldings.</t>
  </si>
  <si>
    <t>TL91148</t>
  </si>
  <si>
    <t>White Pearl Marble Collection</t>
  </si>
  <si>
    <t>NBWP</t>
  </si>
  <si>
    <t>NBZA</t>
  </si>
  <si>
    <t>White Pearl</t>
  </si>
  <si>
    <t>TL19189</t>
  </si>
  <si>
    <t>TL80384 Limba Matte 6" x 6" x 3/8" Décor.</t>
  </si>
  <si>
    <t>TL80449</t>
  </si>
  <si>
    <r>
      <t>AVENZA MARBLE COLLECTION (Carrara T)</t>
    </r>
    <r>
      <rPr>
        <i/>
        <u/>
        <sz val="8"/>
        <rFont val="Arial"/>
        <family val="2"/>
      </rPr>
      <t xml:space="preserve"> - continued</t>
    </r>
  </si>
  <si>
    <t>Majorca Collection</t>
  </si>
  <si>
    <t>Silverado Travertine Collection</t>
  </si>
  <si>
    <t>6.46 SF/CTN</t>
  </si>
  <si>
    <t>6.05 SF/CTN</t>
  </si>
  <si>
    <t>4.45 SF/CTN</t>
  </si>
  <si>
    <t>5.90 SF/CTN</t>
  </si>
  <si>
    <t>6-3/4" x 6-1/2" x 3/4"</t>
  </si>
  <si>
    <t>NBMB</t>
  </si>
  <si>
    <t>11" x 17" x 1/2"</t>
  </si>
  <si>
    <t>FLUTED TILE / MOLDING COLLECTION</t>
  </si>
  <si>
    <t>NBFL</t>
  </si>
  <si>
    <t>6" x 24" x 3/4"</t>
  </si>
  <si>
    <t>ML00976</t>
  </si>
  <si>
    <t>ML00990</t>
  </si>
  <si>
    <t>ML00982</t>
  </si>
  <si>
    <t>ML00980</t>
  </si>
  <si>
    <t>ML00988</t>
  </si>
  <si>
    <t>ML00981</t>
  </si>
  <si>
    <t>ML00978</t>
  </si>
  <si>
    <t>ML00984</t>
  </si>
  <si>
    <t>ML00986</t>
  </si>
  <si>
    <t>Lilac</t>
  </si>
  <si>
    <t xml:space="preserve">Bianco Dolomiti Classic </t>
  </si>
  <si>
    <t>Fluted Tile / Molding Collection</t>
  </si>
  <si>
    <t>Marble Fluted Tile/Molding.</t>
  </si>
  <si>
    <t>Frost White Honed Marble Collection</t>
  </si>
  <si>
    <t>Mallorca Ceramic Collection</t>
  </si>
  <si>
    <t>Mink Classic Marble Collection</t>
  </si>
  <si>
    <t>Nepture White Marble Collection</t>
  </si>
  <si>
    <t>Statuary Extra Marble Collection</t>
  </si>
  <si>
    <t>Terra Branca Terracotta Collection</t>
  </si>
  <si>
    <t xml:space="preserve">Urban Layer Collection </t>
  </si>
  <si>
    <t>1" Hexagon Mosaic</t>
  </si>
  <si>
    <t>MS02288</t>
  </si>
  <si>
    <t>5/8" x 3" Stacked Mosaic</t>
  </si>
  <si>
    <t>MS02137</t>
  </si>
  <si>
    <t>11-5/8" x 12-3/8"</t>
  </si>
  <si>
    <t>Antico Thin Brick Collection</t>
  </si>
  <si>
    <t>Terracotta Field Tile and Mosaics.</t>
  </si>
  <si>
    <t>BELGIUM BLUE HONED LIMESTONE COLLECTION</t>
  </si>
  <si>
    <t>Bardiglio Royal Honed Marble Collection</t>
  </si>
  <si>
    <t>Limestone Field Tile, Mosaics and Moldings.</t>
  </si>
  <si>
    <t>Belgium Blue Honed Limestone Collection</t>
  </si>
  <si>
    <t>10.01 SF/CTN</t>
  </si>
  <si>
    <t>11-15/16" x 11-15/16"</t>
  </si>
  <si>
    <t>7-13/16" x 11-3/4"</t>
  </si>
  <si>
    <t>NBBB</t>
  </si>
  <si>
    <t>Belgium Blue</t>
  </si>
  <si>
    <t>TL20369</t>
  </si>
  <si>
    <t>TL20368</t>
  </si>
  <si>
    <t>MS02269</t>
  </si>
  <si>
    <t xml:space="preserve">NW00162 </t>
  </si>
  <si>
    <t>MS02352</t>
  </si>
  <si>
    <r>
      <t>Chevron</t>
    </r>
    <r>
      <rPr>
        <sz val="7"/>
        <rFont val="Arial Narrow"/>
        <family val="2"/>
      </rPr>
      <t xml:space="preserve"> Mosaic</t>
    </r>
  </si>
  <si>
    <t>ML00996</t>
  </si>
  <si>
    <t>ML01053</t>
  </si>
  <si>
    <t>TL91195</t>
  </si>
  <si>
    <t>TL91194</t>
  </si>
  <si>
    <t>MCM Hexagon</t>
  </si>
  <si>
    <t>TL19219</t>
  </si>
  <si>
    <t>MS02317</t>
  </si>
  <si>
    <t>MS01995</t>
  </si>
  <si>
    <t>11-5/8" x 12"</t>
  </si>
  <si>
    <t>MS02290</t>
  </si>
  <si>
    <t>MS02312</t>
  </si>
  <si>
    <t>MS90812</t>
  </si>
  <si>
    <t>ML90253</t>
  </si>
  <si>
    <t>NW00167</t>
  </si>
  <si>
    <t>16-5/16" x 16-9/16"</t>
  </si>
  <si>
    <t>Cheval Mosaic</t>
  </si>
  <si>
    <t>NW00166</t>
  </si>
  <si>
    <t>10-5/16" x 11-7/8"</t>
  </si>
  <si>
    <t>Diana Mosaic</t>
  </si>
  <si>
    <t>NW00168</t>
  </si>
  <si>
    <t>10-7/16" x 11-13/16"</t>
  </si>
  <si>
    <t>Siren Mosaic</t>
  </si>
  <si>
    <t>YNR10172</t>
  </si>
  <si>
    <t>12-3/8" x 12-1/2"</t>
  </si>
  <si>
    <t>Angela Mosaic</t>
  </si>
  <si>
    <t>NW00170</t>
  </si>
  <si>
    <t>Arlo Mosaic</t>
  </si>
  <si>
    <t>NW00169</t>
  </si>
  <si>
    <t>CALACATTA GREEN HONED MARBLE COLLECTION</t>
  </si>
  <si>
    <t>NBCC</t>
  </si>
  <si>
    <t>TL20301</t>
  </si>
  <si>
    <t>TL20300</t>
  </si>
  <si>
    <t>Calacatta Green Honed Marble Collection</t>
  </si>
  <si>
    <t>ML00979</t>
  </si>
  <si>
    <t>1" x 12" x 3/4"</t>
  </si>
  <si>
    <t>Flatiron Molding</t>
  </si>
  <si>
    <t>ML00993</t>
  </si>
  <si>
    <t>MS02230</t>
  </si>
  <si>
    <t>MS02231</t>
  </si>
  <si>
    <t>10-1/8" x 12-1/8"</t>
  </si>
  <si>
    <t>Rhomboid Mosaic</t>
  </si>
  <si>
    <t>MS02234</t>
  </si>
  <si>
    <t>11-1/4" x 11-3/4"</t>
  </si>
  <si>
    <t>MS02168</t>
  </si>
  <si>
    <t>Calacatta Green &amp; Black</t>
  </si>
  <si>
    <t>10-3/8" x 10-3/8"</t>
  </si>
  <si>
    <t>Pinwheel Mosaic</t>
  </si>
  <si>
    <t>MS02235</t>
  </si>
  <si>
    <t>Calacatta Green &amp; Snow White</t>
  </si>
  <si>
    <t>NW00151</t>
  </si>
  <si>
    <t>MS02232</t>
  </si>
  <si>
    <t>MS02233</t>
  </si>
  <si>
    <t>13" x 10"</t>
  </si>
  <si>
    <t>13-9/16" x 13-9/16"</t>
  </si>
  <si>
    <t>CARRARA BLEND MOSAIC COLLECTION</t>
  </si>
  <si>
    <t>Carrara Blend Mosaic Collection</t>
  </si>
  <si>
    <t>NBBM</t>
  </si>
  <si>
    <t>MS02245</t>
  </si>
  <si>
    <t>MS02246</t>
  </si>
  <si>
    <t>MS02248</t>
  </si>
  <si>
    <t>MS02247</t>
  </si>
  <si>
    <r>
      <t>Staggered 5/8" x 5/8"</t>
    </r>
    <r>
      <rPr>
        <sz val="7"/>
        <rFont val="Arial Narrow"/>
        <family val="2"/>
      </rPr>
      <t xml:space="preserve"> Mosaic</t>
    </r>
  </si>
  <si>
    <t>12-5/8" x 12-5/8"</t>
  </si>
  <si>
    <r>
      <t xml:space="preserve">Basketweave 1" x 3" </t>
    </r>
    <r>
      <rPr>
        <sz val="7"/>
        <rFont val="Arial Narrow"/>
        <family val="2"/>
      </rPr>
      <t>Mosaic</t>
    </r>
  </si>
  <si>
    <r>
      <t xml:space="preserve">Herringbone 5/8" x 3" </t>
    </r>
    <r>
      <rPr>
        <sz val="7"/>
        <rFont val="Arial Narrow"/>
        <family val="2"/>
      </rPr>
      <t>Mosaic</t>
    </r>
  </si>
  <si>
    <t>Champagne Limestone Collection</t>
  </si>
  <si>
    <t>MS01269 Champagne Textured 3 D Hexagon Mosaic only.</t>
  </si>
  <si>
    <t>16" x 24"</t>
  </si>
  <si>
    <t>TL20105</t>
  </si>
  <si>
    <t>2 piece pattern x 3/4"</t>
  </si>
  <si>
    <t>Field - Riviera</t>
  </si>
  <si>
    <t>Natural</t>
  </si>
  <si>
    <t>Cotto Rio Terra Cotta Collection</t>
  </si>
  <si>
    <t>Terracotta Mosaics.</t>
  </si>
  <si>
    <t>Crema Bordeaux Marble Collection</t>
  </si>
  <si>
    <t>Arabesquette Tiles Design:  NW90764 Haisa Black Honed.</t>
  </si>
  <si>
    <t>Chevron Floor/Wall Mosaics Design:  NW00087 Frost White Honed &amp; NW90768 Haisa Black Honed.</t>
  </si>
  <si>
    <t>Gothic Arabesque Tiles Design:  NW90765 Haisa Black Honed and NW90382 Paradise Polished.</t>
  </si>
  <si>
    <t>5" Hexagon Tiles Design:  NW90763 Haisa Black Honed.</t>
  </si>
  <si>
    <t>Large Picket Tiles Design:  NW90767 Haisa Black Honed.</t>
  </si>
  <si>
    <t>San Felipe Tiles Design:  NW90766 Haisa Black Honed.</t>
  </si>
  <si>
    <t>ML00983</t>
  </si>
  <si>
    <t>ML00985</t>
  </si>
  <si>
    <t>ML00987</t>
  </si>
  <si>
    <t>ML00955</t>
  </si>
  <si>
    <t>ML00957</t>
  </si>
  <si>
    <t>ML00959</t>
  </si>
  <si>
    <t>ML00975</t>
  </si>
  <si>
    <t>ML00989</t>
  </si>
  <si>
    <t>Fluted</t>
  </si>
  <si>
    <t>Thin Fluted</t>
  </si>
  <si>
    <t xml:space="preserve">ML01049 </t>
  </si>
  <si>
    <t xml:space="preserve">ML01046 </t>
  </si>
  <si>
    <t xml:space="preserve">ML01050 </t>
  </si>
  <si>
    <t>ML01047</t>
  </si>
  <si>
    <t>ML01048</t>
  </si>
  <si>
    <t>ML01045</t>
  </si>
  <si>
    <t>ML01014</t>
  </si>
  <si>
    <t>ML01035</t>
  </si>
  <si>
    <t>ML01023</t>
  </si>
  <si>
    <t>ML01044</t>
  </si>
  <si>
    <t>ML01021</t>
  </si>
  <si>
    <t>ML01042</t>
  </si>
  <si>
    <t>ML01022</t>
  </si>
  <si>
    <t>ML01043</t>
  </si>
  <si>
    <t>ML01015</t>
  </si>
  <si>
    <t>ML01036</t>
  </si>
  <si>
    <t>2-1/4" x 7-7/8"</t>
  </si>
  <si>
    <t>MS02292</t>
  </si>
  <si>
    <t>MS01052</t>
  </si>
  <si>
    <t>HAND CLIPPED MOSAIC COLLECTION</t>
  </si>
  <si>
    <t>Hand Clipped Mosaic Collection</t>
  </si>
  <si>
    <t>NBHA</t>
  </si>
  <si>
    <t>Honed &amp; Clipped</t>
  </si>
  <si>
    <t>MS02119</t>
  </si>
  <si>
    <t>MS02314</t>
  </si>
  <si>
    <r>
      <t>Herringbone</t>
    </r>
    <r>
      <rPr>
        <sz val="7"/>
        <rFont val="Arial Narrow"/>
        <family val="2"/>
      </rPr>
      <t xml:space="preserve"> 5/8" x 3" Mosaic</t>
    </r>
  </si>
  <si>
    <r>
      <t>Herringbone 5/8" x 3"</t>
    </r>
    <r>
      <rPr>
        <sz val="7"/>
        <rFont val="Arial Narrow"/>
        <family val="2"/>
      </rPr>
      <t xml:space="preserve"> Mosaic</t>
    </r>
  </si>
  <si>
    <t>TL17223 4" x 12" Honed &amp; Filled Field and the MS01451 5/8" x 3" Staggered and  MS01450 1-1/4"x6" Staggered Honed &amp; Filled Mosaics only.</t>
  </si>
  <si>
    <t xml:space="preserve">Color Beaumaniere TL19077 8" x 8" x 1/2", TL19076 8" x 16" x 1/2", TL19075 16" x 16" x 1/2" and TL19074 16" x 24" x 1/2" Leather Field Tile formats and color St Michele TL19079 16" x 16" x 1/2" and TL19078 16" x 24" x 1/2" Leather Field Tile formats only. </t>
  </si>
  <si>
    <t xml:space="preserve">Skyline (Vein Cut) </t>
  </si>
  <si>
    <t>TL15940</t>
  </si>
  <si>
    <t>All colors and formats in the Plain and Strided finishes only.</t>
  </si>
  <si>
    <t>Leitmotif Ceramic Collection</t>
  </si>
  <si>
    <t>Glazed Ceramic Field Tile &amp; Decoratives.</t>
  </si>
  <si>
    <t>LILAC HONED MARBLE COLLECTION</t>
  </si>
  <si>
    <t>NBLH</t>
  </si>
  <si>
    <t>TL18430</t>
  </si>
  <si>
    <t>TL19127</t>
  </si>
  <si>
    <t>ML00977</t>
  </si>
  <si>
    <t>MS02028</t>
  </si>
  <si>
    <t>MS02205</t>
  </si>
  <si>
    <t>MS02227</t>
  </si>
  <si>
    <t>MS02228</t>
  </si>
  <si>
    <t>Lilac &amp; Black</t>
  </si>
  <si>
    <t>MS02229</t>
  </si>
  <si>
    <t>Lilac &amp; Snow White</t>
  </si>
  <si>
    <t>Thin Chevron Mosaic</t>
  </si>
  <si>
    <t>NW00150</t>
  </si>
  <si>
    <t>10" x 13"</t>
  </si>
  <si>
    <t>MS02225</t>
  </si>
  <si>
    <t>Lilac, Snow White &amp; Black</t>
  </si>
  <si>
    <t>MS02226</t>
  </si>
  <si>
    <t>MGM Terra Cotta Collection</t>
  </si>
  <si>
    <t>Terracotta Field Tile.</t>
  </si>
  <si>
    <r>
      <t>Field</t>
    </r>
    <r>
      <rPr>
        <sz val="7"/>
        <rFont val="Arial Narrow"/>
        <family val="2"/>
      </rPr>
      <t xml:space="preserve"> (Handmade)</t>
    </r>
  </si>
  <si>
    <t>NBMT</t>
  </si>
  <si>
    <t>Mocha Earth</t>
  </si>
  <si>
    <t>Red Bordeaux</t>
  </si>
  <si>
    <t>Verde Tia</t>
  </si>
  <si>
    <t>TL20364</t>
  </si>
  <si>
    <t>TL20365</t>
  </si>
  <si>
    <t>TL20362</t>
  </si>
  <si>
    <t>PALAZZO MOSAIC COLLECTION</t>
  </si>
  <si>
    <t>Palazzo Mosaic</t>
  </si>
  <si>
    <t>Bianco Dolomiti</t>
  </si>
  <si>
    <t>MS60015</t>
  </si>
  <si>
    <t>NBPA</t>
  </si>
  <si>
    <t>MS60018</t>
  </si>
  <si>
    <t>MS60017</t>
  </si>
  <si>
    <t>MS60016</t>
  </si>
  <si>
    <t>Palazzo Mosaic Collection</t>
  </si>
  <si>
    <t>Penny Round Collection</t>
  </si>
  <si>
    <t>MS01910 Snow White/Silver Shadow/Allure Light Mixed Penny Round Mosaic only.</t>
  </si>
  <si>
    <t>Penny Round 2.0</t>
  </si>
  <si>
    <t>Honed &amp; Leather</t>
  </si>
  <si>
    <t>MS02166</t>
  </si>
  <si>
    <t>MS02169</t>
  </si>
  <si>
    <t>MS02170</t>
  </si>
  <si>
    <t>MS02171</t>
  </si>
  <si>
    <t>MS02172</t>
  </si>
  <si>
    <t>MS01913</t>
  </si>
  <si>
    <t>Black/Snow White/Allure Light</t>
  </si>
  <si>
    <t>Field - Parquet</t>
  </si>
  <si>
    <t>Field - Square</t>
  </si>
  <si>
    <t>RETRO GROOVE MOSAIC COLLECTION</t>
  </si>
  <si>
    <t>NBRG</t>
  </si>
  <si>
    <r>
      <rPr>
        <i/>
        <sz val="8"/>
        <rFont val="Arial"/>
        <family val="2"/>
      </rPr>
      <t xml:space="preserve">     Waterjet Design:</t>
    </r>
    <r>
      <rPr>
        <i/>
        <sz val="8"/>
        <rFont val="Arial Narrow"/>
        <family val="2"/>
      </rPr>
      <t xml:space="preserve">  Albert</t>
    </r>
  </si>
  <si>
    <t>11" x 11-3/8" x 3/8"</t>
  </si>
  <si>
    <t>Red Bordeaux/Snow White/Honey Onyx</t>
  </si>
  <si>
    <t>Mixed</t>
  </si>
  <si>
    <t>YNR10180</t>
  </si>
  <si>
    <r>
      <rPr>
        <i/>
        <sz val="8"/>
        <rFont val="Arial"/>
        <family val="2"/>
      </rPr>
      <t xml:space="preserve">     Waterjet Design:</t>
    </r>
    <r>
      <rPr>
        <i/>
        <sz val="8"/>
        <rFont val="Arial Narrow"/>
        <family val="2"/>
      </rPr>
      <t xml:space="preserve">  Aloha</t>
    </r>
  </si>
  <si>
    <t>10-11/16" x 10-11/16" x 3/8"</t>
  </si>
  <si>
    <t>Calacatta Green/Snow White/Verde Tia</t>
  </si>
  <si>
    <t>YNR10181</t>
  </si>
  <si>
    <t>(0.79 SF/PC)</t>
  </si>
  <si>
    <r>
      <rPr>
        <i/>
        <sz val="8"/>
        <rFont val="Arial"/>
        <family val="2"/>
      </rPr>
      <t xml:space="preserve">     Waterjet Design:</t>
    </r>
    <r>
      <rPr>
        <i/>
        <sz val="8"/>
        <rFont val="Arial Narrow"/>
        <family val="2"/>
      </rPr>
      <t xml:space="preserve">  Archie</t>
    </r>
  </si>
  <si>
    <t>(1.14 SF/PC)</t>
  </si>
  <si>
    <t>11-15/16" x 13-3/4" x 3/8"</t>
  </si>
  <si>
    <t>Diana Royal/Snow White/Calacatta Amber</t>
  </si>
  <si>
    <t>YNR10186</t>
  </si>
  <si>
    <r>
      <rPr>
        <i/>
        <sz val="8"/>
        <rFont val="Arial"/>
        <family val="2"/>
      </rPr>
      <t xml:space="preserve">     Waterjet Design:</t>
    </r>
    <r>
      <rPr>
        <i/>
        <sz val="8"/>
        <rFont val="Arial Narrow"/>
        <family val="2"/>
      </rPr>
      <t xml:space="preserve">  Clovis</t>
    </r>
  </si>
  <si>
    <t>(1.39 SF/PC)</t>
  </si>
  <si>
    <t>13-3/8" x 14-15/16" x 3/8"</t>
  </si>
  <si>
    <t>Avalon/Snow White/Allure Light</t>
  </si>
  <si>
    <t>YNR10182</t>
  </si>
  <si>
    <r>
      <rPr>
        <i/>
        <sz val="8"/>
        <rFont val="Arial"/>
        <family val="2"/>
      </rPr>
      <t xml:space="preserve">     Waterjet Design:</t>
    </r>
    <r>
      <rPr>
        <i/>
        <sz val="8"/>
        <rFont val="Arial Narrow"/>
        <family val="2"/>
      </rPr>
      <t xml:space="preserve">  Ellington</t>
    </r>
  </si>
  <si>
    <t>(0.97 SF/PC)</t>
  </si>
  <si>
    <t>11-7/8" x 11-7/8" x 3/8"</t>
  </si>
  <si>
    <t>Lilac/Snow White/Bardiglio Royal</t>
  </si>
  <si>
    <t>YNR10183</t>
  </si>
  <si>
    <r>
      <rPr>
        <i/>
        <sz val="8"/>
        <rFont val="Arial"/>
        <family val="2"/>
      </rPr>
      <t xml:space="preserve">     Waterjet Design:</t>
    </r>
    <r>
      <rPr>
        <i/>
        <sz val="8"/>
        <rFont val="Arial Narrow"/>
        <family val="2"/>
      </rPr>
      <t xml:space="preserve">  Glenn</t>
    </r>
  </si>
  <si>
    <t>(0.96 SF/PC)</t>
  </si>
  <si>
    <t>11-13/16" x 11-13/16" x 3/8"</t>
  </si>
  <si>
    <t>Afyon Gold/Snow White/Golden Onyx/Black</t>
  </si>
  <si>
    <t>YNR10184</t>
  </si>
  <si>
    <t>Retro Groove Mosaic Collection</t>
  </si>
  <si>
    <t>MS00871</t>
  </si>
  <si>
    <r>
      <t>Herringbone 5/8" x 2"</t>
    </r>
    <r>
      <rPr>
        <sz val="7"/>
        <rFont val="Arial Narrow"/>
        <family val="2"/>
      </rPr>
      <t xml:space="preserve"> Mosaic</t>
    </r>
  </si>
  <si>
    <t>MS02295</t>
  </si>
  <si>
    <t>MS02315</t>
  </si>
  <si>
    <t>MS02320</t>
  </si>
  <si>
    <t>MS02309</t>
  </si>
  <si>
    <t>MS90810</t>
  </si>
  <si>
    <t>SKYLINE LEATHER MARBLE COLLECTION</t>
  </si>
  <si>
    <t>Skyline Leather Marble Collection</t>
  </si>
  <si>
    <t>Field Tile and Mosaics.</t>
  </si>
  <si>
    <t>TL20477</t>
  </si>
  <si>
    <t>7.98 SF/CTN</t>
  </si>
  <si>
    <t>TL17671</t>
  </si>
  <si>
    <t>TL15411 18" x 18" x 1/2" Honed Field only.</t>
  </si>
  <si>
    <t>MS02296</t>
  </si>
  <si>
    <t>MS01323</t>
  </si>
  <si>
    <t>MS02321</t>
  </si>
  <si>
    <t>MS90822</t>
  </si>
  <si>
    <t>MS02310</t>
  </si>
  <si>
    <t>TL19517</t>
  </si>
  <si>
    <t>TL10242 18" x 18" x 1/2" Polished Field only.</t>
  </si>
  <si>
    <t>Zaragosa</t>
  </si>
  <si>
    <t>Reliefed Picket</t>
  </si>
  <si>
    <t>Eren</t>
  </si>
  <si>
    <t>7-5/8" x 7-5/8" x 1/2" Field Tile format only in all colors.</t>
  </si>
  <si>
    <t>Terrazzo Notiva Terrazzo Collection</t>
  </si>
  <si>
    <t>TESSA MOSAIC COLLECTION</t>
  </si>
  <si>
    <t>MS02192</t>
  </si>
  <si>
    <t>MS02195</t>
  </si>
  <si>
    <t>MS02083</t>
  </si>
  <si>
    <t>MS02084</t>
  </si>
  <si>
    <t>MS02085</t>
  </si>
  <si>
    <t>MS02196</t>
  </si>
  <si>
    <t>MS02086</t>
  </si>
  <si>
    <t>MS02197</t>
  </si>
  <si>
    <t>Tessa Mosaic Collection</t>
  </si>
  <si>
    <t>UMBRIA WATERJET COLLECTION</t>
  </si>
  <si>
    <t>NBUM</t>
  </si>
  <si>
    <t>Umbria Waterjet Collection</t>
  </si>
  <si>
    <t>Azalea Mosaic</t>
  </si>
  <si>
    <t>Honed/Filled</t>
  </si>
  <si>
    <t>WUM01004</t>
  </si>
  <si>
    <t>Celine Mosaic</t>
  </si>
  <si>
    <t>Chase Mosaic</t>
  </si>
  <si>
    <t>Colette Mosaic</t>
  </si>
  <si>
    <t>Elain Mosaic</t>
  </si>
  <si>
    <t>Esme Mosaic</t>
  </si>
  <si>
    <t>Estelle Mosaic</t>
  </si>
  <si>
    <t>Quincy Mosaic</t>
  </si>
  <si>
    <t>Valentin Mosaic</t>
  </si>
  <si>
    <t>WUM02004</t>
  </si>
  <si>
    <t>WUM03004</t>
  </si>
  <si>
    <t>WUM04004</t>
  </si>
  <si>
    <t>WUM05004</t>
  </si>
  <si>
    <t>WUM06004</t>
  </si>
  <si>
    <t>WUM07004</t>
  </si>
  <si>
    <t>WUM08004</t>
  </si>
  <si>
    <t>WUM09004</t>
  </si>
  <si>
    <t>Honed/Polished</t>
  </si>
  <si>
    <t>Leather/Polished</t>
  </si>
  <si>
    <t>Ella Mosaic</t>
  </si>
  <si>
    <t>Emna Mosaic</t>
  </si>
  <si>
    <t>Ghaya Mosaic</t>
  </si>
  <si>
    <t>Hazem Mosaic</t>
  </si>
  <si>
    <t>Louna Mosaic</t>
  </si>
  <si>
    <t>San Tropez Mosaic</t>
  </si>
  <si>
    <t>13-3/8" x 13-3/8" x 3/8"</t>
  </si>
  <si>
    <t>15-3/4" x 15-3/4" x 3/8"</t>
  </si>
  <si>
    <t>11-7/16" x 12-1/2" x 3/8"</t>
  </si>
  <si>
    <t>10-1/8" x 12-1/8" x 3/8"</t>
  </si>
  <si>
    <t>13-7/8" x 14" x 3/8"</t>
  </si>
  <si>
    <t>13-3/4" x 13-3/4" x 3/8"</t>
  </si>
  <si>
    <t>VANILLA MARBLE COLLECTION</t>
  </si>
  <si>
    <t>Vanilla Marble Collection</t>
  </si>
  <si>
    <t>NBVA</t>
  </si>
  <si>
    <t>Vanilla</t>
  </si>
  <si>
    <t>TL20465</t>
  </si>
  <si>
    <t>TL18414</t>
  </si>
  <si>
    <t>MS02291</t>
  </si>
  <si>
    <t>MS02298</t>
  </si>
  <si>
    <t>MS02318</t>
  </si>
  <si>
    <t>MS90819</t>
  </si>
  <si>
    <t>MS02300</t>
  </si>
  <si>
    <t>MS02306</t>
  </si>
  <si>
    <t>ML01000</t>
  </si>
  <si>
    <t>ML01001</t>
  </si>
  <si>
    <t>VERDE TIA HONED MARBLE COLLECTION</t>
  </si>
  <si>
    <t>Verde Tia Honed Marble Collection</t>
  </si>
  <si>
    <t>NBVE</t>
  </si>
  <si>
    <t>TL20578</t>
  </si>
  <si>
    <t>8.01 SF/CTN</t>
  </si>
  <si>
    <t>MS02376</t>
  </si>
  <si>
    <t>MS02380</t>
  </si>
  <si>
    <t>MS02377</t>
  </si>
  <si>
    <t>MS02378</t>
  </si>
  <si>
    <t>MS02379</t>
  </si>
  <si>
    <t>ML01008</t>
  </si>
  <si>
    <t>ML01009</t>
  </si>
  <si>
    <t>10-15/16" x 10-15/16" x 3/8"</t>
  </si>
  <si>
    <t>Octagon Mosaic</t>
  </si>
  <si>
    <t>NW00171</t>
  </si>
  <si>
    <t>Verde Tia &amp; Snow White</t>
  </si>
  <si>
    <t>11-3/4" x 13-9/16" x 3/8"</t>
  </si>
  <si>
    <t>Windmill</t>
  </si>
  <si>
    <t>NW00172</t>
  </si>
  <si>
    <t>Verde Tia &amp; Brass</t>
  </si>
  <si>
    <t>NW00173</t>
  </si>
  <si>
    <t>10-1/2" x 11-3/16" x 3/8"</t>
  </si>
  <si>
    <t>Casablanca Mosaic</t>
  </si>
  <si>
    <t>YNR10175</t>
  </si>
  <si>
    <t>Verde Tia &amp; Snow White &amp; Brass</t>
  </si>
  <si>
    <t>7-13/16" x 11-3/4" x 3/8"</t>
  </si>
  <si>
    <t>Butterfly Mosaic</t>
  </si>
  <si>
    <t>YNR10174</t>
  </si>
  <si>
    <t>8-3/16" x 11-13/16" x 3/8"</t>
  </si>
  <si>
    <t>YNR10173</t>
  </si>
  <si>
    <t>Floral Arabesque Mosaic</t>
  </si>
  <si>
    <t>TL91147</t>
  </si>
  <si>
    <t>Calacatta Gold &amp; Brass</t>
  </si>
  <si>
    <t>Calacatta Gold &amp; Red Bordeux &amp; Brass</t>
  </si>
  <si>
    <t>White Carrara &amp; Verde Tia &amp; Brass</t>
  </si>
  <si>
    <t>NW00175</t>
  </si>
  <si>
    <t>YNR10176</t>
  </si>
  <si>
    <t>NW00176</t>
  </si>
  <si>
    <t>10-13/16" x 11-11/16"</t>
  </si>
  <si>
    <t>Sensu Mosaic</t>
  </si>
  <si>
    <t>YNR10178</t>
  </si>
  <si>
    <t>Lily Mosaic</t>
  </si>
  <si>
    <t>9-7/16" x 9-7/16"</t>
  </si>
  <si>
    <t>YNR10179</t>
  </si>
  <si>
    <t>White Carrara &amp; Snow White &amp; Brass</t>
  </si>
  <si>
    <t>YNR10177</t>
  </si>
  <si>
    <t>10-3/16" x 11-13/16"</t>
  </si>
  <si>
    <t>Trillium Mosaic</t>
  </si>
  <si>
    <t>NW00174</t>
  </si>
  <si>
    <t>White Carrara &amp; Snow White</t>
  </si>
  <si>
    <t>NW00178</t>
  </si>
  <si>
    <t>White Carrara &amp; Snow White &amp; Verde Tia &amp; Brass</t>
  </si>
  <si>
    <t>11-3/4" x 11-7/8" x 3/8"</t>
  </si>
  <si>
    <t>Fence Mosaic</t>
  </si>
  <si>
    <t>NW00177</t>
  </si>
  <si>
    <t>Lilac Honed Marble Collection</t>
  </si>
  <si>
    <t>In-House Distribution Only</t>
  </si>
  <si>
    <t>Colors Honey Glossy and Latte Glossy only in all formats.</t>
  </si>
  <si>
    <t>Colors Avante Garde, Boho Bronze, Copeland, Crompton Brown, Free Spirit, Ginsberg Bronze, Grey Dog, Karasuba, Kokai and Tefusee Green only in the 2-5/8" x 8-3/8" x 5/8" Rustic format.</t>
  </si>
  <si>
    <t>Colors Camino Glossy, Seda Glossy and White Matte added and are available in all formats.</t>
  </si>
  <si>
    <t>Color Pico Gold Semi-Gloss only in the 2-1/4" x 7-5/8" x 1/2" format.</t>
  </si>
  <si>
    <r>
      <t xml:space="preserve">All colors and formats </t>
    </r>
    <r>
      <rPr>
        <b/>
        <i/>
        <sz val="10"/>
        <rFont val="Arial"/>
        <family val="2"/>
      </rPr>
      <t>except</t>
    </r>
    <r>
      <rPr>
        <sz val="10"/>
        <rFont val="Arial"/>
        <family val="2"/>
      </rPr>
      <t xml:space="preserve"> colors:  Ambrosia Glossy, Arena Glossy, Ceniza Glossy, Indigo Glossy, Nocturnal Glossy, Plume Glossy, Snow Glossy and Tinta Glossy.</t>
    </r>
  </si>
  <si>
    <t>ML01002</t>
  </si>
  <si>
    <t>TL20344</t>
  </si>
  <si>
    <t>10-7/16" x 12-13/16"</t>
  </si>
  <si>
    <t>MS02316</t>
  </si>
  <si>
    <t>Snow White, Allure, Skyline</t>
  </si>
  <si>
    <t>Chantham Mosaic</t>
  </si>
  <si>
    <t>8-5/8" x 17-1/4"</t>
  </si>
  <si>
    <t>Nuage Mosaic</t>
  </si>
  <si>
    <t>Diamond 3 D Mosaic format in all colors.</t>
  </si>
  <si>
    <t>Avenza Marble Collection</t>
  </si>
  <si>
    <t>MS02305</t>
  </si>
  <si>
    <t>MS02060</t>
  </si>
  <si>
    <t>MS90809</t>
  </si>
  <si>
    <t>MS02022</t>
  </si>
  <si>
    <t>TL20022</t>
  </si>
  <si>
    <t>TL90893</t>
  </si>
  <si>
    <t>TL90892</t>
  </si>
  <si>
    <t>MS02353</t>
  </si>
  <si>
    <t>6" x 24"</t>
  </si>
  <si>
    <t>TL19429</t>
  </si>
  <si>
    <t>Color Bosphorus TL16431 6" x 24" x 1/2" Honed Field only.</t>
  </si>
  <si>
    <t xml:space="preserve">Color Aspen White TL16765 12" x 24" x 1/2" Polished format. </t>
  </si>
  <si>
    <t xml:space="preserve">Color Avalon TL13373 18" x 18" x 1/2", TL14896 12" x 24" x 1/2" and TL14899 24" x 24" x 5/8" Polished Field tile formats only. </t>
  </si>
  <si>
    <t xml:space="preserve">Color Avenza TL12794 18" x 18" x 1/2" Honed Field tile format and color Glacier MS01159 Modern Random Cubes Mosaic only. </t>
  </si>
  <si>
    <t>TL18748</t>
  </si>
  <si>
    <t>Color Britannia TL16435 6" x 24" x 1/2" and TL16436 12" x 24" x 1/2" Honed Field tile formats only.</t>
  </si>
  <si>
    <t>TL91209</t>
  </si>
  <si>
    <t>FLATIRON MOULDING COLLECTION</t>
  </si>
  <si>
    <t>NBFI</t>
  </si>
  <si>
    <t xml:space="preserve">  </t>
  </si>
  <si>
    <t>Color Champagne TL11136 18" x 18" x 1/2" and TL13343 12" x 24" x 1/2" Honed Field tile formats only.</t>
  </si>
  <si>
    <t>Entire Collection.  (See the "New Chelsea Brick" collection.)</t>
  </si>
  <si>
    <t>2-3/4" x 9-3/4" x 3/4" Rustic Subway Thin Brick Tile available in 10 colors.</t>
  </si>
  <si>
    <t>0.70 SF/SET</t>
  </si>
  <si>
    <t>CHEZ MONET CERAMIC COLLECTION</t>
  </si>
  <si>
    <t>NBCZ</t>
  </si>
  <si>
    <t>TL80602</t>
  </si>
  <si>
    <t>Auvergne</t>
  </si>
  <si>
    <t>Calais</t>
  </si>
  <si>
    <t>Dauphine</t>
  </si>
  <si>
    <t>Gascony</t>
  </si>
  <si>
    <t>Loire</t>
  </si>
  <si>
    <t>Roussillon</t>
  </si>
  <si>
    <t>TL80555</t>
  </si>
  <si>
    <t>TL80554</t>
  </si>
  <si>
    <t>TL80556</t>
  </si>
  <si>
    <t>TL80559</t>
  </si>
  <si>
    <t>TL80557</t>
  </si>
  <si>
    <t>TL80558</t>
  </si>
  <si>
    <t xml:space="preserve">Color Crema Marfil TL90779 18" x 18" x 1/2" and TL90784 24" x 24" x 1/2" Polished Field tile formats only. </t>
  </si>
  <si>
    <t xml:space="preserve">Diana Royal Marble Collection </t>
  </si>
  <si>
    <t>MS02311</t>
  </si>
  <si>
    <t>MS90811</t>
  </si>
  <si>
    <t>Seashell &amp; Snow White</t>
  </si>
  <si>
    <t>NW00047</t>
  </si>
  <si>
    <t>Color Allure Light Honed:  NW90758 6" x 8-1/4" x 3/8" Arabesquette Tiles, NW90762 13" x 10" x 3/8" Chevron Floor/Wall Mosaics, NW90759 4-7/8" x 8-13/16" x 3/8" Gothic Arabesque Tiles, NW90757 5" x 5-25/32" x 3/8" 5" Hexagon Tiles, NW90761 6" x 12" x 3/8" Large Picket Tiles and NW90760  6" x 12" x 3/8" San Felipe Tiles.  Color Britannia Honed NW90061 4-7/8" x 8-13/16" x 3/8" Gothic Arabesque Tiles.  Color Haisa LIght Honed NW90447 6" x 12" x 3/8" Large Picket Tiles.</t>
  </si>
  <si>
    <t>Color Aurora Multi XET06001 4-7/8" x 7-7/8" x 3/8" Waterjet Mosaic.  Color Freccia Multi XET07001 3" x 4-29/32" x 3/8" Waterjet Mosaic.  Color Honey Comb Multi XET05001 4-27/32" x 8-13/32" x 3/8" Waterjet Mosaic.  Color Onda Honed XET11001 5" x 8-9/32" x 3/8" Waterjet Mosaic.  Tier 4 colors in all formats.</t>
  </si>
  <si>
    <t>ML01003</t>
  </si>
  <si>
    <t>ML01004</t>
  </si>
  <si>
    <t>ML01005</t>
  </si>
  <si>
    <t>ML01006</t>
  </si>
  <si>
    <t>ML01007</t>
  </si>
  <si>
    <t>Liliac</t>
  </si>
  <si>
    <t>Aquamarine</t>
  </si>
  <si>
    <t>Seaweed</t>
  </si>
  <si>
    <t>Sky</t>
  </si>
  <si>
    <t xml:space="preserve"> Hickory</t>
  </si>
  <si>
    <t>TL19242</t>
  </si>
  <si>
    <t>TL16908</t>
  </si>
  <si>
    <t>TL20345</t>
  </si>
  <si>
    <t xml:space="preserve">Iceberg Marble Collection </t>
  </si>
  <si>
    <t xml:space="preserve">Color Iceberg Polished TL18603 24" x 24" x 1/2" Field tile format only . </t>
  </si>
  <si>
    <t xml:space="preserve">   </t>
  </si>
  <si>
    <t>TL20347</t>
  </si>
  <si>
    <t xml:space="preserve">Color St Michele Brushed TL91185 16" x 24" x 1/2" Field tile format only . </t>
  </si>
  <si>
    <t>Acropolis</t>
  </si>
  <si>
    <t>Lappato</t>
  </si>
  <si>
    <t>TL91287</t>
  </si>
  <si>
    <t>3" x 12" x 5/8"</t>
  </si>
  <si>
    <t>TL91288</t>
  </si>
  <si>
    <t>Castello</t>
  </si>
  <si>
    <t>TL91290</t>
  </si>
  <si>
    <t>TL91289</t>
  </si>
  <si>
    <t>TL20755</t>
  </si>
  <si>
    <t>TL20757</t>
  </si>
  <si>
    <t>HANDMADE TERRA COTTA COLLECTION</t>
  </si>
  <si>
    <t>2" x 8" x 3/8"</t>
  </si>
  <si>
    <t>TL80738</t>
  </si>
  <si>
    <t>TL80739</t>
  </si>
  <si>
    <t>DC00427</t>
  </si>
  <si>
    <t>DC00428</t>
  </si>
  <si>
    <t>DC00431</t>
  </si>
  <si>
    <t>8" Fan x 3/8"</t>
  </si>
  <si>
    <t>ML80169</t>
  </si>
  <si>
    <t>ML80168</t>
  </si>
  <si>
    <t xml:space="preserve">6" x 6" Field, 6-1/8" x 7-3/8" San Felipe and 6-1/2" x 7-3/8" Saninez Field Tile, 5" x 5" Mina Blend  (2 piece set) Decorative Field Tile and the Alba 10-1/2" x 10-1/2" Mosaic formats only in all colors.  </t>
  </si>
  <si>
    <t>Mystique Collection</t>
  </si>
  <si>
    <t>All Tier 4 formats only.</t>
  </si>
  <si>
    <t>Chelsea Brick Collection (New)</t>
  </si>
  <si>
    <t>Palladian Marble Mosaic Collection</t>
  </si>
  <si>
    <t>Natural Stone Mosaics.</t>
  </si>
  <si>
    <t>PALLADIAN MARBLE MOSAIC COLLECTION</t>
  </si>
  <si>
    <t>NBPL</t>
  </si>
  <si>
    <t>MS02282</t>
  </si>
  <si>
    <t>MS02284</t>
  </si>
  <si>
    <t>MS02281</t>
  </si>
  <si>
    <t>MS02283</t>
  </si>
  <si>
    <t>10-1/16" x 11-13/16" x 3/8"</t>
  </si>
  <si>
    <t>MS01910</t>
  </si>
  <si>
    <t>MS02325</t>
  </si>
  <si>
    <t>11-1/4" x 12-1/4"</t>
  </si>
  <si>
    <t>MS02326</t>
  </si>
  <si>
    <t>MS02327</t>
  </si>
  <si>
    <t xml:space="preserve">Color Diana Royal Classic TL16037 18" x 18" x 1/2", TL16035 12" x 24" x 1/2",  TL16038 24" x 24" x 5/8"  and TL16824 24" x 24" x 3/4" Honed Field tile formats.  Color Diana Royal Classic TL15972 18" x 18" x 1/2", TL16043 12" x 24" x 1/2",  TL16045 24" x 24" x 5/8"  and TL16823 24" x 24" x 3/4" Polished Field tile formats.  Color Diana Royal TL18384 8" x 36" x 1/2", TL18385 18" x 36" x 1/2", TL17026 18" x 36" x 3/4", TL13940 36" x 36" x 3/4" and TL18386 24" x 48" x 1/2" Polished Field tile formats only.  </t>
  </si>
  <si>
    <t>Color Palisandra TL14300 4" x 12", TL13959 12" x 12" and TL13729 18" x 18" x 1/2" Polished Field tile formats.</t>
  </si>
  <si>
    <t>TL20096</t>
  </si>
  <si>
    <t>TL18744</t>
  </si>
  <si>
    <t>Satin Cotton Matte</t>
  </si>
  <si>
    <t>Royal White Glossy</t>
  </si>
  <si>
    <t>TL18350</t>
  </si>
  <si>
    <t>TL18356</t>
  </si>
  <si>
    <t>TL18362</t>
  </si>
  <si>
    <t>DC00121</t>
  </si>
  <si>
    <t>DC00248</t>
  </si>
  <si>
    <t>DC00259</t>
  </si>
  <si>
    <t>DC00243</t>
  </si>
  <si>
    <t>DC00117</t>
  </si>
  <si>
    <t>DC00265</t>
  </si>
  <si>
    <t>DC00228</t>
  </si>
  <si>
    <t>DC00216</t>
  </si>
  <si>
    <t>DC00222</t>
  </si>
  <si>
    <t>ML80018</t>
  </si>
  <si>
    <t>ML80050</t>
  </si>
  <si>
    <t>ML80034</t>
  </si>
  <si>
    <t>ML80026</t>
  </si>
  <si>
    <t>ML80042</t>
  </si>
  <si>
    <t>TL18352</t>
  </si>
  <si>
    <t>TL18358</t>
  </si>
  <si>
    <t>TL18364</t>
  </si>
  <si>
    <t>DC00255</t>
  </si>
  <si>
    <t>DC00261</t>
  </si>
  <si>
    <t>DC00278</t>
  </si>
  <si>
    <t>DC00267</t>
  </si>
  <si>
    <t>DC00218</t>
  </si>
  <si>
    <t>ML80017</t>
  </si>
  <si>
    <t>ML80049</t>
  </si>
  <si>
    <t>ML80033</t>
  </si>
  <si>
    <t>ML80025</t>
  </si>
  <si>
    <t>ML80041</t>
  </si>
  <si>
    <t>The following Field Tile formats in all colors and finishes:  3-5/8" x 7-5/8" x 1/2", 2-5/8" x 9-5/8" x 1/2", 1-5/8" x 11-5/8" x 1/2", 2-1/4" x 11-5/8" x 1/2" and 3-5/8" x 11-5/8" x 1/2".</t>
  </si>
  <si>
    <t>TL20579</t>
  </si>
  <si>
    <t>White Carrara Honed Marble Collection</t>
  </si>
  <si>
    <t>Color White Carrara Select TL90887 24" x 24" Honed Field Tile format only.</t>
  </si>
  <si>
    <t>White Carrara Polished Marble Collection</t>
  </si>
  <si>
    <t>Color White Carrara Select TL90878 24" x 24" Polished Field Tile format only.</t>
  </si>
  <si>
    <t>5-6</t>
  </si>
  <si>
    <t>6-7</t>
  </si>
  <si>
    <t>9-10</t>
  </si>
  <si>
    <t>NBDR, NBAL</t>
  </si>
  <si>
    <t>AEGEAN SHORE GLASS MOSAIC COLLECTION</t>
  </si>
  <si>
    <t>NBAE</t>
  </si>
  <si>
    <t>GT00298</t>
  </si>
  <si>
    <t>GT00303</t>
  </si>
  <si>
    <t>GT00305</t>
  </si>
  <si>
    <t>GT00302</t>
  </si>
  <si>
    <t>GT00299</t>
  </si>
  <si>
    <t>GT00301</t>
  </si>
  <si>
    <t>GT00306</t>
  </si>
  <si>
    <t>GT00300</t>
  </si>
  <si>
    <t>GT00304</t>
  </si>
  <si>
    <t>12-13/16" x 20-1/4"</t>
  </si>
  <si>
    <t>12-3/8" x 18-3/4"</t>
  </si>
  <si>
    <t>Round Mosaic</t>
  </si>
  <si>
    <t>Atantide</t>
  </si>
  <si>
    <t>Breaktide</t>
  </si>
  <si>
    <t>Concho</t>
  </si>
  <si>
    <t>Ondata</t>
  </si>
  <si>
    <t>Ostrica</t>
  </si>
  <si>
    <t>Riva</t>
  </si>
  <si>
    <t>Sabbia</t>
  </si>
  <si>
    <t>Tidewater</t>
  </si>
  <si>
    <t>Vortice</t>
  </si>
  <si>
    <t>1/2" Hex Mosaic</t>
  </si>
  <si>
    <t>10 EA/CTN</t>
  </si>
  <si>
    <t>30 EA/CTN</t>
  </si>
  <si>
    <t>TL91210</t>
  </si>
  <si>
    <t>3.20 SF/CTN</t>
  </si>
  <si>
    <t>NBCT</t>
  </si>
  <si>
    <t>ALL ITEMS MARKED WITH PACKAGING QUANTITY ARE SOLD IN MULTIPLES OF THAT QUANTITY ONLY</t>
  </si>
  <si>
    <t>TL20020</t>
  </si>
  <si>
    <t>Amelia Collection</t>
  </si>
  <si>
    <t>6.25 SF/CTN</t>
  </si>
  <si>
    <t>Antiqued Mallorca Terra Cotta Collection</t>
  </si>
  <si>
    <t>The following colors in the 6" x 6" x 1/2" Field Tile format:  Antigua 1, Antigua 2, Antigua 5, Batik 1 (4-PC Pattern), Batik 2, Batik 3, Batik 6, Bavi 1, Palena 1, Palena 2, Palena 3, Palena 4, Sintra 1, Sintra 5, Sintra 6, Zuni 2, Zuni 3, Zuni 4 and Zuni 5 only.</t>
  </si>
  <si>
    <t xml:space="preserve">         Bavi 4</t>
  </si>
  <si>
    <t xml:space="preserve">         Bavi 3</t>
  </si>
  <si>
    <t xml:space="preserve">         Bavi 5</t>
  </si>
  <si>
    <t xml:space="preserve">     Sintra 3</t>
  </si>
  <si>
    <t xml:space="preserve">     Sintra 2</t>
  </si>
  <si>
    <t xml:space="preserve">     Bavi 6</t>
  </si>
  <si>
    <t xml:space="preserve">   Zuni 6</t>
  </si>
  <si>
    <t>Avalon Polished &amp; Verde Capri Honed</t>
  </si>
  <si>
    <t>MS01734</t>
  </si>
  <si>
    <t>MS01759</t>
  </si>
  <si>
    <t>MS01769</t>
  </si>
  <si>
    <t>MS01778</t>
  </si>
  <si>
    <t>Silver Clouds Polished &amp; Snow White Honed</t>
  </si>
  <si>
    <t>Skyline Polished &amp; Snow White Honed</t>
  </si>
  <si>
    <t>Snow White Honed &amp; Allure Polished</t>
  </si>
  <si>
    <t>Skyline Polished, Snow White Honed &amp; Allure Polished</t>
  </si>
  <si>
    <t>MS01768</t>
  </si>
  <si>
    <t>MS01777</t>
  </si>
  <si>
    <t>Snow White Honed, Allure Polished &amp; Avenza Honed</t>
  </si>
  <si>
    <t>MS01752</t>
  </si>
  <si>
    <t>Diana Royal Honed &amp; Snow White Polished</t>
  </si>
  <si>
    <t>MS01763</t>
  </si>
  <si>
    <t>MS01784</t>
  </si>
  <si>
    <t>Verde Capri Honed &amp; Snow White Polished</t>
  </si>
  <si>
    <t>MS01755</t>
  </si>
  <si>
    <t>Diana Royal Honed, Snow White &amp; Paradise Polished</t>
  </si>
  <si>
    <t>TL18678</t>
  </si>
  <si>
    <t>TL17948</t>
  </si>
  <si>
    <t>11.75 SF/CTN</t>
  </si>
  <si>
    <t>See Mod Glam Collection &amp; Studio Mosaic Collection for other Decorative Components.</t>
  </si>
  <si>
    <t>MS02810</t>
  </si>
  <si>
    <t>MS02811</t>
  </si>
  <si>
    <t>MS02809</t>
  </si>
  <si>
    <t>MS02699</t>
  </si>
  <si>
    <t>Fluted Tile</t>
  </si>
  <si>
    <t>TL19558</t>
  </si>
  <si>
    <t>TL18831</t>
  </si>
  <si>
    <t>TL17723</t>
  </si>
  <si>
    <t>TL20704</t>
  </si>
  <si>
    <t>MS01618</t>
  </si>
  <si>
    <t>MS01864</t>
  </si>
  <si>
    <t>MS02689</t>
  </si>
  <si>
    <t>MS02071</t>
  </si>
  <si>
    <t>ML00891</t>
  </si>
  <si>
    <t>ML00919</t>
  </si>
  <si>
    <t>CAPPUCCINO HONED MARBLE COLLECTION</t>
  </si>
  <si>
    <t>MS90830</t>
  </si>
  <si>
    <t>MS90863</t>
  </si>
  <si>
    <t>MS90829</t>
  </si>
  <si>
    <t>MS90832</t>
  </si>
  <si>
    <t>Calacatta Viola/Red Bordeaux/Black</t>
  </si>
  <si>
    <t>Lilac/Black/Avalon</t>
  </si>
  <si>
    <t>Britannia/Bosphorus/Black</t>
  </si>
  <si>
    <t>Calacatta Green/Verde Tia/Glacier</t>
  </si>
  <si>
    <t>Allure Light Marble Collection</t>
  </si>
  <si>
    <t>Calacatta Gold Extra Polished Marble Collection</t>
  </si>
  <si>
    <t>TL16040 36" x 36" x 3/4" Honed Field</t>
  </si>
  <si>
    <t>TL16067 Elevation Pattern Honed Field</t>
  </si>
  <si>
    <t>TL20012 New Elevation Pattern Multi Field</t>
  </si>
  <si>
    <t>TL18387 24" x 24" x 1/2" Polished Field</t>
  </si>
  <si>
    <t>TL16720 24" x 24" x 3/4" Polished Field</t>
  </si>
  <si>
    <t>TL18388 12" x 24" x 1-1/4" Reclaimed Field</t>
  </si>
  <si>
    <t>TL17776 Ashlar Pattern 1-1/4" Reclaimed Field</t>
  </si>
  <si>
    <t>TL14925 Versailles Pattern 1/2" Antiqued Field</t>
  </si>
  <si>
    <t>TL16856 Versailles Pattern 1/2" Pave Antico Field</t>
  </si>
  <si>
    <t>TL17724 Versailles Pattern 1-1/4" Renaissance Field</t>
  </si>
  <si>
    <t>TL15589 Versailles Pattern 1-3/8" Tumbled Field</t>
  </si>
  <si>
    <t>MS02297 11-5/8" x 12" Honed 1" Hexagon Mosaic</t>
  </si>
  <si>
    <t>MS00805 12" x 12" Polished 1" x 1" Mosaic</t>
  </si>
  <si>
    <t>MS00787 10-3/8" x 12" Polished 2" Hexagon Mosaic</t>
  </si>
  <si>
    <t>MS01170 12" x 12"  Modern 1-1/4"x6" Staggered Mosaic  Polished</t>
  </si>
  <si>
    <t>MS01173 12" x 12"  Modern 5/8" x 3" Staggered Mosaic   Polished</t>
  </si>
  <si>
    <t>MS01171 12" x 12"  Modern 5/8" x 5/8" Blend Mosaic       Polished</t>
  </si>
  <si>
    <t>MS01174 12" x 12" Polished Modern Lattice Mosaic</t>
  </si>
  <si>
    <t>MS01304 12" x 12" Textured 2" x 2" Mosaic</t>
  </si>
  <si>
    <t>MS01271 10-3/8" x 12" Textured 3 D Hexagon Mosaic</t>
  </si>
  <si>
    <t>MS00948 11" x 17" x 1/2" Polished Slides Mosaic</t>
  </si>
  <si>
    <t>MS00951 11" x 17" x 1/2" Split Face  Slides Mosaic</t>
  </si>
  <si>
    <t>ML00718 2" x 12" Polished Modern Cornice Molding</t>
  </si>
  <si>
    <t>ML00719 11/16" x 12" Polished Modern Pencil Liner</t>
  </si>
  <si>
    <t>SP01952 4" x 8" x 1-3/8" Tumbled Pool/Stair Coping</t>
  </si>
  <si>
    <t>See Atelier Mosaic, Dimensions Waterjet, Penny Round Mosaic &amp; Studio Mosaic Collections for other Decorative Components.</t>
  </si>
  <si>
    <t>(0.91 SF/SHT)</t>
  </si>
  <si>
    <t>NW90661  13" x 10" x 3/8"  Aspen White Honed Chevron Floor/Wall Mosaic</t>
  </si>
  <si>
    <t>NW90662  13" x 10" x 3/8"  Aspen White Polished Chevron Floor/Wall Mosaic</t>
  </si>
  <si>
    <t>NW90681  13" x 10" x 3/8"  Crema Marfil Honed Chevron Floor/Wall Mosaic</t>
  </si>
  <si>
    <t>NW90682  13" x 10" x 3/8"  Crema Marfil Polished Chevron Floor/Wall Mosaic</t>
  </si>
  <si>
    <t>NW90695  13" x 10" x 3/8"  Haisa Light Honed Chevron Floor/Wall Mosaic</t>
  </si>
  <si>
    <t>NW00043  13" x 10" x 3/8"  Mink Honed Chevron Floor/Wall Mosaic</t>
  </si>
  <si>
    <t>NW90704  13" x 10" x 3/8"  Palisandra Polished Chevron Floor/Wall Mosaic</t>
  </si>
  <si>
    <t>NW90710  13" x 10" x 3/8"  Silver Clouds Polished Chevron Floor/Wall Mosaic</t>
  </si>
  <si>
    <t>NW90713  13" x 10" x 3/8"  Silver Shadow Honed Chevron Floor/Wall Mosaic</t>
  </si>
  <si>
    <t>NW90336  4-7/8" x 8-13/16" x 3/8"  Aspen White Honed Gothic Arabesque Tiles</t>
  </si>
  <si>
    <t>NW90337  4-7/8" x 8-13/16" x 3/8"  Aspen White Polished Gothic Arabesque Tiles</t>
  </si>
  <si>
    <t>NW00036  4-7/8" x 8-13/16" x 3/8"  Bosphorus Full Grain Gothic Arabesque Tiles</t>
  </si>
  <si>
    <t>NW90357  4-7/8" x 8-13/16" x 3/8"  Crema Marfil Honed Gothic Arabesque Tiles</t>
  </si>
  <si>
    <t>NW90358  4-7/8" x 8-13/16" x 3/8"  Crema Marfil Polished Gothic Arabesque Tiles</t>
  </si>
  <si>
    <t>NW90386  4-7/8" x 8-13/16" x 3/8"  Silver Clouds Polished Gothic Arabesque Tiles</t>
  </si>
  <si>
    <t>NW90488  5" x 5-25/32" x 3/8"  Aspen White Honed 5" Hexagon Tiles</t>
  </si>
  <si>
    <t>NW90489  5" x 5-25/32" x 3/8"  Aspen White Polished 5" Hexagon Tiles</t>
  </si>
  <si>
    <t>NW90505  5" x 5-25/32" x 3/8"  Champagne Honed 5" Hexagon Tiles</t>
  </si>
  <si>
    <t>NW90509  5" x 5-25/32" x 3/8"  Crema Marfil Honed 5" Hexagon Tiles</t>
  </si>
  <si>
    <t>NW90510  5" x 5-25/32" x 3/8"  Crema Marfil Polished 5" Hexagon Tiles</t>
  </si>
  <si>
    <t>NW90523  5" x 5-25/32" x 3/8"  Haisa Light Honed 5" Hexagon Tiles</t>
  </si>
  <si>
    <t>NW00022  5" x 5-25/32" x 3/8"  Silver Clouds Polished 5" Hexagon Tiles</t>
  </si>
  <si>
    <t>NW00020  5" x 5-25/32" x 3/8"  Silver Shadow Honed 5" Hexagon Tiles</t>
  </si>
  <si>
    <t>NW00021  5" x 5-25/32" x 3/8"  Skyline Cross Cut Honed 5" Hexagon Tiles</t>
  </si>
  <si>
    <t>NW90412  6" x 12" x 3/8"  Aspen White Honed Large Picket Tiles</t>
  </si>
  <si>
    <t>NW90413  6" x 12" x 3/8"  Aspen White Polished Large Picket Tiles</t>
  </si>
  <si>
    <t>NW90425  6" x 12" x 3/8"  Calacatta Gold Honed Large Picket Tiles</t>
  </si>
  <si>
    <t>NW90426  6" x 12" x 3/8"  Calacatta Gold Polished Large Picket Tiles</t>
  </si>
  <si>
    <t>NW90433  6" x 12" x 3/8"  Crema Marfil Honed Large Picket Tiles</t>
  </si>
  <si>
    <t>NW90434  6" x 12" x 3/8"  Crema Marfil Polished Large Picket Tiles</t>
  </si>
  <si>
    <t>NW90047  6" x 12" x 3/8"  Haisa Light Honed Large Picket Tiles</t>
  </si>
  <si>
    <t>NW90462  6" x 12" x 3/8"  Silver Clouds Polished Large Picket Tiles</t>
  </si>
  <si>
    <t>NW90465  6" x 12" x 3/8"  Silver Shadow Honed Large Picket Tiles</t>
  </si>
  <si>
    <t>NW90468  6" x 12" x 3/8"  Skyline Polished Large Picket Tiles</t>
  </si>
  <si>
    <t>NW00031  11-1/16" x 13-3/16" x 3/8"  Bosphorus Multi Medium Picket Mosaics 2" x 6"</t>
  </si>
  <si>
    <t>NW00035  11-1/16" x 13-3/16" x 3/8"  Olive Green &amp; Britannia Dark &amp; Britannia Honed Medium Picket Mosaics 2" x 6"</t>
  </si>
  <si>
    <t>NW00001  8" x 9-3/4" x 3/8"  Aspen White Honed San Felipe Tiles</t>
  </si>
  <si>
    <t>NW90185  8" x 9-3/4" x 3/8"  Aspen White Polished San Felipe Tiles</t>
  </si>
  <si>
    <t>NW90197  8" x 9-3/4" x 3/8"  Calacatta Gold Honed San Felipe Tiles</t>
  </si>
  <si>
    <t>NW90003  8" x 9-3/4" x 3/8"  Calacatta Gold Polished San Felipe Tiles</t>
  </si>
  <si>
    <t>NW90205  8" x 9-3/4" x 3/8"  Crema Marfil Honed San Felipe Tiles</t>
  </si>
  <si>
    <t>NW90206  8" x 9-3/4" x 3/8"  Crema Marfil Polished San Felipe Tiles</t>
  </si>
  <si>
    <t>NW00005  8" x 9-3/4" x 3/8"  Olive Green Honed San Felipe Tiles</t>
  </si>
  <si>
    <t>NW90234  8" x 9-3/4" x 3/8"  Silver Clouds Polished San Felipe Tiles</t>
  </si>
  <si>
    <t>NW90237  8" x 9-3/4" x 3/8"  Silver Shadow Honed San Felipe Tiles</t>
  </si>
  <si>
    <t>Glacier &amp; Allure &amp; Snow White (Honed)</t>
  </si>
  <si>
    <t>Tappered Mosaic</t>
  </si>
  <si>
    <t>NW00013  12-1/2" x 12" x 3/8"  Britannia Dark &amp; Britannia &amp; Allure Honed Tappered Mosaic</t>
  </si>
  <si>
    <t>NW90584  6" x 8-1/4" x 3/8"  Aspen White Honed Arabesquette Tiles</t>
  </si>
  <si>
    <t>NW90585  6" x 8-1/4" x 3/8"  Aspen White Polished Arabesquette Tiles</t>
  </si>
  <si>
    <t>NW90605  6" x 8-1/4" x 3/8"  Crema Marfil Honed Arabesquette Tiles</t>
  </si>
  <si>
    <t>NW90606  6" x 8-1/4" x 3/8"  Crema Marfil Polished Arabesquette Tiles</t>
  </si>
  <si>
    <t>NW90634  6" x 8-1/4" x 3/8"  Silver Clouds Polished Arabesquette Tiles</t>
  </si>
  <si>
    <t>Sage</t>
  </si>
  <si>
    <t xml:space="preserve"> Royal White</t>
  </si>
  <si>
    <t xml:space="preserve"> Gun Metal</t>
  </si>
  <si>
    <t>Brooklyn Legato</t>
  </si>
  <si>
    <t>Brooklyn Staccato</t>
  </si>
  <si>
    <t>Aquamarine Staccato</t>
  </si>
  <si>
    <t xml:space="preserve">  Royal White Staccato</t>
  </si>
  <si>
    <t xml:space="preserve">  Sage Staccato</t>
  </si>
  <si>
    <t xml:space="preserve"> Sky Staccato</t>
  </si>
  <si>
    <t xml:space="preserve">        Sage Legato</t>
  </si>
  <si>
    <t xml:space="preserve">        Royal White Legato</t>
  </si>
  <si>
    <t xml:space="preserve">   Seaweed Legato</t>
  </si>
  <si>
    <t xml:space="preserve">   Sky Legato</t>
  </si>
  <si>
    <t xml:space="preserve">  Seaweed Staccato</t>
  </si>
  <si>
    <t>Atlantic            Juniper</t>
  </si>
  <si>
    <t>Atlantic Legato           Juniper Legato</t>
  </si>
  <si>
    <t>Atlantic Staccato           Juniper Legato Staccato</t>
  </si>
  <si>
    <t>Aquamarine Rivulet</t>
  </si>
  <si>
    <t>Atlantic Rivulet</t>
  </si>
  <si>
    <t>Juniper Rivulet</t>
  </si>
  <si>
    <t>Brooklyn Rivulet</t>
  </si>
  <si>
    <t xml:space="preserve">        Royal White Rivulet</t>
  </si>
  <si>
    <t xml:space="preserve">        Sage Rivulet</t>
  </si>
  <si>
    <t>Aquamarine Stellar</t>
  </si>
  <si>
    <t>Brooklyn Stellar</t>
  </si>
  <si>
    <t>Atlantic Stellar</t>
  </si>
  <si>
    <t>Juniper Stellar</t>
  </si>
  <si>
    <t xml:space="preserve">       Royal White Stellar</t>
  </si>
  <si>
    <t xml:space="preserve">       Sage Stellar</t>
  </si>
  <si>
    <t>Brooklyn           Royal White           Sage           Seaweed</t>
  </si>
  <si>
    <t>5/8" x 6"</t>
  </si>
  <si>
    <t>3" x 12" x 3/8"</t>
  </si>
  <si>
    <t>Glacier Marble Collection</t>
  </si>
  <si>
    <t>MS02739</t>
  </si>
  <si>
    <t>MS02742</t>
  </si>
  <si>
    <t>MS02854</t>
  </si>
  <si>
    <t>MS02855</t>
  </si>
  <si>
    <t>MS02787</t>
  </si>
  <si>
    <t>MS02781</t>
  </si>
  <si>
    <t>MS02840</t>
  </si>
  <si>
    <t>MS02841</t>
  </si>
  <si>
    <t>MS02842</t>
  </si>
  <si>
    <t>MS02843</t>
  </si>
  <si>
    <t>MS02823</t>
  </si>
  <si>
    <t>MS02844</t>
  </si>
  <si>
    <t>MS02845</t>
  </si>
  <si>
    <t>MS02846</t>
  </si>
  <si>
    <t>8.58 SF/CTN</t>
  </si>
  <si>
    <t>6.88 SF/CTN</t>
  </si>
  <si>
    <t>3.08 SF/CTN</t>
  </si>
  <si>
    <t>2.40 SF/CTN</t>
  </si>
  <si>
    <t>1.25 SF/CTN</t>
  </si>
  <si>
    <t>4" x 18" x 1/2"</t>
  </si>
  <si>
    <t>18" x 36" x 1/2"</t>
  </si>
  <si>
    <t>TL91305</t>
  </si>
  <si>
    <t>TL91304</t>
  </si>
  <si>
    <t>La Roche Noir</t>
  </si>
  <si>
    <t>TL91303</t>
  </si>
  <si>
    <t>Textured &amp; Brushed</t>
  </si>
  <si>
    <t>TL21409</t>
  </si>
  <si>
    <t>TL16707</t>
  </si>
  <si>
    <t>Ming Marble Collection</t>
  </si>
  <si>
    <t>WLV20548</t>
  </si>
  <si>
    <t>WLV20546</t>
  </si>
  <si>
    <t>WLV20550</t>
  </si>
  <si>
    <t>WLV20549</t>
  </si>
  <si>
    <t>WLV20547</t>
  </si>
  <si>
    <t>WLV20551</t>
  </si>
  <si>
    <t>Averio Glossy</t>
  </si>
  <si>
    <t>Azores Glossy</t>
  </si>
  <si>
    <t>Caldas Glossy</t>
  </si>
  <si>
    <t>Lisboa Glossy</t>
  </si>
  <si>
    <t>Peniche Glossy</t>
  </si>
  <si>
    <t>Tomar Glossy</t>
  </si>
  <si>
    <t>10-5/8" x 11-7/32" x 5/64"</t>
  </si>
  <si>
    <t>(0.83 SF/SHT)</t>
  </si>
  <si>
    <t>(0.97 SF/SHT)</t>
  </si>
  <si>
    <t>(1.07 SF/SHT)</t>
  </si>
  <si>
    <t>(1.14 SF/SHT)</t>
  </si>
  <si>
    <t>Mother of Pearl (Iridescent)</t>
  </si>
  <si>
    <t xml:space="preserve">MS00705 12" x 12" Honed &amp; Filled 1"x2" Basket Weave Mosaic  </t>
  </si>
  <si>
    <t xml:space="preserve">TL12112 Versailles Pattern 1-1/4" Tumbled Field  </t>
  </si>
  <si>
    <t xml:space="preserve">TL12199 Versailles Pattern 1/2" Antiqued Field  </t>
  </si>
  <si>
    <t xml:space="preserve">TL10360 24" x 24" x 1/2" Honed &amp; Filled Field  </t>
  </si>
  <si>
    <t xml:space="preserve">SP00832 12" x 24" x 2" Tumbled Pool/Stair Coping  </t>
  </si>
  <si>
    <t xml:space="preserve">MS00099 12" x 12" Tumbled 2" x 2" Mosaic  </t>
  </si>
  <si>
    <t xml:space="preserve">MS00601 12-5/8" x 12-5/8" x 3/4" Rock Face 1" x 2" Staggared Mosaic  </t>
  </si>
  <si>
    <t xml:space="preserve">MS00607 11-3/4" x 13-3/4" x Random Rock Face 2" x 6" Staggared Mosaic  </t>
  </si>
  <si>
    <t>XMY09003 Dolores Multi 4-21/32" x 9-9/16" x 3/8" Waterjet Mosaic</t>
  </si>
  <si>
    <t>XMY02003 Isabella Multi 11-9/32" x 11-9/32" x 3/8" Waterjet Mosaic</t>
  </si>
  <si>
    <t>XMY04003 Rita Multi 9-11/32" x 9-11/32" x 3/8" Waterjet Mosaic</t>
  </si>
  <si>
    <t>XMY06003 Susanna Multi 12-1/32" x 12-1/8" x 3/8" Waterjet Mosaic</t>
  </si>
  <si>
    <t>TL20067</t>
  </si>
  <si>
    <t>Red Verona</t>
  </si>
  <si>
    <t>TL91212</t>
  </si>
  <si>
    <t>Verde Shana</t>
  </si>
  <si>
    <t>TL91202</t>
  </si>
  <si>
    <t>Natural Reflections Marble Collection</t>
  </si>
  <si>
    <t>TL19212 Afyon Gold Polished 12" x 24" Field</t>
  </si>
  <si>
    <t>TL15570 Arctic Gray Polished 12" x 24" x 1/2" Field</t>
  </si>
  <si>
    <t>TL20428 Calacatta Green Classic Honed 12" x 24" Field</t>
  </si>
  <si>
    <t>TL20429 Calacatta Green Classic Polished 12" x 24" Field</t>
  </si>
  <si>
    <t>TL20426 Calacatta Viola Classic Polished 12" x 24" Field</t>
  </si>
  <si>
    <t>Calacatta Picasso</t>
  </si>
  <si>
    <t>MS99238</t>
  </si>
  <si>
    <t>Palazzo</t>
  </si>
  <si>
    <t>MS90871</t>
  </si>
  <si>
    <t>MS90869</t>
  </si>
  <si>
    <t>MS90874</t>
  </si>
  <si>
    <t>MS90899</t>
  </si>
  <si>
    <t>Roman Travertine</t>
  </si>
  <si>
    <t>MS90870</t>
  </si>
  <si>
    <t>Allure, Calacatta Gold Royal, Calacatta Viola &amp; White Carrara</t>
  </si>
  <si>
    <t>Palladian</t>
  </si>
  <si>
    <t>Penny Round 1.0</t>
  </si>
  <si>
    <r>
      <t>Snow White/</t>
    </r>
    <r>
      <rPr>
        <sz val="7"/>
        <rFont val="Arial Narrow"/>
        <family val="2"/>
      </rPr>
      <t>Silver Shadow</t>
    </r>
    <r>
      <rPr>
        <sz val="8"/>
        <rFont val="Arial Narrow"/>
        <family val="2"/>
      </rPr>
      <t>/</t>
    </r>
    <r>
      <rPr>
        <sz val="7"/>
        <rFont val="Arial Narrow"/>
        <family val="2"/>
      </rPr>
      <t>Allure Light 6</t>
    </r>
  </si>
  <si>
    <t>MS02167 Calacatta Gold Royal Honed 11-1/4" x 11-3/4" x 3/8" Mosaic</t>
  </si>
  <si>
    <t>MS02075 Champagne Honed 11-1/4" x 11-3/4" x 3/8" Mosaic</t>
  </si>
  <si>
    <t>(0.83 SF/PC)</t>
  </si>
  <si>
    <t>NW00022</t>
  </si>
  <si>
    <t>TL15295 6" x 12" Polished Field</t>
  </si>
  <si>
    <t>TL13865 24" x 24" x 5/8" Polished Field</t>
  </si>
  <si>
    <t>MS01017 12" x 12" Polished 1" x 1" Mosaic</t>
  </si>
  <si>
    <t>See Atelier Mosaic Collection &amp; Studio Mosaic Collection for other Decorative Components.</t>
  </si>
  <si>
    <t>NW00020</t>
  </si>
  <si>
    <t>See Dimensions Waterjet Collection, Penny Round Mosaic Collection, Flatiron Moulding Collection, Fluted Tile / Molding Collection</t>
  </si>
  <si>
    <t>&amp; Studio Mosaic Collection for other Decorative Components.</t>
  </si>
  <si>
    <t>Silver Shadow Marble Collection</t>
  </si>
  <si>
    <t>TL15521 2-3/4" x 5-1/2" Honed Field Modern Subway/Beveled</t>
  </si>
  <si>
    <t>MS02294 11-5/8" x 12" Honed 1" Hexagon Mosaic</t>
  </si>
  <si>
    <t>MS00809 12" x 12" Honed 1" x 1" Mosaic</t>
  </si>
  <si>
    <t>MS01061 12-5/8" x 12-5/8" x 3/4" Rock Face 1" x 2" Mosaic</t>
  </si>
  <si>
    <t>MS00756 10-3/8" x 12" Honed 2" Hexagon Mosaic</t>
  </si>
  <si>
    <t>MS01062 12" x 14" x Random Rock Face 2" x 6" Mosaic</t>
  </si>
  <si>
    <t>MS02302 12-1/8" x 13-3/8" Honed Herringbone 1" x 2" Mosaic</t>
  </si>
  <si>
    <t>MS02308 12" x 12" Honed Herringbone 5/8" x 3" Mosaic</t>
  </si>
  <si>
    <t>MS01176 12" x 12" Honed Random Cubes Mosaic</t>
  </si>
  <si>
    <t>MS00953 11" x 17" x 1/2" Split Face Slides Mosaic</t>
  </si>
  <si>
    <t>ML00722 2" x 12" Honed Modern Cornice Molding</t>
  </si>
  <si>
    <t>ML00723 11/16" x 12" Honed Modern Pencil Liner</t>
  </si>
  <si>
    <t>XSP90004 Forest Glossy 6" x 6" x 3/8" Field</t>
  </si>
  <si>
    <t>XSP90003 Grey Glossy 6" x 6" x 3/8" Field</t>
  </si>
  <si>
    <t>XSP90001 Iris Glossy 6" x 6" x 3/8" Field</t>
  </si>
  <si>
    <t>XSP90002 Ocean Glossy 6" x 6" x 3/8" Field</t>
  </si>
  <si>
    <t>XSP90024  Matte 6" x 6" x 3/8" Albert Pure White &amp; Forest</t>
  </si>
  <si>
    <t>XSP90018  Glossy 6" x 6" x 3/8" Albert Pure White &amp; Iris</t>
  </si>
  <si>
    <t>XSP90015  Glossy 6" x 6" x 3/8" Burmese Snow White &amp; Fire Engine</t>
  </si>
  <si>
    <t>XSP90010  Glossy 6" x 6" x 3/8" Burmese Snow White &amp; Iris</t>
  </si>
  <si>
    <t>XSP90025  Glossy 6" x 6" x 3/8" Burmese Snow White &amp; Ocean</t>
  </si>
  <si>
    <t>XSP90006  Glossy 6" x 6" x 3/8" Cecil Stripe Snow White &amp; Blue</t>
  </si>
  <si>
    <t>XSP90007  Glossy 6" x 6" x 3/8" Cecil Stripe Snow White &amp; Grey</t>
  </si>
  <si>
    <t>XSP90009  Glossy 6" x 6" x 3/8" Cecil Stripe Snow White &amp; Iris</t>
  </si>
  <si>
    <t>XSP90021  Matte 6" x 6" x 3/8" Chou Chou Pure White &amp; Fire Engine</t>
  </si>
  <si>
    <t>XSP90019  Matte 6" x 6" x 3/8" Chou Chou Pure White &amp; Iris</t>
  </si>
  <si>
    <t>XSP90013  Glossy 6" x 6" x 3/8" Clara B Pure White &amp; Wisteria</t>
  </si>
  <si>
    <t>XSP90011  Glossy 6" x 6" x 3/8" Clara B Snow White &amp; Anenome</t>
  </si>
  <si>
    <t>XSP90012  Glossy 6" x 6" x 3/8" Clara B Snow White &amp; Night Sky</t>
  </si>
  <si>
    <t>XSP90028  Glossy 6" x 6" x 3/8" Desmond Pure White &amp; Azure</t>
  </si>
  <si>
    <t>XSP90014  Glossy 6" x 6" x 3/8" Desmond Snow White &amp; Fire Engine</t>
  </si>
  <si>
    <t>XSP90027  Glossy 6" x 6" x 3/8" Desmond Snow White &amp; Tinta</t>
  </si>
  <si>
    <t>XSP90022  Glossy 6" x 6" x 3/8" Serendipity Ocean &amp; Pure White</t>
  </si>
  <si>
    <t>XSP90020  Glossy 6" x 6" x 3/8" Serendipity Pure White &amp; Fire Engine</t>
  </si>
  <si>
    <t>XSP90016  Glossy 6" x 6" x 3/8" Serendipity Pure White &amp; Ocean</t>
  </si>
  <si>
    <t>NW00021</t>
  </si>
  <si>
    <t>MS01601 12" x 12" Honed 1-1/4"x6" Staggered Mosaic</t>
  </si>
  <si>
    <t>MS01600 12" x 12" Honed 5/8" x 3" Staggered Mosaic</t>
  </si>
  <si>
    <t>MS02303 12-1/8" x 13-3/8" Honed Herringbone 1" x 2" Mosaic</t>
  </si>
  <si>
    <t>MS01609 6" x 12" Honed Modern Bamboo Mosaic</t>
  </si>
  <si>
    <t>7.88 SF/CTN</t>
  </si>
  <si>
    <t>See Penny Round Mosaic Collection &amp; Studio Mosaic Collection for other Decorative Components.</t>
  </si>
  <si>
    <t>TL17455 24" x 36" x 3/4" Leather Field</t>
  </si>
  <si>
    <t>TL20013 New Elevation Pattern Multi Field</t>
  </si>
  <si>
    <t>TL16851 Versailles Pattern 1/2" Pave Antico Field - Vein Cut</t>
  </si>
  <si>
    <t>MS01596 12-1/8" x 13-3/8" Polished Herringbone 5/8" x 2" Mosaic</t>
  </si>
  <si>
    <t>MS01155 12" x 12" Polished 5/8" x 3" Staggered Mosaic</t>
  </si>
  <si>
    <t>MS01153 12" x 12" Polished 1-1/4"x6" Staggered Mosaic</t>
  </si>
  <si>
    <t>MS01595 10-3/8" x 12" Polished 2" Hexagon Mosaic</t>
  </si>
  <si>
    <t>MS01599 11-13/16" x 13-9/16" Polished Autumn Leaf Mosaic</t>
  </si>
  <si>
    <t>MS01597 12-7/8" x 8-9/16" Polished Large Herringbone Mosaic</t>
  </si>
  <si>
    <t>MS01598 6" x 12" Polished Modern Bamboo Mosaic</t>
  </si>
  <si>
    <t>MS01623 12" x 12" Honed 1-1/4"x6" Staggered Mosaic</t>
  </si>
  <si>
    <t>MS01624 11" x 17" x 1/2" Honed Slides Mosaic</t>
  </si>
  <si>
    <t>MS01236 12" x 12" Polished 1" x 1" Mosaic</t>
  </si>
  <si>
    <t>MS01620 12" x 12" Polished 1-1/4"x6" Staggered Mosaic</t>
  </si>
  <si>
    <t>MS01619 11" x 17" x 1/2" Polished Slides Mosaic</t>
  </si>
  <si>
    <t>MS01241 12" x 12" Polished 5/8" x 1-1/4" Brick Mosaic</t>
  </si>
  <si>
    <t>MS01240 12" x 12" Polished 5/8" x 5/8" Mosaic</t>
  </si>
  <si>
    <t>DC00473</t>
  </si>
  <si>
    <t xml:space="preserve">DC00271 2" x 6" x 3/8"  Chevron  </t>
  </si>
  <si>
    <t xml:space="preserve">DC00273 2" x 6" x 3/8"   Chevron  </t>
  </si>
  <si>
    <t>DC00463</t>
  </si>
  <si>
    <t>(0.99 SF/SHT)</t>
  </si>
  <si>
    <t>(0.90 SF/SHT)</t>
  </si>
  <si>
    <t>(1.16 SF/SHT)</t>
  </si>
  <si>
    <t>(1.04 SF/SHT)</t>
  </si>
  <si>
    <t>MS01553 Autumn Leaf Champagne Honed Mosaic</t>
  </si>
  <si>
    <t>MS01489 Braided Hexagon Britannia/Skyline/Silver Drop Multi Mosaic</t>
  </si>
  <si>
    <t>MS01498 Classic Lattice Avenza/Palisandra/Champagne Multi Mosaic</t>
  </si>
  <si>
    <t>MS01497 Classic Lattice Snow White/Avenza Multi Mosaic</t>
  </si>
  <si>
    <t>MS01502 Devon Glacier/Black/Snow White Multi Mosaic</t>
  </si>
  <si>
    <t>MS01503 Kent Snow White/Black/Allure Multi Mosaic</t>
  </si>
  <si>
    <t>MS01512 Large Herringbone Britannia Honed Mosaic</t>
  </si>
  <si>
    <t>MS01507 Large Herringbone Silver Shadow Honed Mosaic</t>
  </si>
  <si>
    <t>MS01509 Large Herringbone Skyline Full Grain Mosaic</t>
  </si>
  <si>
    <t>MS01514 Large Lattice Champagne/Skyline Multi Mosaic</t>
  </si>
  <si>
    <t>MS01525 MCM Square Britannia/Black Honed Mosaic</t>
  </si>
  <si>
    <t>MS01527 MCM Square Britannia/Bosphorus Honed Mosaic</t>
  </si>
  <si>
    <t>MS01526 MCM Square Britannia/Snow White Honed Mosaic</t>
  </si>
  <si>
    <t>MS01528 MCM Square Snow Wnite/Black Honed Mosaic</t>
  </si>
  <si>
    <t>MS01530 Mixed Herringbone Avenza Honed Mosaic</t>
  </si>
  <si>
    <t>MS01529 Mixed Herringbone Champagne Honed Mosaic</t>
  </si>
  <si>
    <t>MS01531 Mixed Herringbone Diana Royal Honed Mosaic</t>
  </si>
  <si>
    <t>MS01532 Mixed Herringbone Snow White Polished Mosaic</t>
  </si>
  <si>
    <t>MS01543 Ponte Skyline Multi Mosaic</t>
  </si>
  <si>
    <t>MS01549 York Allure/Black Multi Mosaic</t>
  </si>
  <si>
    <t>MS01550 York Black/Glacier Honed Mosaic</t>
  </si>
  <si>
    <t>MS01552 York Black/Snow White Honed Mosaic</t>
  </si>
  <si>
    <t>Terrazzo Notive Terrazzo Collection</t>
  </si>
  <si>
    <t>(1.02 SF/SHT)</t>
  </si>
  <si>
    <t>(0.71 SF/SHT)</t>
  </si>
  <si>
    <t xml:space="preserve">MS02193 Hazem Honed Mosaic </t>
  </si>
  <si>
    <t>(1.24 SF/SHT)</t>
  </si>
  <si>
    <t>(1.72 SF/SHT)</t>
  </si>
  <si>
    <t>(1.32 SF/SHT)</t>
  </si>
  <si>
    <t>See Flatiron Moulding Collection and Studio Mosaic Collection for other Decorative Components.</t>
  </si>
  <si>
    <t>See Flatiron Moulding Collection for other Decorative Components.</t>
  </si>
  <si>
    <t>TL21160</t>
  </si>
  <si>
    <t>Field (Straight Cut)</t>
  </si>
  <si>
    <t>TL18126</t>
  </si>
  <si>
    <t>Vanilla Classic</t>
  </si>
  <si>
    <t>TL20322</t>
  </si>
  <si>
    <t>Venetian-Style Terrazzo Collection</t>
  </si>
  <si>
    <t>TL80515 Matte Aka Seigaiha 6" x 6" x 3/8"</t>
  </si>
  <si>
    <t>TL80516 Matte Aka Shippo 6" x 6" x 3/8"</t>
  </si>
  <si>
    <t>TL80518 Matte Aka Tatewaku 6" x 6" x 3/8"</t>
  </si>
  <si>
    <t>TL80517 Matte Aka Yagasuri 6" x 6" x 3/8"</t>
  </si>
  <si>
    <t>TL80499 Matte Gure Seigaiha 6" x 6" x 3/8"</t>
  </si>
  <si>
    <t>TL80500 Matte Gure Shippo 6" x 6" x 3/8"</t>
  </si>
  <si>
    <t>TL80502 Matte Gure Tatewaku 6" x 6" x 3/8"</t>
  </si>
  <si>
    <t>TL80501 Matte Gure Yagasuri 6" x 6" x 3/8"</t>
  </si>
  <si>
    <t>TL80503 Matte Kuro Seigaiha 6" x 6" x 3/8"</t>
  </si>
  <si>
    <t>TL80504 Matte Kuro Shippo 6" x 6" x 3/8"</t>
  </si>
  <si>
    <t>TL80506 Matte Kuro Tatewaku 6" x 6" x 3/8"</t>
  </si>
  <si>
    <t>TL80505 Matte Kuro Yagasuri 6" x 6" x 3/8"</t>
  </si>
  <si>
    <t>TL80511 Matte Midori Seigaiha 6" x 6" x 3/8"</t>
  </si>
  <si>
    <t>TL80512 Matte Midori Shippo 6" x 6" x 3/8"</t>
  </si>
  <si>
    <t>TL80514 Matte Midori Tatewaku 6" x 6" x 3/8"</t>
  </si>
  <si>
    <t>TL80513 Matte Midori Yagasuri 6" x 6" x 3/8"</t>
  </si>
  <si>
    <t>TL80507 Matte Orenji Seigaiha 6" x 6" x 3/8"</t>
  </si>
  <si>
    <t>TL80508 Matte Orenji Shippo 6" x 6" x 3/8"</t>
  </si>
  <si>
    <t>TL80510 Matte Orenji Tatewaku 6" x 6" x 3/8"</t>
  </si>
  <si>
    <t>TL80509 Matte Orenji Yagasuri 6" x 6" x 3/8"</t>
  </si>
  <si>
    <t>TL80495 Matte Raitogurin Seigaiha 6" x 6" x 3/8"</t>
  </si>
  <si>
    <t>TL80496 Matte Raitogurin Shippo 6" x 6" x 3/8"</t>
  </si>
  <si>
    <t>TL80498 Matte Raitogurin Tatewaku 6" x 6" x 3/8"</t>
  </si>
  <si>
    <t>TL19188 12" x 24" Polished Field</t>
  </si>
  <si>
    <t>WHITE PEARL HONED MARBLE COLLECTION</t>
  </si>
  <si>
    <t>TL21008</t>
  </si>
  <si>
    <t>TL21009</t>
  </si>
  <si>
    <t>MS02581</t>
  </si>
  <si>
    <t>11-1/2" x 12-1/4"</t>
  </si>
  <si>
    <t>MS02580</t>
  </si>
  <si>
    <t>ML01114</t>
  </si>
  <si>
    <t>ML01115</t>
  </si>
  <si>
    <t>MS02579</t>
  </si>
  <si>
    <t>Black, Silver Drop &amp; White Pearl</t>
  </si>
  <si>
    <t>MS02583</t>
  </si>
  <si>
    <t>MS02582</t>
  </si>
  <si>
    <t>Blue Celeste &amp; White Pearl</t>
  </si>
  <si>
    <t>Zellige Hand Made Moroccan Terra Cotta Collection</t>
  </si>
  <si>
    <t>Antiqued Mirror Glass Collection</t>
  </si>
  <si>
    <t>Basalto Stone Collection</t>
  </si>
  <si>
    <t>Bianco Dolomiti Polished Marble Collection</t>
  </si>
  <si>
    <t>Calacatta Gold Extra Honed Marble Collection</t>
  </si>
  <si>
    <t xml:space="preserve">Cotto Med Terra Cotta Collection </t>
  </si>
  <si>
    <t>Diana Royal Marble Collection</t>
  </si>
  <si>
    <t>Flatiron Moulding Collection</t>
  </si>
  <si>
    <t>Handmade Terra Cotta Collection</t>
  </si>
  <si>
    <t xml:space="preserve">Mod Glam Collection </t>
  </si>
  <si>
    <t xml:space="preserve">Mother Of Pearl Collection </t>
  </si>
  <si>
    <t xml:space="preserve">Mystique Collection </t>
  </si>
  <si>
    <t xml:space="preserve">Reclaimed Terra Cotta Collection </t>
  </si>
  <si>
    <t>Seaside Tile Ceramic Collection</t>
  </si>
  <si>
    <t>White Pearl Honed Marble Collection</t>
  </si>
  <si>
    <t>Arcadia Terra Cotta Collection</t>
  </si>
  <si>
    <t>Decorative Terra Cotta Tile and Molding.</t>
  </si>
  <si>
    <t>ARCADIA TERRA COTTA COLLECTION</t>
  </si>
  <si>
    <t>NBAR</t>
  </si>
  <si>
    <t>Adobe</t>
  </si>
  <si>
    <t>Flutter</t>
  </si>
  <si>
    <t>Leif</t>
  </si>
  <si>
    <t>Notch</t>
  </si>
  <si>
    <t>Rosebud</t>
  </si>
  <si>
    <t>Spire</t>
  </si>
  <si>
    <t>TL80915</t>
  </si>
  <si>
    <t>TL80916</t>
  </si>
  <si>
    <t>TL80914</t>
  </si>
  <si>
    <t>TL80912</t>
  </si>
  <si>
    <t>TL80913</t>
  </si>
  <si>
    <t>TL80911</t>
  </si>
  <si>
    <t>ML80176</t>
  </si>
  <si>
    <t>Delano Honed Marble Collection</t>
  </si>
  <si>
    <t>DELANO HONED MARBLE COLLECTION</t>
  </si>
  <si>
    <t>NBDE</t>
  </si>
  <si>
    <t>Delano</t>
  </si>
  <si>
    <t>TL16604</t>
  </si>
  <si>
    <t>TL13316</t>
  </si>
  <si>
    <t>TL13998</t>
  </si>
  <si>
    <t>MS02347</t>
  </si>
  <si>
    <t>MS02608</t>
  </si>
  <si>
    <t>MS02348</t>
  </si>
  <si>
    <t>12" x 12" x 3/4"</t>
  </si>
  <si>
    <t>MS02589</t>
  </si>
  <si>
    <t>10-7/16" x 10-7/16"</t>
  </si>
  <si>
    <t>MS02590</t>
  </si>
  <si>
    <t>ML01118</t>
  </si>
  <si>
    <t>ML01119</t>
  </si>
  <si>
    <t>Delano &amp; Black</t>
  </si>
  <si>
    <t>Ethan Wall Panel Collection</t>
  </si>
  <si>
    <t>6" x 24" x 3/4" Marble Wall Panels.</t>
  </si>
  <si>
    <t>ETHAN WALL PANEL COLLECTION</t>
  </si>
  <si>
    <t>NBET</t>
  </si>
  <si>
    <t>ML01102</t>
  </si>
  <si>
    <t>ML01103</t>
  </si>
  <si>
    <t>ML01104</t>
  </si>
  <si>
    <t>ML01105</t>
  </si>
  <si>
    <t>ML01106</t>
  </si>
  <si>
    <t>ML01107</t>
  </si>
  <si>
    <t>Desert Path</t>
  </si>
  <si>
    <t>RED BORDEAUX HONED MARBLE COLLECTION</t>
  </si>
  <si>
    <t>NBRB</t>
  </si>
  <si>
    <t>Red Bordeaux Honed Marble Collection</t>
  </si>
  <si>
    <t>TL20999</t>
  </si>
  <si>
    <t>TL20336</t>
  </si>
  <si>
    <t>MS02564</t>
  </si>
  <si>
    <t>MS02565</t>
  </si>
  <si>
    <t>ML01108</t>
  </si>
  <si>
    <t>MS02566</t>
  </si>
  <si>
    <t>Red Bordeaux &amp; Black</t>
  </si>
  <si>
    <t>Silver Drop Honed Marble Collection</t>
  </si>
  <si>
    <t>SILVER DROP HONED MARBLE COLLECTION</t>
  </si>
  <si>
    <t>NBSD</t>
  </si>
  <si>
    <t>Silver Drop</t>
  </si>
  <si>
    <t>TL20584</t>
  </si>
  <si>
    <t>TL21025</t>
  </si>
  <si>
    <t>TL16353</t>
  </si>
  <si>
    <t>MS02349</t>
  </si>
  <si>
    <t>MS02597</t>
  </si>
  <si>
    <t>MS02350</t>
  </si>
  <si>
    <t>ML01013</t>
  </si>
  <si>
    <t>ML01111</t>
  </si>
  <si>
    <t>Victorian Marble Collection</t>
  </si>
  <si>
    <t>VICTORIAN MARBLE COLLECTION</t>
  </si>
  <si>
    <t>NBVI</t>
  </si>
  <si>
    <t>(0.16 SF/SET)</t>
  </si>
  <si>
    <t>(0.14 SF/PC)</t>
  </si>
  <si>
    <t>(0.24 SF/PC)</t>
  </si>
  <si>
    <t>(0.11 SF/PC)</t>
  </si>
  <si>
    <t>(0.08 SF/PC)</t>
  </si>
  <si>
    <t>(0.17 SF/PC)</t>
  </si>
  <si>
    <t>1.78 SF/PC</t>
  </si>
  <si>
    <t>16" x 16" x 1/2"</t>
  </si>
  <si>
    <t>TL21022</t>
  </si>
  <si>
    <t>Field - Octagon w/4" Dot</t>
  </si>
  <si>
    <t>TL21023</t>
  </si>
  <si>
    <t>TL21024</t>
  </si>
  <si>
    <t>TL21021</t>
  </si>
  <si>
    <r>
      <t xml:space="preserve">Black w/Glacier Dot </t>
    </r>
    <r>
      <rPr>
        <i/>
        <sz val="7"/>
        <rFont val="Arial Narrow"/>
        <family val="2"/>
      </rPr>
      <t>(Marble)</t>
    </r>
  </si>
  <si>
    <r>
      <t xml:space="preserve">Calacatta Amber w/Black Dot </t>
    </r>
    <r>
      <rPr>
        <i/>
        <sz val="7"/>
        <rFont val="Arial Narrow"/>
        <family val="2"/>
      </rPr>
      <t>(Marble)</t>
    </r>
  </si>
  <si>
    <r>
      <t xml:space="preserve">Ivory w/Walnut Dot </t>
    </r>
    <r>
      <rPr>
        <i/>
        <sz val="7"/>
        <rFont val="Arial Narrow"/>
        <family val="2"/>
      </rPr>
      <t>(Travertine)</t>
    </r>
  </si>
  <si>
    <r>
      <t xml:space="preserve">Silver Shadow w/Glacier Dot </t>
    </r>
    <r>
      <rPr>
        <i/>
        <sz val="7"/>
        <rFont val="Arial Narrow"/>
        <family val="2"/>
      </rPr>
      <t>(Marble)</t>
    </r>
  </si>
  <si>
    <r>
      <t>CALACATTA GOLD EXTRA HONED MARBLE COLLECTION</t>
    </r>
    <r>
      <rPr>
        <i/>
        <u/>
        <sz val="8"/>
        <rFont val="Arial"/>
        <family val="2"/>
      </rPr>
      <t xml:space="preserve"> - continued</t>
    </r>
  </si>
  <si>
    <r>
      <t>CALACATTA GREEN HONED MARBLE COLLECTION</t>
    </r>
    <r>
      <rPr>
        <i/>
        <u/>
        <sz val="8"/>
        <rFont val="Arial"/>
        <family val="2"/>
      </rPr>
      <t xml:space="preserve"> - continued</t>
    </r>
  </si>
  <si>
    <t>a) Cross and Star Field Tile must be purchased together to make it a pattern.  They are not sold individually.</t>
  </si>
  <si>
    <t>(4" x 4" Cross and Star Pattern = 5 pieces of Cross + 4 pieces of Star will make it a 1 SF pattern.)</t>
  </si>
  <si>
    <t>b) Cross and Star Field Tile must be purchased together to make it a pattern.  They are not sold individually.</t>
  </si>
  <si>
    <t>(6" x 6" Cross and Star Pattern = 2 pieces of Cross + 2 pieces of Star will make it a 1 SF pattern.)</t>
  </si>
  <si>
    <t>Baby Picket Mosaics 1" x 4"</t>
  </si>
  <si>
    <t>Chevron Fusion Mosaics</t>
  </si>
  <si>
    <t>Chevron Floor/Wall Mosaics</t>
  </si>
  <si>
    <t>2" x 2" &amp; Free Length Random Mosaic</t>
  </si>
  <si>
    <t>Iceberg, Diana Royal &amp; Paradise (MS01672)</t>
  </si>
  <si>
    <t>Iceberg, Diana Royal &amp; Paradise (MS01674)</t>
  </si>
  <si>
    <t>Iceberg &amp; Diana Royal (MS01679)</t>
  </si>
  <si>
    <t>MS02313 12" x 12" Honed 1" x 1" Mosaic</t>
  </si>
  <si>
    <t>Aegean Shore Glass Mosaic Collection</t>
  </si>
  <si>
    <t>Glass Mosaics.</t>
  </si>
  <si>
    <t>2-3</t>
  </si>
  <si>
    <t>Cappuccino Honed Marble Collection</t>
  </si>
  <si>
    <t>17-18</t>
  </si>
  <si>
    <t>22-23</t>
  </si>
  <si>
    <t>TL80450 6" x 6" x 3/8" Antiqued Mallorca Field</t>
  </si>
  <si>
    <t>TL80363 6" x 6" x 3/8" Indigo Wash Flama Field</t>
  </si>
  <si>
    <t>TL80362 6" x 6" x 3/8" Indigo Wash Ikat Fiel</t>
  </si>
  <si>
    <t>TL80366 6" x 6" x 3/8" Indigo Wash India Field</t>
  </si>
  <si>
    <t>TL80367 6" x 6" x 3/8" Indigo Wash Manta Field</t>
  </si>
  <si>
    <t>TL80361 6" x 6" x 3/8" Vintage Linen Manta Field</t>
  </si>
  <si>
    <t>MS90817 12" x 12" Honed 5/8" x 3" Stacked Mosaic</t>
  </si>
  <si>
    <t>MS02287 11-5/8" x 12" Honed 1" Hexagon Mosaic</t>
  </si>
  <si>
    <t>MS01932 12" x 12" Honed 1" x 1" Mosaic</t>
  </si>
  <si>
    <t>MS02299 11-1/2" x 11-1/4" Honed Herringbone 1" x 2" Mosaic</t>
  </si>
  <si>
    <t>MS01287 Allure &amp; Glacier 10-3/8" x 12" Textured 2" Hexagon Mosaic</t>
  </si>
  <si>
    <t>TL15534 2-3/4" x 5-1/2" Polished Field Modern Subway/Beveled</t>
  </si>
  <si>
    <t>TL14901 36" x 36" x 3/4" Polished Field</t>
  </si>
  <si>
    <t>TL17662 24" x 24" Polished Field</t>
  </si>
  <si>
    <t>MS01466 12-1/8" x 13-3/8" Polished Herringbone 1" x 2" Mosaic</t>
  </si>
  <si>
    <t>MS01158 12" x 12" Polished Modern Lattice Mosaic</t>
  </si>
  <si>
    <t>MS01155 Skyline (Polished) 12" x 12"  Modern 5/8" x 3" Staggered Mosaic</t>
  </si>
  <si>
    <t>MS01153 12" x 12" Polished Modern 1-1/4"x6" Staggered Mosaic only.</t>
  </si>
  <si>
    <t>MS00963 12-5/8" x 12-5/8" x 3/4" Rock Face 1" x 2" Mosaic</t>
  </si>
  <si>
    <t>MS00964 12" x 14" x Random Rock Face 2" x 6" Mosaic</t>
  </si>
  <si>
    <t>MS01154 12" x 12" Polished Modern 5/8" x 5/8" Blend Mosaic</t>
  </si>
  <si>
    <t>MS00949 11" x 17" x 1/2" Split Face  Slides Mosaic</t>
  </si>
  <si>
    <t>MS01186 8-7/16" x 16-11/16" Polished Subway Mosaic</t>
  </si>
  <si>
    <t>ML00709 2" x 12" Polished Modern Cornice Molding</t>
  </si>
  <si>
    <t>MS01184 8-7/16" x 16-11/16" Multi Subway Mosaic</t>
  </si>
  <si>
    <t>TL15535 2-3/4" x 5-1/2" Honed Field Modern Subway/Beveled</t>
  </si>
  <si>
    <t>MS00736 12" x 12" Honed 1" x 1" Mosaic</t>
  </si>
  <si>
    <t>MS01384 12" x 12" Honed 2" x 2" Mosaic</t>
  </si>
  <si>
    <t>MS90818 12" x 12" Honed 5/8" x 3" Stacked Mosaic</t>
  </si>
  <si>
    <t>MS02304 12" x 12" Honed Herringbone 5/8" x 3" Mosaic</t>
  </si>
  <si>
    <t>MS01161 12" x 12"  Modern 1-1/4"x6" Staggered Mosaic  Honed, MS01160 12" x 12"  Modern 5/8" x 3" Staggered Mosaic  Honed, MS01163 12" x 12" Honed Modern Lattice Mosaic, MS01187 8-7/16" x 16-11/16" Honed Modern Subway Mosaic and ML00712 2" x 12" Honed Modern Cornice Molding only.</t>
  </si>
  <si>
    <t>MS01160 12" x 12"  Modern 5/8" x 3" Staggered Mosaic Honed</t>
  </si>
  <si>
    <t>MS01163 12" x 12" Honed Modern Lattice Mosaic</t>
  </si>
  <si>
    <t>MS01187 8-7/16" x 16-11/16" Honed Modern Subway Mosaic</t>
  </si>
  <si>
    <t>ML00712 2" x 12" Honed Modern Cornice Molding</t>
  </si>
  <si>
    <t>Calacatta Picasso Honed Marble Collection</t>
  </si>
  <si>
    <t>CALACATTA PICASSO HONED MARBLE COLLECTION</t>
  </si>
  <si>
    <t>NBCI</t>
  </si>
  <si>
    <t>TL21076</t>
  </si>
  <si>
    <t>TL21002</t>
  </si>
  <si>
    <t>TL21000</t>
  </si>
  <si>
    <t>TL21001</t>
  </si>
  <si>
    <t>24" x 24"</t>
  </si>
  <si>
    <t>TL21003</t>
  </si>
  <si>
    <t>20.00 SF/CTN</t>
  </si>
  <si>
    <t>MS02570</t>
  </si>
  <si>
    <t>MS02606</t>
  </si>
  <si>
    <t>MS02571</t>
  </si>
  <si>
    <t>MS02567</t>
  </si>
  <si>
    <t>ML01112</t>
  </si>
  <si>
    <t>ML01113</t>
  </si>
  <si>
    <t>Calacatta Picasso &amp; Iris Black</t>
  </si>
  <si>
    <t>MS02568</t>
  </si>
  <si>
    <t>Calacatta Picasso &amp; Snow White</t>
  </si>
  <si>
    <t>MS02569</t>
  </si>
  <si>
    <r>
      <t>DIANA ROYAL MARBLE COLLECTION - Tumbled &amp; Antiqued</t>
    </r>
    <r>
      <rPr>
        <i/>
        <u/>
        <sz val="8"/>
        <rFont val="Arial"/>
        <family val="2"/>
      </rPr>
      <t xml:space="preserve"> - continued</t>
    </r>
  </si>
  <si>
    <r>
      <t>FLUTED TILE / MOLDING COLLECTION</t>
    </r>
    <r>
      <rPr>
        <i/>
        <u/>
        <sz val="8"/>
        <rFont val="Arial"/>
        <family val="2"/>
      </rPr>
      <t xml:space="preserve"> - continued</t>
    </r>
  </si>
  <si>
    <r>
      <t>GLACIER MARBLE COLLECTION (calacatta t)</t>
    </r>
    <r>
      <rPr>
        <i/>
        <u/>
        <sz val="8"/>
        <rFont val="Arial"/>
        <family val="2"/>
      </rPr>
      <t xml:space="preserve"> - continued</t>
    </r>
  </si>
  <si>
    <r>
      <t>ICEBERG MARBLE COLLECTION</t>
    </r>
    <r>
      <rPr>
        <i/>
        <u/>
        <sz val="8"/>
        <rFont val="Arial"/>
        <family val="2"/>
      </rPr>
      <t xml:space="preserve"> - continued</t>
    </r>
  </si>
  <si>
    <r>
      <t>MIRADOURO CLASSIC CERAMIC COLLECTION - Glazed Ceramic Tile</t>
    </r>
    <r>
      <rPr>
        <i/>
        <u/>
        <sz val="8"/>
        <rFont val="Arial"/>
        <family val="2"/>
      </rPr>
      <t xml:space="preserve"> - continued</t>
    </r>
  </si>
  <si>
    <r>
      <t>SKYLINE HONED MARBLE COLLECTION</t>
    </r>
    <r>
      <rPr>
        <i/>
        <u/>
        <sz val="8"/>
        <rFont val="Arial"/>
        <family val="2"/>
      </rPr>
      <t xml:space="preserve"> - continued</t>
    </r>
  </si>
  <si>
    <r>
      <t>WHITE CARRARA POLISHED MARBLE COLLECTION</t>
    </r>
    <r>
      <rPr>
        <i/>
        <u/>
        <sz val="8"/>
        <rFont val="Arial"/>
        <family val="2"/>
      </rPr>
      <t xml:space="preserve"> - continued</t>
    </r>
  </si>
  <si>
    <t>11-12</t>
  </si>
  <si>
    <t>12-13</t>
  </si>
  <si>
    <t>14-15</t>
  </si>
  <si>
    <t>20-21</t>
  </si>
  <si>
    <t xml:space="preserve">MS01735 1" x 3" Basket Weave Mosaic Avalon &amp; Silver Drop Polished     </t>
  </si>
  <si>
    <t xml:space="preserve">MS01739 1" x 3" Basket Weave Mosaic Champagne &amp; Bosphorus Honed     </t>
  </si>
  <si>
    <t xml:space="preserve">MS01749 1" x 3" Basket Weave Mosaic Diana Royal Honed &amp; Snow White Polished     </t>
  </si>
  <si>
    <t xml:space="preserve">MS01760 1" x 3" Basket Weave Mosaic Silver Clouds Polished &amp; Snow White Honed     </t>
  </si>
  <si>
    <t xml:space="preserve">MS01770 1" x 3" Basket Weave Mosaic Skyline &amp; Snow White Polished     </t>
  </si>
  <si>
    <t xml:space="preserve">MS01771 1" x 3" Basket Weave Mosaic Snow White Honed &amp; Allure Polished     </t>
  </si>
  <si>
    <t xml:space="preserve">MS01736 Cascade Mosaic Avalon &amp; Silver Drop Polished     </t>
  </si>
  <si>
    <t xml:space="preserve">MS01740 Cascade Mosaic Champagne &amp; Bosphorus Honed     </t>
  </si>
  <si>
    <t xml:space="preserve">MS01750 Cascade Mosaic Diana Royal Honed &amp; Snow White Polished     </t>
  </si>
  <si>
    <t xml:space="preserve">MS01761 Cascade Mosaic Silver Clouds Polished &amp; Snow White Honed    </t>
  </si>
  <si>
    <t xml:space="preserve">MS01772 Cascade Mosaic Snow White Honed &amp; Allure Polished    </t>
  </si>
  <si>
    <t xml:space="preserve">MS01737 Lincoln Mosaic Avalon &amp; Silver Drop Polished    </t>
  </si>
  <si>
    <t xml:space="preserve">MS01741 Lincoln Mosaic Champagne &amp; Bosphorus Honed    </t>
  </si>
  <si>
    <t xml:space="preserve">MS01751 Lincoln Mosaic Diana Royal Honed &amp; Snow White Polished    </t>
  </si>
  <si>
    <t xml:space="preserve">MS01762 Lincoln Mosaic Silver Clouds Polished &amp; Snow White Honed    </t>
  </si>
  <si>
    <t xml:space="preserve">MS01773 Lincoln Mosaic Snow White Honed &amp; Allure Polished    </t>
  </si>
  <si>
    <t xml:space="preserve">MS01785 Lincoln Mosaic Verde Capri &amp; Glacier Honed    </t>
  </si>
  <si>
    <t xml:space="preserve">MS01738 Rhomboid Blend Mosaic Avalon &amp; Silver Drop Polished    </t>
  </si>
  <si>
    <t xml:space="preserve">MS01743 Rhomboid Blend Mosaic Champagne &amp; Bosphorus Honed     </t>
  </si>
  <si>
    <t xml:space="preserve">MS01753 Rhomboid Blend Mosaic Diana Royal Honed &amp; Snow White Polished     </t>
  </si>
  <si>
    <t xml:space="preserve">MS01764 Rhomboid Blend Mosaic Silver Clouds Polished &amp; Snow White Honed     </t>
  </si>
  <si>
    <t xml:space="preserve">MS01775 Rhomboid Blend Mosaic Snow White Honed &amp; Allure Polished    </t>
  </si>
  <si>
    <t xml:space="preserve">MS01744 Maze Mosaic Champagne &amp; Bosphorus Honed    </t>
  </si>
  <si>
    <t xml:space="preserve">MS01748 Maze Mosaic Diana Royal Honed &amp; Snow White Polished    </t>
  </si>
  <si>
    <t xml:space="preserve">MS01745 Pillar Mosaic Champagne, Bosphorus &amp; Seashell Honed    </t>
  </si>
  <si>
    <t xml:space="preserve">MS01756 Pillar Mosaic Diana Royal &amp; Champagne Honed &amp; Paradise Polished    </t>
  </si>
  <si>
    <t xml:space="preserve">MS01758 Pillar Mosaic Silver Clouds Polished, Snow White Honed &amp; Arctic Gray Polished    </t>
  </si>
  <si>
    <t xml:space="preserve">MS01742 Raya Basket Mosaic Champagne &amp; Bosphorus Honed    </t>
  </si>
  <si>
    <t xml:space="preserve">MS01767 Raya Basket Mosaic Skyline Polished &amp; Snow White Honed    </t>
  </si>
  <si>
    <t xml:space="preserve">MS01774 Raya Basket Mosaic Snow White Honed &amp; Allure Polished    </t>
  </si>
  <si>
    <t xml:space="preserve">MS01733 Stars Mosaic Avalon &amp; Silver Drop Polished    </t>
  </si>
  <si>
    <t xml:space="preserve">MS01754 Stars Mosaic Diana Royal Honed &amp; Snow White Polished    </t>
  </si>
  <si>
    <t xml:space="preserve">MS01757 Stars Mosaic Bosphorus &amp; Champagne Honed    </t>
  </si>
  <si>
    <t xml:space="preserve">MS01765 Stars Mosaic Silver Clouds Polished &amp; Snow White Honed    </t>
  </si>
  <si>
    <t xml:space="preserve">MS01776 Stars Mosaic Snow White Honed &amp; Allure Polished    </t>
  </si>
  <si>
    <t xml:space="preserve">MS01747 Steps 3 D Mosaic Champagne, Seashell &amp; Bosphorus Honed    </t>
  </si>
  <si>
    <t xml:space="preserve">MS01766 Steps 3 D Mosaic Silver Clouds, Snow White &amp; Arctic Gray Polished    </t>
  </si>
  <si>
    <t xml:space="preserve">MS01779 Steps 3 D Mosaic Snow White Honed, Allure &amp; Black Polished    </t>
  </si>
  <si>
    <t xml:space="preserve">MS01781 Steps 3 D Mosaic Snow White, Diana Royal &amp; Allure Polished    </t>
  </si>
  <si>
    <t xml:space="preserve">MS01786 Steps 3 D Mosaic Verde Capri, Snow White &amp; Allure Honed    </t>
  </si>
  <si>
    <t xml:space="preserve">MS02289 1" Hexagon Mosaic Bianco Dolomiti Classic Honed    </t>
  </si>
  <si>
    <t xml:space="preserve">MS02058 1" x 1" Mosaic Bianco Dolomiti Classic Honed    </t>
  </si>
  <si>
    <t xml:space="preserve">MS01929 Monte Mosaic Snow White &amp; Black Honed    </t>
  </si>
  <si>
    <t xml:space="preserve">MS01928 Ponte Mosaic Snow White &amp; Black Honed    </t>
  </si>
  <si>
    <t xml:space="preserve">TL18018  16" x 24" x 1/2" Field Bosphorus Full Grain   </t>
  </si>
  <si>
    <t xml:space="preserve">MS01289 2" Hexagon Mosaic Bosphorus Textured   </t>
  </si>
  <si>
    <t xml:space="preserve">MS01299 2" x 2" Mosaic Bosphorus Textured   </t>
  </si>
  <si>
    <t xml:space="preserve">MS01267 3 D Hexagon Mosaic Bosphorus Textured   </t>
  </si>
  <si>
    <t xml:space="preserve">MS01266 3 D Hexagon Mosaic Bosphorus &amp; Snow White Textured   </t>
  </si>
  <si>
    <t xml:space="preserve">MS01268 3 D Hexagon Mosaic Britannia &amp; Snow White Textured   </t>
  </si>
  <si>
    <t xml:space="preserve">TL10575 18" x 18" Field Calacatta Gold Extra Polished   </t>
  </si>
  <si>
    <t xml:space="preserve">TL18788 2-3/4" x 5-1/2" Field Calacatta Gold Royal Honed   </t>
  </si>
  <si>
    <t xml:space="preserve">TL18789 6" x 12" Field Calacatta Gold Royal Honed   </t>
  </si>
  <si>
    <t xml:space="preserve">TL18373 18" x 18" Field Calacatta Gold Royal Honed   </t>
  </si>
  <si>
    <t xml:space="preserve">MS01852 Arabesque Mosaic Calacatta Gold Royal Honed    </t>
  </si>
  <si>
    <t xml:space="preserve">MS01850 Slides Mosaic Calacatta Gold Royal Honed    </t>
  </si>
  <si>
    <t xml:space="preserve">ML00881 Andorra Molding Calacatta Gold Royal Honed    </t>
  </si>
  <si>
    <t xml:space="preserve">ML00880 Pencil Liner Calacatta Gold Royal Honed    </t>
  </si>
  <si>
    <t xml:space="preserve">ML00882 Modern Base Calacatta Gold Royal Honed    </t>
  </si>
  <si>
    <t xml:space="preserve">TL20428 12" x 24" Field Calacatta Green Classic Honed  </t>
  </si>
  <si>
    <t xml:space="preserve">TL11134 4" x 4" Honed Champagne Limestone Field   </t>
  </si>
  <si>
    <t xml:space="preserve">TL16171 Elevation Pattern Champagne Limestone Field   </t>
  </si>
  <si>
    <t xml:space="preserve">MS00604 1" x 2" Mosaic Champagne Limestone Rockface   </t>
  </si>
  <si>
    <t xml:space="preserve">MS00610 2" x 6" Mosaic Champagne Limestone Rockface   </t>
  </si>
  <si>
    <t xml:space="preserve">MS01302 2" x 2" Mosaic Champagne Limestone Textured   </t>
  </si>
  <si>
    <t xml:space="preserve">MS01290 2" Hexagon Mosaic Champagne Limestone Textured   </t>
  </si>
  <si>
    <t xml:space="preserve">MS00930 1" x 2" Basket Weave Mosaic Champagne &amp; Olive Green Textured   </t>
  </si>
  <si>
    <t xml:space="preserve">MS01301 2" x 2" Mosaic Champagne &amp; Seashell &amp; Heartsmere Textured   </t>
  </si>
  <si>
    <t xml:space="preserve">TL18234 Versailles Pattern 1/2" Field Allure Cottage    </t>
  </si>
  <si>
    <t xml:space="preserve">TL18229 Versailles Pattern 1/2" Field Fantasy White Cottage    </t>
  </si>
  <si>
    <t xml:space="preserve">TL18225 Versailles Pattern 1/2" Field Iris Black Cottage    </t>
  </si>
  <si>
    <t xml:space="preserve">MS00993 1" x 1" Mosaic Florence Blend Honed &amp; Polished   </t>
  </si>
  <si>
    <t xml:space="preserve">MS01025 1" x 1" Mosaic Venezia Blend Honed &amp; Polished   </t>
  </si>
  <si>
    <t xml:space="preserve">MS00788 1" x 2" Basket Weave Mosaic Diana Royal &amp; Paradise Polished   </t>
  </si>
  <si>
    <t xml:space="preserve">MS01172 Modern Bamboo Mosaic Milano Dark Polished   </t>
  </si>
  <si>
    <t xml:space="preserve">MS01185 Subway Mosaic Milano Dark Polished   </t>
  </si>
  <si>
    <t xml:space="preserve">MS00605 1" x 2" Mosaic Desert Cream Rock Face   </t>
  </si>
  <si>
    <t xml:space="preserve">MS00611 2" x 6" Mosaic Desert Cream Rock Face   </t>
  </si>
  <si>
    <t xml:space="preserve">MS01303 2" x 2" Mosaic Diana Royal &amp; Paradise &amp; Seashell Textured   </t>
  </si>
  <si>
    <t xml:space="preserve">MS01270 3 D Hexagon Mosaic Diana Royal &amp; Snow White Textured   </t>
  </si>
  <si>
    <t xml:space="preserve">MS00959 1" x 1" Mosaic Milano Blend Tumbled   </t>
  </si>
  <si>
    <t xml:space="preserve">MS00960 2" x 2" Mosaic Milano Blend Tumbled   </t>
  </si>
  <si>
    <t xml:space="preserve">MS00961 5/8" x 2" Mosaic Milano Blend Tumbled   </t>
  </si>
  <si>
    <t xml:space="preserve">ML01020 4" x 18" x 3/4" Thin Fluted Tile Calacatta Gold Royal Honed  </t>
  </si>
  <si>
    <t xml:space="preserve">ML01041 18" x 36" x 3/4" Thin Fluted Tile Calacatta Gold Royal Honed  </t>
  </si>
  <si>
    <t xml:space="preserve">MS01287 2" Hexagon Mosaic Allure &amp; Glacier Textured   </t>
  </si>
  <si>
    <t xml:space="preserve">MS90788 Hand Clipped Mosaic Allure Light Honed &amp; Clipped   </t>
  </si>
  <si>
    <t xml:space="preserve">MS90786 Hand Clipped Mosaic Skyline Honed &amp; Clipped   </t>
  </si>
  <si>
    <t xml:space="preserve">MS90787 Hand Clipped Mosaic Snow White Honed &amp; Clipped   </t>
  </si>
  <si>
    <t xml:space="preserve">MS01675 Devon Mosaic Iceberg Polished, Avenza Honed &amp; Allure Polished    </t>
  </si>
  <si>
    <t xml:space="preserve">MS01671 Devon Mosaic Iceberg Polished, Diana Royal Polished &amp; Paradise Polished    </t>
  </si>
  <si>
    <t xml:space="preserve">MS01676 Kent Mosaic Iceberg Polished, Avenza Honed &amp; Allure Polished    </t>
  </si>
  <si>
    <t xml:space="preserve">MS01677 Monte Mosaic Iceberg Polished &amp; Allure Polished    </t>
  </si>
  <si>
    <t xml:space="preserve">MS01673 Monte Mosaic Iceberg Polished &amp; Diana Royal Polished    </t>
  </si>
  <si>
    <t xml:space="preserve">MS01678 York Mosaic Iceberg Polished &amp; Allure Polished    </t>
  </si>
  <si>
    <t xml:space="preserve">TL18092 12" x 12" Polished Field  </t>
  </si>
  <si>
    <t xml:space="preserve">TL18095 18" x 18" x 1/2" Polished Field  </t>
  </si>
  <si>
    <t xml:space="preserve">TL18093 12" x 24" x 1/2" Polished Field  </t>
  </si>
  <si>
    <t xml:space="preserve">TL18094 24" x 24" x 3/4" Polished Field  </t>
  </si>
  <si>
    <t xml:space="preserve">MS01668 10-3/8" x 12" Polished 2" Hexagon Mosaic  </t>
  </si>
  <si>
    <t xml:space="preserve">MS01669 12-1/8" x 13-3/8" Polished Herringbone 1" x 2" Mosaic  </t>
  </si>
  <si>
    <t xml:space="preserve">TL20014 New Elevation Pattern Multi Field  </t>
  </si>
  <si>
    <t xml:space="preserve">TL18138 8" x 8" x 1/2" Brushed/Chiselled Field  </t>
  </si>
  <si>
    <t xml:space="preserve">TL18137 16" x 16" x 1/2" Brushed/Chiselled Field  </t>
  </si>
  <si>
    <t xml:space="preserve">MS02007 10-3/8" x 12" Textured 2" Hexagon Mosaic  </t>
  </si>
  <si>
    <t xml:space="preserve">MS02006 12" x 12" Textured 2" x 2" Mosaic  </t>
  </si>
  <si>
    <t xml:space="preserve">TL18097 12" x 12" Honed Field  </t>
  </si>
  <si>
    <t xml:space="preserve">TL18100 18" x 18" x 1/2" Honed Field  </t>
  </si>
  <si>
    <t xml:space="preserve">TL18098 12" x 24" x 1/2" Honed Field  </t>
  </si>
  <si>
    <t xml:space="preserve">MS02293 11-5/8" x 12" Honed 1" Hexagon Mosaic  </t>
  </si>
  <si>
    <t xml:space="preserve">MS02319 12" x 12" Honed 2" x 2" Mosaic  </t>
  </si>
  <si>
    <t xml:space="preserve">MS90821 12" x 12" Honed 5/8" x 3" Stacked Mosaic  </t>
  </si>
  <si>
    <t xml:space="preserve">MS02301 12-1/8" x 13-3/8" Honed Herringbone 1" x 2" Mosaic  </t>
  </si>
  <si>
    <t xml:space="preserve">MS02118 12-1/8" x 13-3/8" Honed Herringbone 5/8" x 3" Mosaic  </t>
  </si>
  <si>
    <t xml:space="preserve">MS01009 12" x 12" Honed &amp; Polished 1" x 1" Massa Blend Mosaic  </t>
  </si>
  <si>
    <t xml:space="preserve">MS01292 10-3/8" x 12" Textured 2" Hexagon Mosaic  </t>
  </si>
  <si>
    <t xml:space="preserve">MS90820 12" x 12" Honed 5/8" x 3" Stacked Mosaic  </t>
  </si>
  <si>
    <t xml:space="preserve">MS02307 12" x 12" Honed Herringbone 5/8" x 3" Mosaic  </t>
  </si>
  <si>
    <t xml:space="preserve">MS90102 9" x 12" Honed Staggered Joint Mosaic  </t>
  </si>
  <si>
    <t xml:space="preserve">TL14938 12" x 24" x 1/2" Honed Field  </t>
  </si>
  <si>
    <t xml:space="preserve">TL16183 Elevation Pattern Honed Field  </t>
  </si>
  <si>
    <t xml:space="preserve">TL17665 24" x 24" Honed Field  </t>
  </si>
  <si>
    <t xml:space="preserve">MS02004 Braided Hexagon Mosaic Iris Black &amp; Snow White Honed   </t>
  </si>
  <si>
    <t xml:space="preserve">TL13440 Versailles Pattern Field Ivory Classic Blend Classic/Pave Real   </t>
  </si>
  <si>
    <t xml:space="preserve">TL10356 18" x 18" x 1/2" Field Ivory Light Honed &amp; Filled   </t>
  </si>
  <si>
    <t xml:space="preserve">TL13298 24" x 24" x 1/2" Field Ivory Light Honed &amp; Filled   </t>
  </si>
  <si>
    <t xml:space="preserve">TL91214 16" x 24" x 5/8" Field Beaumaniere Brushed   </t>
  </si>
  <si>
    <t xml:space="preserve">TL18860 8" x 16" x 1/2" Field Belgian Blue Brushed/Chiselled   </t>
  </si>
  <si>
    <t xml:space="preserve">TL18859 16" x 16" x 1/2" Field Belgian Blue Brushed/Chiselled   </t>
  </si>
  <si>
    <t xml:space="preserve">TL18858 16" x 24" x 1/2" Field Belgian Blue Brushed/Chiselled   </t>
  </si>
  <si>
    <t xml:space="preserve">TL90896 16" x 24" x 5/8" Field Belgian Blue Lappato Patinato   </t>
  </si>
  <si>
    <t xml:space="preserve">TL91053 16" x 24" x 5/8" Field Elite Brun Brushed &amp; Tumbled   </t>
  </si>
  <si>
    <t xml:space="preserve">TL91011 16" x 24" x 5/8" Field Magny Louvre Brushed   </t>
  </si>
  <si>
    <t xml:space="preserve">TL18492 16" x 24" x 1/2" Field Fantasy White Leather  </t>
  </si>
  <si>
    <t xml:space="preserve">TL20574 24" x 36" x 3/4" Field Iris Black Leather  </t>
  </si>
  <si>
    <t xml:space="preserve">TL20573 24" x 36" x 3/4" Field Royal Cream Leather  </t>
  </si>
  <si>
    <t xml:space="preserve">TL20493 24" x 36" x 3/4" Field Diana Royal Leather  </t>
  </si>
  <si>
    <t xml:space="preserve">TL17455 24" x 36" x 3/4" Field Skyline (Vein Cut) Leather  </t>
  </si>
  <si>
    <t xml:space="preserve">MS00698 1" x 2" Basket Weave Mosaic Silver Clouds &amp; Tobacco Polished   </t>
  </si>
  <si>
    <t xml:space="preserve">MS01603 1" x 1" Mosaic Verona Blend Honed   </t>
  </si>
  <si>
    <t xml:space="preserve">MS01604 2" x 2" Mosaic Verona Blend Honed   </t>
  </si>
  <si>
    <t xml:space="preserve">MS01602 5/8" x 1-1/4" Brick Mosaic Verona Blend Honed   </t>
  </si>
  <si>
    <t xml:space="preserve">MS01605 5/8" x 2" Mosaic Verona Blend Honed   </t>
  </si>
  <si>
    <t xml:space="preserve">MS01606 Slides Mosaic Verona Blend Honed   </t>
  </si>
  <si>
    <t xml:space="preserve">MS01263 3 D Hexagon Mosaic Allure &amp; Snow White &amp; Skyline Textured   </t>
  </si>
  <si>
    <t xml:space="preserve">MS01308 2" x 2" Mosaic 2" x 2" Mosaic Textured   </t>
  </si>
  <si>
    <t xml:space="preserve">MS01309 2" x 2" Mosaic Skyline &amp; Bosphorus Textured   </t>
  </si>
  <si>
    <t xml:space="preserve">MS01183 Subway Mosaic Verona Blend Polished   </t>
  </si>
  <si>
    <t xml:space="preserve">MS00801 2" x 2" Mosaic Verona Blend Polished   </t>
  </si>
  <si>
    <t xml:space="preserve">MS00826 5/8" x 2" Mosaic Verona Blend Polished   </t>
  </si>
  <si>
    <t xml:space="preserve">MS01311 2" x 2" Mosaic Snow White &amp; Champagne Textured   </t>
  </si>
  <si>
    <t xml:space="preserve">NW00083 Chevron Fusion Mosaic Snow White &amp; Skyline Honed   </t>
  </si>
  <si>
    <t xml:space="preserve">MS01243 5/8" x 1-1/4" Brick Mosaic Snow White &amp; Avenza Polished   </t>
  </si>
  <si>
    <t xml:space="preserve">MS01244 5/8" x 1-1/4" Brick Mosaic Snow White &amp; Marbella Beige Polished   </t>
  </si>
  <si>
    <t xml:space="preserve">NW00082 Chevron Fusion Mosaic Snow White &amp; Skyline Polished   </t>
  </si>
  <si>
    <t>Colors Barn Glossy, Black Glossy, Bronze Crackled, Cloud Crackled, Cold Glossy, Emerald, Ivory, Jules Glossy, Mushroom, Robin, Rosie Glossy, Sky, Stone and Witty Green Glossy in all formats.</t>
  </si>
  <si>
    <t xml:space="preserve">TL18359 4" x 12" x 3/8" Field Cold Glossy   </t>
  </si>
  <si>
    <t xml:space="preserve">ML80016 5/8" x 6" x 3/8" Pencil Trim Cold Glossy   </t>
  </si>
  <si>
    <t xml:space="preserve">TL18363 4" x 12" x 3/8" Field Jules Glossy   </t>
  </si>
  <si>
    <t xml:space="preserve">TL18333 3" x 9" x 3/8" Field Witty Green Glossy   </t>
  </si>
  <si>
    <t>2/15/26</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</si>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</sst>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b/>
      <i/>
      <sz val="12"/>
      <name val="Arial"/>
      <family val="2"/>
    </font>
    <font>
      <i/>
      <sz val="8"/>
      <name val="Arial Narrow"/>
      <family val="2"/>
    </font>
    <font>
      <sz val="18"/>
      <name val="Arial"/>
      <family val="2"/>
    </font>
    <font>
      <sz val="10"/>
      <name val="Copperplate Gothic Bold"/>
      <family val="2"/>
    </font>
    <font>
      <sz val="10"/>
      <name val="Arial Narrow"/>
      <family val="2"/>
    </font>
    <font>
      <i/>
      <u/>
      <sz val="8"/>
      <name val="Arial"/>
      <family val="2"/>
    </font>
    <font>
      <sz val="8"/>
      <color indexed="44"/>
      <name val="Arial"/>
      <family val="2"/>
    </font>
    <font>
      <sz val="7"/>
      <name val="Arial Narrow"/>
      <family val="2"/>
    </font>
    <font>
      <sz val="10"/>
      <name val="Arial"/>
      <family val="2"/>
    </font>
    <font>
      <sz val="11"/>
      <color theme="1"/>
      <name val="Calibri"/>
      <family val="2"/>
      <scheme val="minor"/>
    </font>
    <font>
      <sz val="8"/>
      <color rgb="FFFF0000"/>
      <name val="Arial"/>
      <family val="2"/>
    </font>
    <font>
      <sz val="8"/>
      <color rgb="FF0000FF"/>
      <name val="Arial"/>
      <family val="2"/>
    </font>
    <font>
      <sz val="8"/>
      <color rgb="FFFF0000"/>
      <name val="Arial Narrow"/>
      <family val="2"/>
    </font>
    <font>
      <b/>
      <sz val="8"/>
      <color rgb="FFFF0000"/>
      <name val="Arial Narrow"/>
      <family val="2"/>
    </font>
    <font>
      <i/>
      <sz val="8"/>
      <color rgb="FFFF0000"/>
      <name val="Arial Narrow"/>
      <family val="2"/>
    </font>
    <font>
      <i/>
      <sz val="8"/>
      <color theme="1"/>
      <name val="Arial Narrow"/>
      <family val="2"/>
    </font>
    <font>
      <sz val="10"/>
      <color rgb="FF000000"/>
      <name val="Arial"/>
      <family val="2"/>
    </font>
    <font>
      <i/>
      <sz val="8"/>
      <color rgb="FFFF0000"/>
      <name val="Arial"/>
      <family val="2"/>
    </font>
    <font>
      <b/>
      <i/>
      <sz val="10"/>
      <name val="Arial"/>
      <family val="2"/>
    </font>
    <font>
      <sz val="8"/>
      <color theme="1"/>
      <name val="Arial Narrow"/>
      <family val="2"/>
    </font>
    <font>
      <strike/>
      <sz val="10"/>
      <name val="Arial"/>
      <family val="2"/>
    </font>
    <font>
      <sz val="6"/>
      <name val="Arial Narrow"/>
      <family val="2"/>
    </font>
    <font>
      <i/>
      <sz val="7"/>
      <name val="Arial Narrow"/>
      <family val="2"/>
    </font>
  </fonts>
  <fills count="21">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99CCFF"/>
        <bgColor indexed="64"/>
      </patternFill>
    </fill>
    <fill>
      <patternFill patternType="solid">
        <fgColor rgb="FFFF0000"/>
        <bgColor indexed="64"/>
      </patternFill>
    </fill>
    <fill>
      <patternFill patternType="solid">
        <fgColor rgb="FFFFC000"/>
        <bgColor indexed="64"/>
      </patternFill>
    </fill>
    <fill>
      <patternFill patternType="solid">
        <fgColor rgb="FF00FF00"/>
        <bgColor indexed="64"/>
      </patternFill>
    </fill>
    <fill>
      <patternFill patternType="solid">
        <fgColor theme="0" tint="-0.14999847407452621"/>
        <bgColor indexed="64"/>
      </patternFill>
    </fill>
    <fill>
      <patternFill patternType="solid">
        <fgColor rgb="FFFF99CC"/>
        <bgColor indexed="64"/>
      </patternFill>
    </fill>
    <fill>
      <patternFill patternType="solid">
        <fgColor rgb="FFFFCC99"/>
        <bgColor indexed="64"/>
      </patternFill>
    </fill>
    <fill>
      <patternFill patternType="solid">
        <fgColor rgb="FFC0C0C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1" fillId="0" borderId="0"/>
    <xf numFmtId="0" fontId="2" fillId="0" borderId="0"/>
    <xf numFmtId="0" fontId="22" fillId="0" borderId="0"/>
    <xf numFmtId="9" fontId="1" fillId="0" borderId="0" applyFont="0" applyFill="0" applyBorder="0" applyAlignment="0" applyProtection="0"/>
    <xf numFmtId="9" fontId="21" fillId="0" borderId="0" applyFont="0" applyFill="0" applyBorder="0" applyAlignment="0" applyProtection="0"/>
    <xf numFmtId="9" fontId="2" fillId="0" borderId="0" applyFont="0" applyFill="0" applyBorder="0" applyAlignment="0" applyProtection="0"/>
  </cellStyleXfs>
  <cellXfs count="251">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8" applyNumberFormat="1" applyFont="1" applyAlignment="1">
      <alignment vertical="center"/>
    </xf>
    <xf numFmtId="43" fontId="4" fillId="2" borderId="0" xfId="1" applyFont="1" applyFill="1" applyAlignment="1">
      <alignment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4" fontId="7" fillId="0" borderId="3" xfId="0" applyNumberFormat="1" applyFont="1" applyBorder="1" applyAlignment="1">
      <alignment horizontal="center" vertical="center"/>
    </xf>
    <xf numFmtId="43" fontId="7" fillId="0" borderId="3"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3"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8" applyFont="1" applyFill="1" applyAlignment="1">
      <alignment vertical="center"/>
    </xf>
    <xf numFmtId="4" fontId="4" fillId="2" borderId="0" xfId="0" applyNumberFormat="1" applyFont="1" applyFill="1" applyAlignment="1">
      <alignment vertical="center"/>
    </xf>
    <xf numFmtId="0" fontId="4" fillId="0" borderId="3"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1"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3"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6" fillId="0" borderId="0" xfId="1" applyNumberFormat="1" applyFont="1" applyFill="1" applyAlignment="1">
      <alignment vertical="center"/>
    </xf>
    <xf numFmtId="9" fontId="6"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2" borderId="0" xfId="1" applyNumberFormat="1" applyFont="1" applyFill="1" applyAlignment="1" applyProtection="1">
      <alignment vertical="center"/>
      <protection locked="0"/>
    </xf>
    <xf numFmtId="9" fontId="4" fillId="0" borderId="3" xfId="8" applyFont="1" applyBorder="1" applyAlignment="1" applyProtection="1">
      <alignment horizontal="center" vertical="center"/>
      <protection locked="0"/>
    </xf>
    <xf numFmtId="43" fontId="7" fillId="0" borderId="3"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 fontId="4" fillId="0" borderId="0" xfId="0"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3" xfId="8" applyFont="1" applyFill="1" applyBorder="1" applyAlignment="1">
      <alignment horizontal="center"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4" fillId="0" borderId="0" xfId="0"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8" borderId="0" xfId="0" applyFont="1" applyFill="1" applyAlignment="1">
      <alignment vertical="center"/>
    </xf>
    <xf numFmtId="0" fontId="4" fillId="0" borderId="7" xfId="0" applyFont="1" applyBorder="1" applyAlignment="1">
      <alignment vertical="center"/>
    </xf>
    <xf numFmtId="0" fontId="4" fillId="0" borderId="3" xfId="0" applyFont="1" applyBorder="1" applyAlignment="1" applyProtection="1">
      <alignment horizontal="center" vertical="center"/>
      <protection locked="0"/>
    </xf>
    <xf numFmtId="0" fontId="13"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3"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9" borderId="6" xfId="0" applyFont="1" applyFill="1" applyBorder="1" applyAlignment="1">
      <alignment vertical="center"/>
    </xf>
    <xf numFmtId="0" fontId="4" fillId="2" borderId="3" xfId="0" applyFont="1" applyFill="1" applyBorder="1" applyAlignment="1">
      <alignment horizontal="center" vertical="center"/>
    </xf>
    <xf numFmtId="0" fontId="0" fillId="0" borderId="3" xfId="0" applyBorder="1" applyAlignment="1">
      <alignment horizontal="center"/>
    </xf>
    <xf numFmtId="0" fontId="6" fillId="9" borderId="1"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5" fillId="0" borderId="0" xfId="0" applyFont="1" applyAlignment="1">
      <alignment horizontal="left"/>
    </xf>
    <xf numFmtId="9" fontId="4" fillId="0" borderId="0" xfId="8" applyFont="1" applyBorder="1" applyAlignment="1" applyProtection="1">
      <alignment horizontal="center" vertical="center"/>
      <protection locked="0"/>
    </xf>
    <xf numFmtId="4" fontId="4" fillId="10" borderId="0" xfId="1" applyNumberFormat="1" applyFont="1" applyFill="1" applyAlignment="1">
      <alignment vertical="center"/>
    </xf>
    <xf numFmtId="4" fontId="4" fillId="6" borderId="0" xfId="1" applyNumberFormat="1" applyFont="1" applyFill="1" applyAlignment="1">
      <alignment vertical="center"/>
    </xf>
    <xf numFmtId="4" fontId="4" fillId="11" borderId="0" xfId="1" applyNumberFormat="1" applyFont="1" applyFill="1" applyAlignment="1">
      <alignment vertical="center"/>
    </xf>
    <xf numFmtId="4" fontId="4" fillId="9"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9"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3" xfId="0" applyNumberFormat="1" applyFont="1" applyBorder="1" applyAlignment="1">
      <alignment horizontal="right"/>
    </xf>
    <xf numFmtId="4" fontId="4" fillId="9" borderId="0" xfId="1" applyNumberFormat="1" applyFont="1" applyFill="1" applyAlignment="1" applyProtection="1">
      <alignment vertical="center"/>
      <protection locked="0"/>
    </xf>
    <xf numFmtId="9" fontId="4" fillId="0" borderId="5" xfId="8" applyFont="1" applyBorder="1" applyAlignment="1" applyProtection="1">
      <alignment horizontal="center" vertical="center"/>
      <protection locked="0"/>
    </xf>
    <xf numFmtId="2" fontId="0" fillId="0" borderId="3"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0"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9" borderId="0" xfId="1" applyNumberFormat="1" applyFont="1" applyFill="1" applyAlignment="1">
      <alignment horizontal="center" vertical="center"/>
    </xf>
    <xf numFmtId="43" fontId="7" fillId="0" borderId="3" xfId="1" quotePrefix="1" applyFont="1" applyBorder="1" applyAlignment="1">
      <alignment horizontal="center" vertical="center"/>
    </xf>
    <xf numFmtId="0" fontId="16" fillId="12" borderId="1" xfId="0" applyFont="1" applyFill="1" applyBorder="1"/>
    <xf numFmtId="0" fontId="11" fillId="0" borderId="3" xfId="4" applyBorder="1" applyAlignment="1" applyProtection="1"/>
    <xf numFmtId="0" fontId="0" fillId="12" borderId="1" xfId="0" applyFill="1" applyBorder="1"/>
    <xf numFmtId="0" fontId="0" fillId="12" borderId="3" xfId="0" applyFill="1" applyBorder="1"/>
    <xf numFmtId="0" fontId="0" fillId="0" borderId="3" xfId="0" applyBorder="1"/>
    <xf numFmtId="0" fontId="9" fillId="0" borderId="0" xfId="0" applyFont="1" applyAlignment="1">
      <alignment vertical="center"/>
    </xf>
    <xf numFmtId="0" fontId="14"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43" fontId="4" fillId="0" borderId="0" xfId="1" applyFont="1" applyFill="1" applyAlignment="1">
      <alignment vertical="center"/>
    </xf>
    <xf numFmtId="0" fontId="14" fillId="0" borderId="0" xfId="0" applyFont="1" applyAlignment="1">
      <alignment vertical="center"/>
    </xf>
    <xf numFmtId="0" fontId="5" fillId="0" borderId="0" xfId="0" applyFont="1" applyAlignment="1">
      <alignment vertical="center"/>
    </xf>
    <xf numFmtId="49" fontId="7" fillId="0" borderId="0" xfId="1" quotePrefix="1" applyNumberFormat="1" applyFont="1" applyAlignment="1">
      <alignment horizontal="right" vertical="center"/>
    </xf>
    <xf numFmtId="49" fontId="4" fillId="0" borderId="0" xfId="1" applyNumberFormat="1" applyFont="1" applyAlignment="1">
      <alignment horizontal="center" vertical="center"/>
    </xf>
    <xf numFmtId="43" fontId="2" fillId="0" borderId="0" xfId="1" applyFont="1" applyFill="1" applyAlignment="1">
      <alignment vertical="center"/>
    </xf>
    <xf numFmtId="0" fontId="5" fillId="0" borderId="0" xfId="0" applyFont="1" applyAlignment="1">
      <alignment horizontal="left" vertical="center"/>
    </xf>
    <xf numFmtId="0" fontId="7" fillId="0" borderId="0" xfId="0" applyFont="1" applyAlignment="1">
      <alignment horizontal="left" vertical="center"/>
    </xf>
    <xf numFmtId="0" fontId="6" fillId="0" borderId="0" xfId="8" applyNumberFormat="1" applyFont="1" applyFill="1" applyAlignment="1">
      <alignment horizontal="right" vertical="center"/>
    </xf>
    <xf numFmtId="43" fontId="2" fillId="13" borderId="0" xfId="1" applyFont="1" applyFill="1" applyAlignment="1">
      <alignment vertical="center"/>
    </xf>
    <xf numFmtId="43" fontId="4" fillId="13" borderId="0" xfId="1" applyFont="1" applyFill="1"/>
    <xf numFmtId="9" fontId="19" fillId="0" borderId="0" xfId="8" applyFont="1" applyFill="1" applyAlignment="1">
      <alignment horizontal="center" vertical="center"/>
    </xf>
    <xf numFmtId="4" fontId="4" fillId="13" borderId="0" xfId="0" applyNumberFormat="1" applyFont="1" applyFill="1" applyAlignment="1">
      <alignment vertical="center"/>
    </xf>
    <xf numFmtId="9" fontId="4" fillId="13" borderId="0" xfId="8" applyFont="1" applyFill="1" applyAlignment="1">
      <alignment horizontal="center" vertical="center"/>
    </xf>
    <xf numFmtId="4" fontId="4" fillId="13" borderId="0" xfId="1" applyNumberFormat="1" applyFont="1" applyFill="1" applyAlignment="1">
      <alignment vertical="center"/>
    </xf>
    <xf numFmtId="4" fontId="4" fillId="13" borderId="0" xfId="1" applyNumberFormat="1" applyFont="1" applyFill="1" applyAlignment="1" applyProtection="1">
      <alignment vertical="center"/>
      <protection locked="0"/>
    </xf>
    <xf numFmtId="0" fontId="4" fillId="13" borderId="0" xfId="0" applyFont="1" applyFill="1" applyAlignment="1">
      <alignment vertical="center"/>
    </xf>
    <xf numFmtId="0" fontId="19" fillId="0" borderId="0" xfId="0" applyFont="1" applyAlignment="1">
      <alignment vertical="center"/>
    </xf>
    <xf numFmtId="1" fontId="4" fillId="0" borderId="0" xfId="1" applyNumberFormat="1" applyFont="1" applyFill="1" applyAlignment="1">
      <alignment horizontal="center"/>
    </xf>
    <xf numFmtId="0" fontId="4" fillId="14" borderId="0" xfId="0" applyFont="1" applyFill="1"/>
    <xf numFmtId="0" fontId="4" fillId="14" borderId="0" xfId="0" applyFont="1" applyFill="1" applyAlignment="1">
      <alignment vertical="center"/>
    </xf>
    <xf numFmtId="4" fontId="4" fillId="0" borderId="3" xfId="0" applyNumberFormat="1" applyFont="1" applyBorder="1" applyAlignment="1">
      <alignment horizontal="center" vertical="center"/>
    </xf>
    <xf numFmtId="4" fontId="4" fillId="0" borderId="0" xfId="1" applyNumberFormat="1" applyFont="1" applyFill="1" applyProtection="1">
      <protection locked="0"/>
    </xf>
    <xf numFmtId="0" fontId="20" fillId="0" borderId="0" xfId="0" applyFont="1" applyAlignment="1">
      <alignment vertical="center"/>
    </xf>
    <xf numFmtId="0" fontId="4" fillId="0" borderId="0" xfId="0" applyFont="1" applyAlignment="1">
      <alignment horizontal="left" vertical="center"/>
    </xf>
    <xf numFmtId="14" fontId="3" fillId="0" borderId="0" xfId="0" quotePrefix="1" applyNumberFormat="1" applyFont="1" applyAlignment="1">
      <alignment horizontal="right" vertical="center"/>
    </xf>
    <xf numFmtId="1" fontId="4" fillId="13" borderId="0" xfId="1" applyNumberFormat="1" applyFont="1" applyFill="1" applyAlignment="1">
      <alignment horizontal="center" vertical="center"/>
    </xf>
    <xf numFmtId="0" fontId="20" fillId="0" borderId="0" xfId="0" applyFont="1" applyAlignment="1">
      <alignment horizontal="left" vertical="center"/>
    </xf>
    <xf numFmtId="0" fontId="2" fillId="0" borderId="0" xfId="0" applyFont="1" applyAlignment="1">
      <alignment vertical="center"/>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14" fontId="3" fillId="0" borderId="0" xfId="0" applyNumberFormat="1" applyFont="1" applyAlignment="1">
      <alignment horizontal="left" vertical="top"/>
    </xf>
    <xf numFmtId="0" fontId="3" fillId="0" borderId="0" xfId="0" quotePrefix="1" applyFont="1" applyAlignment="1">
      <alignment vertical="top"/>
    </xf>
    <xf numFmtId="14" fontId="3" fillId="0" borderId="0" xfId="0" applyNumberFormat="1" applyFont="1" applyAlignment="1">
      <alignment horizontal="left"/>
    </xf>
    <xf numFmtId="0" fontId="2" fillId="0" borderId="0" xfId="0" applyFont="1"/>
    <xf numFmtId="14" fontId="3" fillId="15" borderId="0" xfId="0" applyNumberFormat="1" applyFont="1" applyFill="1" applyAlignment="1">
      <alignment horizontal="left" vertical="top"/>
    </xf>
    <xf numFmtId="14" fontId="3" fillId="16" borderId="0" xfId="0" applyNumberFormat="1" applyFont="1" applyFill="1" applyAlignment="1">
      <alignment horizontal="left" vertical="top"/>
    </xf>
    <xf numFmtId="14" fontId="3" fillId="17" borderId="5" xfId="0" applyNumberFormat="1" applyFont="1" applyFill="1" applyBorder="1" applyAlignment="1">
      <alignment horizontal="center" vertical="center" wrapText="1"/>
    </xf>
    <xf numFmtId="14" fontId="3" fillId="17" borderId="5" xfId="0" applyNumberFormat="1" applyFont="1" applyFill="1" applyBorder="1" applyAlignment="1">
      <alignment horizontal="center" vertical="center"/>
    </xf>
    <xf numFmtId="0" fontId="24" fillId="0" borderId="0" xfId="0" applyFont="1" applyAlignment="1">
      <alignment vertical="center"/>
    </xf>
    <xf numFmtId="0" fontId="23" fillId="0" borderId="0" xfId="0" applyFont="1" applyAlignment="1">
      <alignment vertical="center"/>
    </xf>
    <xf numFmtId="0" fontId="23" fillId="0" borderId="0" xfId="0" applyFont="1" applyAlignment="1">
      <alignment horizontal="center" vertical="center"/>
    </xf>
    <xf numFmtId="0" fontId="25" fillId="0" borderId="0" xfId="0" applyFont="1" applyAlignment="1">
      <alignment horizontal="right" vertical="center"/>
    </xf>
    <xf numFmtId="0" fontId="26" fillId="0" borderId="0" xfId="0" applyFont="1" applyAlignment="1">
      <alignment horizontal="center" vertical="center"/>
    </xf>
    <xf numFmtId="4" fontId="23" fillId="0" borderId="0" xfId="1" applyNumberFormat="1" applyFont="1" applyFill="1" applyAlignment="1">
      <alignment vertical="center"/>
    </xf>
    <xf numFmtId="0" fontId="27" fillId="0" borderId="0" xfId="0" applyFont="1" applyAlignment="1">
      <alignment vertical="center"/>
    </xf>
    <xf numFmtId="0" fontId="25" fillId="0" borderId="0" xfId="0" applyFont="1" applyAlignment="1">
      <alignment vertical="center"/>
    </xf>
    <xf numFmtId="4" fontId="6" fillId="0" borderId="1" xfId="1" applyNumberFormat="1" applyFont="1" applyFill="1" applyBorder="1" applyAlignment="1">
      <alignment vertical="center"/>
    </xf>
    <xf numFmtId="0" fontId="28" fillId="0" borderId="0" xfId="7" applyFont="1" applyAlignment="1">
      <alignment vertical="center"/>
    </xf>
    <xf numFmtId="43" fontId="4" fillId="0" borderId="0" xfId="3" applyFont="1" applyFill="1" applyAlignment="1">
      <alignment vertical="center"/>
    </xf>
    <xf numFmtId="0" fontId="14" fillId="0" borderId="0" xfId="0" applyFont="1" applyAlignment="1">
      <alignment horizontal="left" vertical="center"/>
    </xf>
    <xf numFmtId="0" fontId="4" fillId="0" borderId="2" xfId="0" applyFont="1" applyBorder="1" applyAlignment="1">
      <alignment vertical="center"/>
    </xf>
    <xf numFmtId="0" fontId="4" fillId="0" borderId="6" xfId="0" applyFont="1" applyBorder="1" applyAlignment="1">
      <alignment vertical="center"/>
    </xf>
    <xf numFmtId="49" fontId="4" fillId="0" borderId="0" xfId="0" applyNumberFormat="1" applyFont="1" applyAlignment="1">
      <alignment vertical="center"/>
    </xf>
    <xf numFmtId="1" fontId="4" fillId="0" borderId="0" xfId="0" quotePrefix="1" applyNumberFormat="1" applyFont="1" applyAlignment="1">
      <alignment horizontal="center" vertical="center"/>
    </xf>
    <xf numFmtId="0" fontId="7" fillId="0" borderId="0" xfId="0" applyFont="1" applyAlignment="1">
      <alignment vertical="top" wrapText="1"/>
    </xf>
    <xf numFmtId="14" fontId="3" fillId="0" borderId="0" xfId="0" applyNumberFormat="1" applyFont="1" applyAlignment="1">
      <alignment horizontal="left" vertical="top" wrapText="1"/>
    </xf>
    <xf numFmtId="4" fontId="6" fillId="0" borderId="0" xfId="1" applyNumberFormat="1" applyFont="1" applyFill="1" applyBorder="1" applyAlignment="1">
      <alignment vertical="center"/>
    </xf>
    <xf numFmtId="0" fontId="2" fillId="0" borderId="0" xfId="0" applyFont="1" applyAlignment="1">
      <alignment vertical="center" wrapText="1"/>
    </xf>
    <xf numFmtId="43" fontId="7" fillId="18" borderId="3" xfId="1" applyFont="1" applyFill="1" applyBorder="1" applyAlignment="1" applyProtection="1">
      <alignment horizontal="center" vertical="center"/>
      <protection locked="0"/>
    </xf>
    <xf numFmtId="0" fontId="30" fillId="0" borderId="0" xfId="0" applyFont="1" applyAlignment="1">
      <alignment horizontal="right" vertical="center"/>
    </xf>
    <xf numFmtId="0" fontId="14" fillId="0" borderId="0" xfId="7" applyFont="1" applyAlignment="1">
      <alignment vertical="center"/>
    </xf>
    <xf numFmtId="43" fontId="14" fillId="0" borderId="0" xfId="1" applyFont="1" applyAlignment="1">
      <alignment horizontal="right" vertical="center"/>
    </xf>
    <xf numFmtId="14"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14" fontId="33" fillId="0" borderId="0" xfId="0" applyNumberFormat="1" applyFont="1" applyAlignment="1">
      <alignment horizontal="left" vertical="top"/>
    </xf>
    <xf numFmtId="0" fontId="33" fillId="0" borderId="0" xfId="0" applyFont="1" applyAlignment="1">
      <alignment vertical="top" wrapText="1"/>
    </xf>
    <xf numFmtId="0" fontId="33" fillId="0" borderId="0" xfId="0" applyFont="1" applyAlignment="1">
      <alignment vertical="top"/>
    </xf>
    <xf numFmtId="0" fontId="3" fillId="0" borderId="7" xfId="0" applyFont="1" applyBorder="1" applyAlignment="1">
      <alignment horizontal="center" vertical="center"/>
    </xf>
    <xf numFmtId="0" fontId="0" fillId="0" borderId="7" xfId="0" applyBorder="1" applyAlignment="1">
      <alignment horizontal="center" vertical="center"/>
    </xf>
    <xf numFmtId="4" fontId="4" fillId="19" borderId="0" xfId="1" applyNumberFormat="1" applyFont="1" applyFill="1" applyAlignment="1">
      <alignment horizontal="left" vertical="center"/>
    </xf>
    <xf numFmtId="4" fontId="4" fillId="19" borderId="0" xfId="1" applyNumberFormat="1" applyFont="1" applyFill="1" applyAlignment="1">
      <alignment vertical="center"/>
    </xf>
    <xf numFmtId="3" fontId="4" fillId="19" borderId="0" xfId="1" applyNumberFormat="1" applyFont="1" applyFill="1" applyAlignment="1">
      <alignment horizontal="center" vertical="center"/>
    </xf>
    <xf numFmtId="43" fontId="1" fillId="13" borderId="0" xfId="1" applyFont="1" applyFill="1" applyAlignment="1">
      <alignment vertical="center"/>
    </xf>
    <xf numFmtId="4" fontId="4" fillId="20" borderId="0" xfId="1" applyNumberFormat="1" applyFont="1" applyFill="1" applyAlignment="1" applyProtection="1">
      <alignment vertical="center"/>
      <protection locked="0"/>
    </xf>
    <xf numFmtId="43" fontId="1" fillId="6" borderId="0" xfId="1" applyFont="1" applyFill="1" applyAlignment="1">
      <alignment vertical="center"/>
    </xf>
    <xf numFmtId="0" fontId="32" fillId="0" borderId="0" xfId="0" applyFont="1" applyAlignment="1">
      <alignment horizontal="right" vertical="center"/>
    </xf>
    <xf numFmtId="0" fontId="1" fillId="0" borderId="0" xfId="0" applyFont="1" applyAlignment="1">
      <alignment vertical="center"/>
    </xf>
    <xf numFmtId="14" fontId="1" fillId="0" borderId="0" xfId="0" quotePrefix="1" applyNumberFormat="1" applyFont="1" applyAlignment="1">
      <alignment horizontal="left" vertical="top"/>
    </xf>
    <xf numFmtId="0" fontId="1" fillId="16" borderId="0" xfId="0" applyFont="1" applyFill="1" applyAlignment="1">
      <alignment vertical="top"/>
    </xf>
    <xf numFmtId="0" fontId="1" fillId="15" borderId="0" xfId="0" applyFont="1" applyFill="1" applyAlignment="1">
      <alignment vertical="top"/>
    </xf>
    <xf numFmtId="0" fontId="1" fillId="0" borderId="0" xfId="0" applyFont="1"/>
    <xf numFmtId="0" fontId="31" fillId="0" borderId="0" xfId="0" applyFont="1" applyAlignment="1">
      <alignment horizontal="right" vertical="center"/>
    </xf>
    <xf numFmtId="4" fontId="4" fillId="0" borderId="1" xfId="0" applyNumberFormat="1" applyFont="1" applyBorder="1" applyAlignment="1">
      <alignment horizontal="center"/>
    </xf>
    <xf numFmtId="4" fontId="4" fillId="0" borderId="6" xfId="0" applyNumberFormat="1" applyFont="1" applyBorder="1" applyAlignment="1">
      <alignment horizontal="center"/>
    </xf>
    <xf numFmtId="0" fontId="7" fillId="0" borderId="1"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17" fillId="0" borderId="0" xfId="0" applyFont="1" applyAlignment="1">
      <alignment horizontal="center" vertical="center" wrapText="1"/>
    </xf>
    <xf numFmtId="0" fontId="34" fillId="0" borderId="8" xfId="0" applyFont="1" applyBorder="1" applyAlignment="1">
      <alignment horizontal="center" vertical="center"/>
    </xf>
    <xf numFmtId="14" fontId="6" fillId="0" borderId="0" xfId="0" applyNumberFormat="1" applyFont="1" applyAlignment="1">
      <alignment horizontal="right" vertical="center"/>
    </xf>
    <xf numFmtId="4" fontId="6" fillId="0" borderId="3" xfId="1" applyNumberFormat="1" applyFont="1" applyFill="1" applyBorder="1" applyAlignment="1">
      <alignment horizontal="center" vertical="center"/>
    </xf>
    <xf numFmtId="0" fontId="8" fillId="0" borderId="0" xfId="8" applyNumberFormat="1" applyFont="1" applyAlignment="1">
      <alignment horizontal="right" vertical="center"/>
    </xf>
    <xf numFmtId="0" fontId="8" fillId="0" borderId="0" xfId="0" applyFont="1" applyAlignment="1">
      <alignment horizontal="righ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9" fontId="6" fillId="0" borderId="8" xfId="8" applyFont="1" applyFill="1" applyBorder="1" applyAlignment="1">
      <alignment horizontal="center" vertical="center"/>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top" wrapText="1"/>
    </xf>
    <xf numFmtId="14" fontId="3" fillId="0" borderId="0" xfId="0" applyNumberFormat="1" applyFont="1" applyAlignment="1">
      <alignment horizontal="left" vertical="top"/>
    </xf>
    <xf numFmtId="0" fontId="1" fillId="0" borderId="0" xfId="0" applyFont="1" applyAlignment="1">
      <alignment vertical="top"/>
    </xf>
    <xf numFmtId="0" fontId="3" fillId="0" borderId="0" xfId="0" applyFont="1" applyAlignment="1">
      <alignment vertical="top" wrapText="1"/>
    </xf>
    <xf numFmtId="0" fontId="3" fillId="0" borderId="0" xfId="0" applyFont="1" applyAlignment="1">
      <alignment vertical="top"/>
    </xf>
    <xf numFmtId="14" fontId="3" fillId="0" borderId="0" xfId="0" applyNumberFormat="1" applyFont="1" applyAlignment="1">
      <alignment horizontal="left" vertical="top" wrapText="1"/>
    </xf>
    <xf numFmtId="0" fontId="1" fillId="0" borderId="0" xfId="0" applyFont="1" applyAlignment="1">
      <alignment vertical="top" wrapText="1"/>
    </xf>
    <xf numFmtId="0" fontId="1" fillId="0" borderId="0" xfId="0" applyFont="1" applyAlignment="1">
      <alignment horizontal="left" vertical="top"/>
    </xf>
  </cellXfs>
  <cellStyles count="11">
    <cellStyle name="Comma" xfId="1" builtinId="3"/>
    <cellStyle name="Comma 2" xfId="2" xr:uid="{00000000-0005-0000-0000-000001000000}"/>
    <cellStyle name="Comma 2 2" xfId="3" xr:uid="{00000000-0005-0000-0000-000002000000}"/>
    <cellStyle name="Hyperlink" xfId="4" builtinId="8"/>
    <cellStyle name="Normal" xfId="0" builtinId="0"/>
    <cellStyle name="Normal 2" xfId="5" xr:uid="{00000000-0005-0000-0000-000005000000}"/>
    <cellStyle name="Normal 2 2" xfId="6" xr:uid="{00000000-0005-0000-0000-000006000000}"/>
    <cellStyle name="Normal 3" xfId="7" xr:uid="{00000000-0005-0000-0000-000007000000}"/>
    <cellStyle name="Percent" xfId="8" builtinId="5"/>
    <cellStyle name="Percent 2" xfId="9" xr:uid="{00000000-0005-0000-0000-000009000000}"/>
    <cellStyle name="Percent 2 2" xfId="10" xr:uid="{00000000-0005-0000-0000-00000A000000}"/>
  </cellStyles>
  <dxfs count="0"/>
  <tableStyles count="0" defaultTableStyle="TableStyleMedium2" defaultPivotStyle="PivotStyleLight16"/>
  <colors>
    <mruColors>
      <color rgb="FFFFFF00"/>
      <color rgb="FF0000FF"/>
      <color rgb="FFFFCC99"/>
      <color rgb="FFC0C0C0"/>
      <color rgb="FF99CCFF"/>
      <color rgb="FFCCFFCC"/>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8</xdr:row>
      <xdr:rowOff>9525</xdr:rowOff>
    </xdr:from>
    <xdr:to>
      <xdr:col>5</xdr:col>
      <xdr:colOff>114300</xdr:colOff>
      <xdr:row>54</xdr:row>
      <xdr:rowOff>0</xdr:rowOff>
    </xdr:to>
    <xdr:sp macro="" textlink="">
      <xdr:nvSpPr>
        <xdr:cNvPr id="38813" name="Line 2">
          <a:extLst>
            <a:ext uri="{FF2B5EF4-FFF2-40B4-BE49-F238E27FC236}">
              <a16:creationId xmlns:a16="http://schemas.microsoft.com/office/drawing/2014/main" id="{00000000-0008-0000-0100-00009D970000}"/>
            </a:ext>
          </a:extLst>
        </xdr:cNvPr>
        <xdr:cNvSpPr>
          <a:spLocks noChangeShapeType="1"/>
        </xdr:cNvSpPr>
      </xdr:nvSpPr>
      <xdr:spPr bwMode="auto">
        <a:xfrm>
          <a:off x="3152775" y="1285875"/>
          <a:ext cx="0" cy="9458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xdr:row>
      <xdr:rowOff>0</xdr:rowOff>
    </xdr:from>
    <xdr:to>
      <xdr:col>2</xdr:col>
      <xdr:colOff>1171575</xdr:colOff>
      <xdr:row>2</xdr:row>
      <xdr:rowOff>0</xdr:rowOff>
    </xdr:to>
    <xdr:pic>
      <xdr:nvPicPr>
        <xdr:cNvPr id="38814" name="Picture 335">
          <a:extLst>
            <a:ext uri="{FF2B5EF4-FFF2-40B4-BE49-F238E27FC236}">
              <a16:creationId xmlns:a16="http://schemas.microsoft.com/office/drawing/2014/main" id="{00000000-0008-0000-0100-00009E9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323850</xdr:colOff>
      <xdr:row>1</xdr:row>
      <xdr:rowOff>190500</xdr:rowOff>
    </xdr:from>
    <xdr:to>
      <xdr:col>8</xdr:col>
      <xdr:colOff>400050</xdr:colOff>
      <xdr:row>3</xdr:row>
      <xdr:rowOff>176129</xdr:rowOff>
    </xdr:to>
    <xdr:pic>
      <xdr:nvPicPr>
        <xdr:cNvPr id="2" name="Picture 331" descr="nbs_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57425" y="514350"/>
          <a:ext cx="1790700" cy="3856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40760" name="Line 118">
          <a:extLst>
            <a:ext uri="{FF2B5EF4-FFF2-40B4-BE49-F238E27FC236}">
              <a16:creationId xmlns:a16="http://schemas.microsoft.com/office/drawing/2014/main" id="{00000000-0008-0000-0200-0000389F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40761" name="Line 192">
          <a:extLst>
            <a:ext uri="{FF2B5EF4-FFF2-40B4-BE49-F238E27FC236}">
              <a16:creationId xmlns:a16="http://schemas.microsoft.com/office/drawing/2014/main" id="{00000000-0008-0000-0200-0000399F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54852</xdr:colOff>
      <xdr:row>13</xdr:row>
      <xdr:rowOff>2956</xdr:rowOff>
    </xdr:from>
    <xdr:to>
      <xdr:col>14</xdr:col>
      <xdr:colOff>164183</xdr:colOff>
      <xdr:row>15</xdr:row>
      <xdr:rowOff>119989</xdr:rowOff>
    </xdr:to>
    <xdr:pic>
      <xdr:nvPicPr>
        <xdr:cNvPr id="40762" name="Picture 331" descr="nbs_logo">
          <a:extLst>
            <a:ext uri="{FF2B5EF4-FFF2-40B4-BE49-F238E27FC236}">
              <a16:creationId xmlns:a16="http://schemas.microsoft.com/office/drawing/2014/main" id="{00000000-0008-0000-0200-00003A9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5369" y="1737163"/>
          <a:ext cx="2040607" cy="4389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12</xdr:row>
      <xdr:rowOff>0</xdr:rowOff>
    </xdr:from>
    <xdr:to>
      <xdr:col>7</xdr:col>
      <xdr:colOff>9525</xdr:colOff>
      <xdr:row>13</xdr:row>
      <xdr:rowOff>0</xdr:rowOff>
    </xdr:to>
    <xdr:pic>
      <xdr:nvPicPr>
        <xdr:cNvPr id="40763" name="Picture 335">
          <a:extLst>
            <a:ext uri="{FF2B5EF4-FFF2-40B4-BE49-F238E27FC236}">
              <a16:creationId xmlns:a16="http://schemas.microsoft.com/office/drawing/2014/main" id="{00000000-0008-0000-0200-00003B9F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010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5"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53</v>
      </c>
      <c r="B1" s="100" t="s">
        <v>238</v>
      </c>
    </row>
    <row r="2" spans="1:13" x14ac:dyDescent="0.2">
      <c r="A2" s="7" t="s">
        <v>81</v>
      </c>
      <c r="B2" s="98" t="s">
        <v>87</v>
      </c>
    </row>
    <row r="3" spans="1:13" x14ac:dyDescent="0.2">
      <c r="A3" s="7" t="s">
        <v>69</v>
      </c>
      <c r="B3" s="98" t="s">
        <v>82</v>
      </c>
    </row>
    <row r="4" spans="1:13" x14ac:dyDescent="0.2">
      <c r="A4" s="7" t="s">
        <v>24</v>
      </c>
      <c r="B4" s="99" t="s">
        <v>3261</v>
      </c>
      <c r="C4" s="99"/>
      <c r="D4" s="99"/>
    </row>
    <row r="6" spans="1:13" x14ac:dyDescent="0.2">
      <c r="A6" s="86"/>
      <c r="B6" s="86"/>
      <c r="C6" s="86"/>
      <c r="D6" s="86"/>
      <c r="E6" s="86"/>
      <c r="F6" s="86"/>
      <c r="G6" s="86"/>
      <c r="H6" s="86"/>
    </row>
    <row r="8" spans="1:13" x14ac:dyDescent="0.2">
      <c r="A8" s="49" t="s">
        <v>38</v>
      </c>
      <c r="B8" s="50"/>
      <c r="C8" s="238" t="s">
        <v>2308</v>
      </c>
      <c r="D8" s="238"/>
      <c r="E8" s="238"/>
      <c r="F8" s="238"/>
      <c r="G8" s="238"/>
      <c r="H8" s="239"/>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7" t="s">
        <v>31</v>
      </c>
      <c r="C20" s="47"/>
      <c r="D20" s="3"/>
      <c r="E20" s="3"/>
      <c r="F20" s="3"/>
      <c r="G20" s="3"/>
      <c r="H20" s="3"/>
      <c r="I20" s="3"/>
      <c r="J20" s="3"/>
      <c r="K20" s="3"/>
      <c r="L20" s="3"/>
      <c r="M20" s="3"/>
    </row>
    <row r="21" spans="1:13" x14ac:dyDescent="0.2">
      <c r="B21" s="48" t="s">
        <v>13</v>
      </c>
      <c r="C21" s="48" t="s">
        <v>32</v>
      </c>
      <c r="D21" s="3"/>
      <c r="E21" s="3"/>
      <c r="F21" s="3"/>
      <c r="G21" s="3"/>
      <c r="H21" s="3"/>
      <c r="I21" s="3"/>
      <c r="J21" s="3"/>
      <c r="K21" s="3"/>
      <c r="L21" s="3"/>
      <c r="M21" s="3"/>
    </row>
    <row r="22" spans="1:13" x14ac:dyDescent="0.2">
      <c r="B22" s="46" t="str">
        <f>+B3</f>
        <v>E</v>
      </c>
      <c r="C22" s="62"/>
      <c r="D22" s="3"/>
      <c r="E22" s="3"/>
      <c r="F22" s="3"/>
      <c r="G22" s="3"/>
      <c r="H22" s="3"/>
      <c r="I22" s="3"/>
      <c r="J22" s="3"/>
      <c r="K22" s="3"/>
      <c r="L22" s="3"/>
      <c r="M22" s="3"/>
    </row>
    <row r="23" spans="1:13" x14ac:dyDescent="0.2">
      <c r="B23" s="6"/>
      <c r="C23" s="101"/>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7" t="s">
        <v>60</v>
      </c>
      <c r="B28" s="3" t="s">
        <v>34</v>
      </c>
      <c r="C28" s="3"/>
      <c r="D28" s="3"/>
      <c r="E28" s="3"/>
      <c r="F28" s="3"/>
      <c r="G28" s="3"/>
      <c r="H28" s="3"/>
      <c r="I28" s="3"/>
      <c r="J28" s="3"/>
      <c r="K28" s="3"/>
      <c r="L28" s="3"/>
      <c r="M28" s="3"/>
    </row>
    <row r="29" spans="1:13" x14ac:dyDescent="0.2">
      <c r="A29" s="77"/>
      <c r="B29" s="3" t="s">
        <v>5</v>
      </c>
      <c r="C29" s="3"/>
      <c r="D29" s="3"/>
      <c r="E29" s="3"/>
      <c r="F29" s="3"/>
      <c r="G29" s="3"/>
      <c r="H29" s="3"/>
      <c r="I29" s="3"/>
      <c r="J29" s="3"/>
      <c r="K29" s="3"/>
      <c r="L29" s="3"/>
      <c r="M29" s="3"/>
    </row>
    <row r="30" spans="1:13" x14ac:dyDescent="0.2">
      <c r="A30" s="77"/>
      <c r="B30" s="3"/>
      <c r="C30" s="3"/>
      <c r="D30" s="3"/>
      <c r="E30" s="3"/>
      <c r="F30" s="3"/>
      <c r="G30" s="3"/>
      <c r="H30" s="3"/>
      <c r="I30" s="3"/>
      <c r="J30" s="3"/>
      <c r="K30" s="3"/>
      <c r="L30" s="3"/>
      <c r="M30" s="3"/>
    </row>
    <row r="31" spans="1:13" x14ac:dyDescent="0.2">
      <c r="A31" s="77" t="s">
        <v>61</v>
      </c>
      <c r="B31" s="3" t="s">
        <v>62</v>
      </c>
      <c r="C31" s="3"/>
      <c r="D31" s="3"/>
      <c r="E31" s="3"/>
      <c r="F31" s="3"/>
      <c r="G31" s="3"/>
      <c r="H31" s="3"/>
      <c r="I31" s="3"/>
      <c r="J31" s="3"/>
      <c r="K31" s="3"/>
      <c r="L31" s="3"/>
      <c r="M31" s="3"/>
    </row>
    <row r="32" spans="1:13" x14ac:dyDescent="0.2">
      <c r="A32" s="77"/>
      <c r="B32" s="3" t="s">
        <v>74</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7" t="s">
        <v>63</v>
      </c>
      <c r="B34" s="3" t="s">
        <v>39</v>
      </c>
      <c r="C34" s="3"/>
      <c r="D34" s="3"/>
      <c r="E34" s="3"/>
      <c r="F34" s="3"/>
      <c r="G34" s="3"/>
      <c r="H34" s="3"/>
      <c r="I34" s="3"/>
      <c r="J34" s="3"/>
      <c r="K34" s="3"/>
      <c r="L34" s="3"/>
      <c r="M34" s="3"/>
    </row>
    <row r="35" spans="1:13" x14ac:dyDescent="0.2">
      <c r="A35" s="77"/>
      <c r="B35" s="3" t="s">
        <v>75</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5" t="s">
        <v>50</v>
      </c>
      <c r="C37" s="95" t="s">
        <v>64</v>
      </c>
      <c r="D37" s="240" t="s">
        <v>51</v>
      </c>
      <c r="E37" s="241"/>
      <c r="F37" s="95" t="s">
        <v>65</v>
      </c>
      <c r="G37" s="95" t="s">
        <v>66</v>
      </c>
      <c r="H37" s="95" t="s">
        <v>67</v>
      </c>
      <c r="I37" s="3"/>
      <c r="J37" s="3"/>
      <c r="K37" s="3"/>
      <c r="L37" s="3"/>
      <c r="M37" s="3"/>
    </row>
    <row r="38" spans="1:13" x14ac:dyDescent="0.2">
      <c r="B38" s="96">
        <v>1</v>
      </c>
      <c r="C38" s="116"/>
      <c r="D38" s="97" t="s">
        <v>52</v>
      </c>
      <c r="E38" s="94"/>
      <c r="F38" s="117" t="s">
        <v>68</v>
      </c>
      <c r="G38" s="117">
        <v>0</v>
      </c>
      <c r="H38" s="117"/>
      <c r="I38" s="3"/>
      <c r="J38" s="3"/>
      <c r="K38" s="3"/>
      <c r="L38" s="3"/>
      <c r="M38" s="3"/>
    </row>
    <row r="39" spans="1:13" x14ac:dyDescent="0.2">
      <c r="B39" s="96">
        <v>2</v>
      </c>
      <c r="C39" s="116"/>
      <c r="D39" s="97" t="s">
        <v>42</v>
      </c>
      <c r="E39" s="94"/>
      <c r="F39" s="117" t="s">
        <v>68</v>
      </c>
      <c r="G39" s="117">
        <v>0</v>
      </c>
      <c r="H39" s="117"/>
      <c r="I39" s="3"/>
      <c r="J39" s="3"/>
      <c r="K39" s="3"/>
      <c r="L39" s="3"/>
      <c r="M39" s="3"/>
    </row>
    <row r="40" spans="1:13" x14ac:dyDescent="0.2">
      <c r="B40" s="96">
        <v>3</v>
      </c>
      <c r="C40" s="116"/>
      <c r="D40" s="97" t="s">
        <v>6</v>
      </c>
      <c r="E40" s="94"/>
      <c r="F40" s="117" t="s">
        <v>68</v>
      </c>
      <c r="G40" s="117">
        <v>0</v>
      </c>
      <c r="H40" s="117"/>
      <c r="I40" s="3"/>
      <c r="J40" s="3"/>
      <c r="K40" s="3"/>
      <c r="L40" s="3"/>
      <c r="M40" s="3"/>
    </row>
    <row r="41" spans="1:13" x14ac:dyDescent="0.2">
      <c r="B41" s="96">
        <v>4</v>
      </c>
      <c r="C41" s="116"/>
      <c r="D41" s="97">
        <v>0</v>
      </c>
      <c r="E41" s="94"/>
      <c r="F41" s="117" t="s">
        <v>68</v>
      </c>
      <c r="G41" s="117">
        <v>0</v>
      </c>
      <c r="H41" s="117"/>
      <c r="I41" s="3"/>
      <c r="J41" s="3"/>
      <c r="K41" s="3"/>
      <c r="L41" s="3"/>
      <c r="M41" s="3"/>
    </row>
    <row r="42" spans="1:13" x14ac:dyDescent="0.2">
      <c r="B42" s="96">
        <v>5</v>
      </c>
      <c r="C42" s="116"/>
      <c r="D42" s="97">
        <v>0</v>
      </c>
      <c r="E42" s="94"/>
      <c r="F42" s="117" t="s">
        <v>68</v>
      </c>
      <c r="G42" s="117">
        <v>0</v>
      </c>
      <c r="H42" s="117"/>
      <c r="I42" s="3"/>
      <c r="J42" s="3"/>
      <c r="K42" s="3"/>
      <c r="L42" s="3"/>
      <c r="M42" s="3"/>
    </row>
    <row r="43" spans="1:13" x14ac:dyDescent="0.2">
      <c r="B43" s="96">
        <v>6</v>
      </c>
      <c r="C43" s="116"/>
      <c r="D43" s="97">
        <v>0</v>
      </c>
      <c r="E43" s="94"/>
      <c r="F43" s="117" t="s">
        <v>68</v>
      </c>
      <c r="G43" s="117">
        <v>0</v>
      </c>
      <c r="H43" s="117"/>
      <c r="I43" s="3"/>
      <c r="J43" s="3"/>
      <c r="K43" s="3"/>
      <c r="L43" s="3"/>
      <c r="M43" s="3"/>
    </row>
    <row r="44" spans="1:13" x14ac:dyDescent="0.2">
      <c r="B44" s="96">
        <v>7</v>
      </c>
      <c r="C44" s="116"/>
      <c r="D44" s="97" t="s">
        <v>248</v>
      </c>
      <c r="E44" s="94"/>
      <c r="F44" s="117" t="s">
        <v>68</v>
      </c>
      <c r="G44" s="117">
        <v>0</v>
      </c>
      <c r="H44" s="117"/>
      <c r="I44" s="3"/>
      <c r="J44" s="3"/>
      <c r="K44" s="3"/>
      <c r="L44" s="3"/>
      <c r="M44" s="3"/>
    </row>
    <row r="45" spans="1:13" x14ac:dyDescent="0.2">
      <c r="A45" s="3"/>
      <c r="B45" s="3"/>
      <c r="C45" s="3"/>
      <c r="D45" s="3"/>
      <c r="E45" s="3"/>
      <c r="F45" s="3"/>
      <c r="G45" s="3"/>
      <c r="H45" s="3"/>
      <c r="I45" s="3"/>
      <c r="J45" s="3" t="s">
        <v>2343</v>
      </c>
      <c r="K45" s="3"/>
      <c r="L45" s="3"/>
      <c r="M45" s="3"/>
    </row>
    <row r="46" spans="1:13" x14ac:dyDescent="0.2">
      <c r="A46" s="3" t="s">
        <v>35</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4" t="s">
        <v>85</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6"/>
      <c r="B60" s="86"/>
      <c r="C60" s="86"/>
      <c r="D60" s="86"/>
      <c r="E60" s="86"/>
      <c r="F60" s="86"/>
      <c r="G60" s="86"/>
      <c r="H60" s="86"/>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2:R58"/>
  <sheetViews>
    <sheetView workbookViewId="0">
      <selection sqref="A1:K57"/>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style="172" customWidth="1"/>
    <col min="7" max="7" width="4.85546875" style="10" customWidth="1"/>
    <col min="8" max="8" width="1" style="10" customWidth="1"/>
    <col min="9" max="9" width="22.140625" style="2" customWidth="1"/>
    <col min="10" max="10" width="1" style="2" customWidth="1"/>
    <col min="11" max="11" width="16.5703125" style="2" customWidth="1"/>
    <col min="12" max="16384" width="9.140625" style="172"/>
  </cols>
  <sheetData>
    <row r="2" spans="1:18" ht="15.75" customHeight="1" x14ac:dyDescent="0.2">
      <c r="A2" s="81"/>
      <c r="B2" s="81"/>
      <c r="C2" s="81"/>
      <c r="D2" s="81"/>
      <c r="E2" s="81"/>
      <c r="F2" s="233" t="str">
        <f>"File '"&amp;Instructions!B2&amp;"' - "&amp;Instructions!B1</f>
        <v>File 'N' - Naturally Beautiful Surfaces</v>
      </c>
      <c r="G2" s="233"/>
      <c r="H2" s="233"/>
      <c r="I2" s="233"/>
      <c r="J2" s="233"/>
      <c r="K2" s="233"/>
      <c r="P2" s="11"/>
      <c r="Q2" s="6"/>
      <c r="R2" s="35"/>
    </row>
    <row r="3" spans="1:18" ht="15.75" customHeight="1" x14ac:dyDescent="0.2">
      <c r="A3" s="81"/>
      <c r="B3" s="81"/>
      <c r="C3" s="81"/>
      <c r="D3" s="81"/>
      <c r="E3" s="242"/>
      <c r="F3" s="242"/>
      <c r="G3" s="242"/>
      <c r="H3" s="242"/>
      <c r="P3" s="11"/>
      <c r="Q3" s="6"/>
      <c r="R3" s="35"/>
    </row>
    <row r="4" spans="1:18" ht="15.75" customHeight="1" x14ac:dyDescent="0.2">
      <c r="A4" s="81"/>
      <c r="B4" s="81"/>
      <c r="C4" s="81"/>
      <c r="D4" s="81"/>
      <c r="E4" s="81"/>
      <c r="F4" s="81"/>
      <c r="G4" s="81"/>
      <c r="H4" s="81"/>
      <c r="I4" s="81"/>
      <c r="J4" s="81"/>
      <c r="K4" s="81"/>
      <c r="L4" s="3"/>
      <c r="M4" s="3"/>
      <c r="N4" s="3"/>
      <c r="O4" s="4"/>
      <c r="P4" s="11"/>
      <c r="Q4" s="6"/>
      <c r="R4" s="35"/>
    </row>
    <row r="5" spans="1:18" ht="15.75" customHeight="1" x14ac:dyDescent="0.2">
      <c r="A5" s="242" t="str">
        <f>"Price List Index - "&amp;Instructions!B4</f>
        <v>Price List Index - 2/15/26</v>
      </c>
      <c r="B5" s="242"/>
      <c r="C5" s="242"/>
      <c r="D5" s="242"/>
      <c r="E5" s="242"/>
      <c r="F5" s="242"/>
      <c r="G5" s="242"/>
      <c r="H5" s="242"/>
      <c r="I5" s="242"/>
      <c r="J5" s="242"/>
      <c r="K5" s="242"/>
      <c r="L5" s="3"/>
      <c r="M5" s="3"/>
      <c r="N5" s="3"/>
      <c r="O5" s="4"/>
      <c r="P5" s="11"/>
      <c r="Q5" s="6"/>
      <c r="R5" s="35"/>
    </row>
    <row r="6" spans="1:18" ht="6" customHeight="1" x14ac:dyDescent="0.2">
      <c r="A6" s="81"/>
      <c r="B6" s="81"/>
      <c r="C6" s="81"/>
      <c r="D6" s="81"/>
      <c r="E6" s="81"/>
      <c r="F6" s="81"/>
      <c r="G6" s="81"/>
      <c r="H6" s="81"/>
      <c r="I6" s="81"/>
      <c r="J6" s="81"/>
      <c r="K6" s="81"/>
      <c r="L6" s="3"/>
      <c r="M6" s="3"/>
      <c r="N6" s="3"/>
      <c r="O6" s="4"/>
      <c r="P6" s="11"/>
      <c r="Q6" s="6"/>
      <c r="R6" s="35"/>
    </row>
    <row r="7" spans="1:18" ht="3" customHeight="1" x14ac:dyDescent="0.2">
      <c r="A7" s="82"/>
      <c r="B7" s="82"/>
      <c r="C7" s="82"/>
      <c r="D7" s="82"/>
      <c r="E7" s="82"/>
      <c r="F7" s="82"/>
      <c r="G7" s="82"/>
      <c r="H7" s="82"/>
      <c r="I7" s="82"/>
      <c r="J7" s="82"/>
      <c r="K7" s="82"/>
    </row>
    <row r="8" spans="1:18" ht="3" customHeight="1" x14ac:dyDescent="0.2">
      <c r="A8" s="83"/>
      <c r="B8" s="83"/>
      <c r="C8" s="83"/>
      <c r="D8" s="83"/>
      <c r="E8" s="83"/>
      <c r="F8" s="83"/>
      <c r="G8" s="83"/>
      <c r="H8" s="83"/>
      <c r="I8" s="83"/>
      <c r="J8" s="83"/>
      <c r="K8" s="83"/>
    </row>
    <row r="10" spans="1:18" x14ac:dyDescent="0.2">
      <c r="A10" s="79" t="s">
        <v>7</v>
      </c>
      <c r="B10" s="78"/>
      <c r="C10" s="79" t="s">
        <v>46</v>
      </c>
      <c r="D10" s="78"/>
      <c r="E10" s="79" t="s">
        <v>47</v>
      </c>
      <c r="G10" s="79" t="s">
        <v>7</v>
      </c>
      <c r="H10" s="78"/>
      <c r="I10" s="79" t="s">
        <v>46</v>
      </c>
      <c r="J10" s="78"/>
      <c r="K10" s="79" t="s">
        <v>47</v>
      </c>
    </row>
    <row r="11" spans="1:18" s="165" customFormat="1" ht="14.1" customHeight="1" x14ac:dyDescent="0.2">
      <c r="A11" s="90">
        <v>1</v>
      </c>
      <c r="B11" s="77"/>
      <c r="C11" s="3" t="s">
        <v>1218</v>
      </c>
      <c r="D11" s="3"/>
      <c r="E11" s="3"/>
      <c r="G11" s="90">
        <v>12</v>
      </c>
      <c r="H11" s="77"/>
      <c r="I11" s="3" t="s">
        <v>2921</v>
      </c>
      <c r="J11" s="3"/>
      <c r="K11" s="3"/>
    </row>
    <row r="12" spans="1:18" s="165" customFormat="1" ht="14.1" customHeight="1" x14ac:dyDescent="0.2">
      <c r="A12" s="90">
        <v>1</v>
      </c>
      <c r="B12" s="77"/>
      <c r="C12" s="3" t="s">
        <v>3029</v>
      </c>
      <c r="D12" s="3"/>
      <c r="E12" s="3"/>
      <c r="G12" s="192" t="s">
        <v>3098</v>
      </c>
      <c r="H12" s="77"/>
      <c r="I12" s="3" t="s">
        <v>1380</v>
      </c>
      <c r="J12" s="3"/>
      <c r="K12" s="3"/>
    </row>
    <row r="13" spans="1:18" s="165" customFormat="1" ht="14.1" customHeight="1" x14ac:dyDescent="0.2">
      <c r="A13" s="90">
        <v>1</v>
      </c>
      <c r="B13" s="77"/>
      <c r="C13" s="3" t="s">
        <v>2562</v>
      </c>
      <c r="D13" s="3"/>
      <c r="E13" s="3"/>
      <c r="G13" s="192">
        <v>13</v>
      </c>
      <c r="H13" s="77"/>
      <c r="I13" s="3" t="s">
        <v>1689</v>
      </c>
      <c r="J13" s="3"/>
      <c r="K13" s="3"/>
    </row>
    <row r="14" spans="1:18" s="165" customFormat="1" ht="14.1" customHeight="1" x14ac:dyDescent="0.2">
      <c r="A14" s="90">
        <v>1</v>
      </c>
      <c r="B14" s="77"/>
      <c r="C14" s="3" t="s">
        <v>2506</v>
      </c>
      <c r="D14" s="3"/>
      <c r="E14" s="3"/>
      <c r="G14" s="192">
        <v>13</v>
      </c>
      <c r="H14" s="77"/>
      <c r="I14" s="3" t="s">
        <v>1007</v>
      </c>
      <c r="J14" s="3"/>
      <c r="K14" s="3"/>
    </row>
    <row r="15" spans="1:18" s="165" customFormat="1" ht="14.1" customHeight="1" x14ac:dyDescent="0.2">
      <c r="A15" s="90">
        <v>1</v>
      </c>
      <c r="B15" s="77"/>
      <c r="C15" s="3" t="s">
        <v>2914</v>
      </c>
      <c r="D15" s="3"/>
      <c r="E15" s="3"/>
      <c r="G15" s="192">
        <v>13</v>
      </c>
      <c r="H15" s="77"/>
      <c r="I15" s="3" t="s">
        <v>1255</v>
      </c>
      <c r="J15" s="3"/>
      <c r="K15" s="3"/>
    </row>
    <row r="16" spans="1:18" s="165" customFormat="1" ht="14.1" customHeight="1" x14ac:dyDescent="0.2">
      <c r="A16" s="90">
        <v>2</v>
      </c>
      <c r="B16" s="77"/>
      <c r="C16" s="3" t="s">
        <v>1230</v>
      </c>
      <c r="D16" s="3"/>
      <c r="E16" s="3"/>
      <c r="G16" s="90">
        <v>13</v>
      </c>
      <c r="H16" s="77"/>
      <c r="I16" s="3" t="s">
        <v>1711</v>
      </c>
      <c r="J16" s="3"/>
      <c r="K16" s="3"/>
    </row>
    <row r="17" spans="1:12" s="165" customFormat="1" ht="14.1" customHeight="1" x14ac:dyDescent="0.2">
      <c r="A17" s="90">
        <v>2</v>
      </c>
      <c r="B17" s="77"/>
      <c r="C17" s="3" t="s">
        <v>2928</v>
      </c>
      <c r="D17" s="3"/>
      <c r="E17" s="3"/>
      <c r="G17" s="90">
        <v>14</v>
      </c>
      <c r="H17" s="77"/>
      <c r="I17" s="3" t="s">
        <v>1398</v>
      </c>
      <c r="J17" s="3"/>
      <c r="K17" s="3"/>
    </row>
    <row r="18" spans="1:12" s="165" customFormat="1" ht="14.1" customHeight="1" x14ac:dyDescent="0.2">
      <c r="A18" s="90">
        <v>2</v>
      </c>
      <c r="B18" s="77"/>
      <c r="C18" s="3" t="s">
        <v>1246</v>
      </c>
      <c r="D18" s="3"/>
      <c r="E18" s="3"/>
      <c r="G18" s="192">
        <v>14</v>
      </c>
      <c r="H18" s="77"/>
      <c r="I18" s="3" t="s">
        <v>2307</v>
      </c>
      <c r="J18" s="3"/>
      <c r="K18" s="3"/>
    </row>
    <row r="19" spans="1:12" s="165" customFormat="1" ht="14.1" customHeight="1" x14ac:dyDescent="0.2">
      <c r="A19" s="192">
        <v>2</v>
      </c>
      <c r="B19" s="77"/>
      <c r="C19" s="3" t="s">
        <v>1097</v>
      </c>
      <c r="D19" s="3"/>
      <c r="E19" s="3"/>
      <c r="G19" s="90">
        <v>14</v>
      </c>
      <c r="H19" s="77"/>
      <c r="I19" s="3" t="s">
        <v>1737</v>
      </c>
      <c r="J19" s="3"/>
      <c r="K19" s="3"/>
    </row>
    <row r="20" spans="1:12" s="165" customFormat="1" ht="14.1" customHeight="1" x14ac:dyDescent="0.2">
      <c r="A20" s="192" t="s">
        <v>3031</v>
      </c>
      <c r="B20" s="77"/>
      <c r="C20" s="3" t="s">
        <v>2323</v>
      </c>
      <c r="D20" s="3"/>
      <c r="E20" s="3"/>
      <c r="G20" s="192">
        <v>14</v>
      </c>
      <c r="H20" s="77"/>
      <c r="I20" s="3" t="s">
        <v>1756</v>
      </c>
      <c r="J20" s="3"/>
      <c r="K20" s="3"/>
    </row>
    <row r="21" spans="1:12" s="165" customFormat="1" ht="14.1" customHeight="1" x14ac:dyDescent="0.2">
      <c r="A21" s="90">
        <v>3</v>
      </c>
      <c r="B21" s="77"/>
      <c r="C21" s="3" t="s">
        <v>2915</v>
      </c>
      <c r="D21" s="3"/>
      <c r="E21" s="3"/>
      <c r="G21" s="192" t="s">
        <v>3099</v>
      </c>
      <c r="H21" s="77"/>
      <c r="I21" s="3" t="s">
        <v>1466</v>
      </c>
      <c r="J21" s="3"/>
      <c r="K21" s="3"/>
    </row>
    <row r="22" spans="1:12" s="165" customFormat="1" ht="14.1" customHeight="1" x14ac:dyDescent="0.2">
      <c r="A22" s="90">
        <v>3</v>
      </c>
      <c r="B22" s="77"/>
      <c r="C22" s="3" t="s">
        <v>1946</v>
      </c>
      <c r="D22" s="3"/>
      <c r="E22" s="3"/>
      <c r="G22" s="192">
        <v>15</v>
      </c>
      <c r="I22" s="3" t="s">
        <v>2922</v>
      </c>
      <c r="J22" s="3"/>
      <c r="K22" s="3"/>
    </row>
    <row r="23" spans="1:12" s="165" customFormat="1" ht="14.1" customHeight="1" x14ac:dyDescent="0.2">
      <c r="A23" s="192">
        <v>3</v>
      </c>
      <c r="B23" s="77"/>
      <c r="C23" s="3" t="s">
        <v>1616</v>
      </c>
      <c r="D23" s="3"/>
      <c r="E23" s="3"/>
      <c r="G23" s="90">
        <v>15</v>
      </c>
      <c r="I23" s="3" t="s">
        <v>2923</v>
      </c>
      <c r="J23" s="3"/>
      <c r="K23" s="3"/>
    </row>
    <row r="24" spans="1:12" s="165" customFormat="1" ht="14.1" customHeight="1" x14ac:dyDescent="0.2">
      <c r="A24" s="90">
        <v>4</v>
      </c>
      <c r="B24" s="77"/>
      <c r="C24" s="3" t="s">
        <v>2916</v>
      </c>
      <c r="D24" s="3"/>
      <c r="E24" s="3"/>
      <c r="G24" s="192">
        <v>15</v>
      </c>
      <c r="H24" s="77"/>
      <c r="I24" s="3" t="s">
        <v>2924</v>
      </c>
      <c r="J24" s="3"/>
      <c r="K24" s="3"/>
    </row>
    <row r="25" spans="1:12" s="165" customFormat="1" ht="14.1" customHeight="1" x14ac:dyDescent="0.2">
      <c r="A25" s="90">
        <v>4</v>
      </c>
      <c r="B25" s="77"/>
      <c r="C25" s="3" t="s">
        <v>1100</v>
      </c>
      <c r="D25" s="3"/>
      <c r="E25" s="3"/>
      <c r="G25" s="192">
        <v>15</v>
      </c>
      <c r="H25" s="77"/>
      <c r="I25" s="3" t="s">
        <v>2741</v>
      </c>
      <c r="J25" s="3"/>
      <c r="K25" s="3"/>
    </row>
    <row r="26" spans="1:12" s="165" customFormat="1" ht="14.1" customHeight="1" x14ac:dyDescent="0.2">
      <c r="A26" s="90">
        <v>4</v>
      </c>
      <c r="B26" s="77"/>
      <c r="C26" s="3" t="s">
        <v>1617</v>
      </c>
      <c r="D26" s="3"/>
      <c r="E26" s="3"/>
      <c r="G26" s="192">
        <v>15</v>
      </c>
      <c r="H26" s="77"/>
      <c r="I26" s="3" t="s">
        <v>2119</v>
      </c>
      <c r="J26" s="3"/>
      <c r="K26" s="3"/>
      <c r="L26" s="165" t="s">
        <v>244</v>
      </c>
    </row>
    <row r="27" spans="1:12" s="165" customFormat="1" ht="14.1" customHeight="1" x14ac:dyDescent="0.2">
      <c r="A27" s="192">
        <v>4</v>
      </c>
      <c r="B27" s="77"/>
      <c r="C27" s="3" t="s">
        <v>1265</v>
      </c>
      <c r="D27" s="3"/>
      <c r="E27" s="3"/>
      <c r="G27" s="192">
        <v>15</v>
      </c>
      <c r="H27" s="77"/>
      <c r="I27" s="3" t="s">
        <v>2413</v>
      </c>
      <c r="J27" s="3"/>
      <c r="K27" s="3"/>
      <c r="L27" s="165" t="s">
        <v>244</v>
      </c>
    </row>
    <row r="28" spans="1:12" s="165" customFormat="1" ht="14.1" customHeight="1" x14ac:dyDescent="0.2">
      <c r="A28" s="90">
        <v>5</v>
      </c>
      <c r="B28" s="77"/>
      <c r="C28" s="3" t="s">
        <v>1268</v>
      </c>
      <c r="D28" s="3"/>
      <c r="E28" s="3"/>
      <c r="G28" s="192">
        <v>16</v>
      </c>
      <c r="H28" s="77"/>
      <c r="I28" s="3" t="s">
        <v>1818</v>
      </c>
      <c r="J28" s="3"/>
      <c r="K28" s="3"/>
    </row>
    <row r="29" spans="1:12" s="165" customFormat="1" ht="14.1" customHeight="1" x14ac:dyDescent="0.2">
      <c r="A29" s="90">
        <v>5</v>
      </c>
      <c r="B29" s="77"/>
      <c r="C29" s="3" t="s">
        <v>1619</v>
      </c>
      <c r="D29" s="3"/>
      <c r="E29" s="3"/>
      <c r="G29" s="90">
        <v>16</v>
      </c>
      <c r="H29" s="77"/>
      <c r="I29" s="3" t="s">
        <v>2925</v>
      </c>
      <c r="J29" s="3"/>
      <c r="K29" s="3"/>
    </row>
    <row r="30" spans="1:12" s="165" customFormat="1" ht="14.1" customHeight="1" x14ac:dyDescent="0.2">
      <c r="A30" s="90">
        <v>5</v>
      </c>
      <c r="B30" s="77"/>
      <c r="C30" s="3" t="s">
        <v>1270</v>
      </c>
      <c r="D30" s="3"/>
      <c r="E30" s="3"/>
      <c r="G30" s="90">
        <v>16</v>
      </c>
      <c r="H30" s="77"/>
      <c r="I30" s="3" t="s">
        <v>2975</v>
      </c>
      <c r="J30" s="3"/>
      <c r="K30" s="3"/>
    </row>
    <row r="31" spans="1:12" s="165" customFormat="1" ht="14.1" customHeight="1" x14ac:dyDescent="0.2">
      <c r="A31" s="192" t="s">
        <v>2469</v>
      </c>
      <c r="B31" s="77"/>
      <c r="C31" s="3" t="s">
        <v>2917</v>
      </c>
      <c r="D31" s="3"/>
      <c r="E31" s="3"/>
      <c r="G31" s="90">
        <v>16</v>
      </c>
      <c r="H31" s="77"/>
      <c r="I31" s="3" t="s">
        <v>2165</v>
      </c>
      <c r="J31" s="3"/>
      <c r="K31" s="3"/>
    </row>
    <row r="32" spans="1:12" s="165" customFormat="1" ht="14.1" customHeight="1" x14ac:dyDescent="0.2">
      <c r="A32" s="192">
        <v>6</v>
      </c>
      <c r="B32" s="77"/>
      <c r="C32" s="3" t="s">
        <v>2563</v>
      </c>
      <c r="D32" s="3"/>
      <c r="E32" s="3"/>
      <c r="G32" s="90">
        <v>16</v>
      </c>
      <c r="H32" s="77"/>
      <c r="I32" s="3" t="s">
        <v>2926</v>
      </c>
      <c r="J32" s="3"/>
      <c r="K32" s="3"/>
    </row>
    <row r="33" spans="1:13" s="165" customFormat="1" ht="14.1" customHeight="1" x14ac:dyDescent="0.2">
      <c r="A33" s="192">
        <v>6</v>
      </c>
      <c r="B33" s="77"/>
      <c r="C33" s="3" t="s">
        <v>1620</v>
      </c>
      <c r="D33" s="3"/>
      <c r="E33" s="3"/>
      <c r="G33" s="192">
        <v>17</v>
      </c>
      <c r="H33" s="77"/>
      <c r="I33" s="3" t="s">
        <v>1142</v>
      </c>
      <c r="J33" s="3"/>
      <c r="K33" s="3"/>
    </row>
    <row r="34" spans="1:13" s="165" customFormat="1" ht="14.1" customHeight="1" x14ac:dyDescent="0.2">
      <c r="A34" s="192" t="s">
        <v>2470</v>
      </c>
      <c r="B34" s="77"/>
      <c r="C34" s="3" t="s">
        <v>1990</v>
      </c>
      <c r="D34" s="3"/>
      <c r="E34" s="3"/>
      <c r="G34" s="192">
        <v>17</v>
      </c>
      <c r="H34" s="77"/>
      <c r="I34" s="99" t="s">
        <v>2983</v>
      </c>
      <c r="J34" s="3"/>
      <c r="K34" s="3"/>
    </row>
    <row r="35" spans="1:13" s="165" customFormat="1" ht="14.1" customHeight="1" x14ac:dyDescent="0.2">
      <c r="A35" s="192">
        <v>7</v>
      </c>
      <c r="B35" s="77"/>
      <c r="C35" s="3" t="s">
        <v>3070</v>
      </c>
      <c r="D35" s="3"/>
      <c r="E35" s="3"/>
      <c r="G35" s="192">
        <v>17</v>
      </c>
      <c r="H35" s="77"/>
      <c r="I35" s="99" t="s">
        <v>2771</v>
      </c>
      <c r="J35" s="3"/>
      <c r="K35" s="3"/>
    </row>
    <row r="36" spans="1:13" s="165" customFormat="1" ht="14.1" customHeight="1" x14ac:dyDescent="0.2">
      <c r="A36" s="192">
        <v>7</v>
      </c>
      <c r="B36" s="77"/>
      <c r="C36" s="3" t="s">
        <v>3032</v>
      </c>
      <c r="D36" s="3"/>
      <c r="E36" s="3"/>
      <c r="G36" s="192">
        <v>17</v>
      </c>
      <c r="H36" s="77"/>
      <c r="I36" s="99" t="s">
        <v>1857</v>
      </c>
      <c r="J36" s="3"/>
      <c r="K36" s="3"/>
    </row>
    <row r="37" spans="1:13" s="165" customFormat="1" ht="14.1" customHeight="1" x14ac:dyDescent="0.2">
      <c r="A37" s="90">
        <v>7</v>
      </c>
      <c r="B37" s="77"/>
      <c r="C37" s="3" t="s">
        <v>2013</v>
      </c>
      <c r="D37" s="3"/>
      <c r="E37" s="3"/>
      <c r="G37" s="192" t="s">
        <v>3033</v>
      </c>
      <c r="H37" s="77"/>
      <c r="I37" s="99" t="s">
        <v>1155</v>
      </c>
      <c r="J37" s="3"/>
      <c r="K37" s="3"/>
    </row>
    <row r="38" spans="1:13" s="165" customFormat="1" ht="14.1" customHeight="1" x14ac:dyDescent="0.2">
      <c r="A38" s="192">
        <v>7</v>
      </c>
      <c r="B38" s="77"/>
      <c r="C38" s="3" t="s">
        <v>2023</v>
      </c>
      <c r="D38" s="3"/>
      <c r="E38" s="3"/>
      <c r="G38" s="192">
        <v>18</v>
      </c>
      <c r="H38" s="77"/>
      <c r="I38" s="99" t="s">
        <v>2174</v>
      </c>
      <c r="J38" s="3"/>
      <c r="K38" s="3"/>
    </row>
    <row r="39" spans="1:13" s="165" customFormat="1" ht="14.1" customHeight="1" x14ac:dyDescent="0.2">
      <c r="A39" s="90">
        <v>8</v>
      </c>
      <c r="B39" s="77"/>
      <c r="C39" s="3" t="s">
        <v>1288</v>
      </c>
      <c r="D39" s="3"/>
      <c r="E39" s="3"/>
      <c r="G39" s="192">
        <v>18</v>
      </c>
      <c r="H39" s="77"/>
      <c r="I39" s="3" t="s">
        <v>1150</v>
      </c>
      <c r="J39" s="3"/>
      <c r="K39" s="3"/>
    </row>
    <row r="40" spans="1:13" s="165" customFormat="1" ht="14.1" customHeight="1" x14ac:dyDescent="0.2">
      <c r="A40" s="90">
        <v>8</v>
      </c>
      <c r="B40" s="77"/>
      <c r="C40" s="3" t="s">
        <v>1686</v>
      </c>
      <c r="D40" s="3"/>
      <c r="E40" s="3"/>
      <c r="G40" s="192">
        <v>18</v>
      </c>
      <c r="H40" s="77"/>
      <c r="I40" s="3" t="s">
        <v>1175</v>
      </c>
      <c r="J40" s="3"/>
      <c r="K40" s="3"/>
    </row>
    <row r="41" spans="1:13" s="165" customFormat="1" ht="14.1" customHeight="1" x14ac:dyDescent="0.2">
      <c r="A41" s="192">
        <v>8</v>
      </c>
      <c r="B41" s="3"/>
      <c r="C41" s="3" t="s">
        <v>744</v>
      </c>
      <c r="D41" s="3"/>
      <c r="E41" s="3"/>
      <c r="G41" s="192">
        <v>19</v>
      </c>
      <c r="H41" s="77"/>
      <c r="I41" s="3" t="s">
        <v>1165</v>
      </c>
      <c r="J41" s="3"/>
      <c r="K41" s="3"/>
    </row>
    <row r="42" spans="1:13" s="165" customFormat="1" ht="14.1" customHeight="1" x14ac:dyDescent="0.2">
      <c r="A42" s="192">
        <v>8</v>
      </c>
      <c r="B42" s="3"/>
      <c r="C42" s="3" t="s">
        <v>2918</v>
      </c>
      <c r="D42" s="3"/>
      <c r="E42" s="3"/>
      <c r="G42" s="192">
        <v>19</v>
      </c>
      <c r="H42" s="77"/>
      <c r="I42" s="3" t="s">
        <v>1470</v>
      </c>
      <c r="J42" s="3"/>
      <c r="K42" s="3"/>
    </row>
    <row r="43" spans="1:13" s="165" customFormat="1" ht="14.1" customHeight="1" x14ac:dyDescent="0.2">
      <c r="A43" s="192">
        <v>9</v>
      </c>
      <c r="B43" s="77"/>
      <c r="C43" s="3" t="s">
        <v>2945</v>
      </c>
      <c r="D43" s="3"/>
      <c r="E43" s="3"/>
      <c r="G43" s="192" t="s">
        <v>3100</v>
      </c>
      <c r="H43" s="77"/>
      <c r="I43" s="99" t="s">
        <v>825</v>
      </c>
      <c r="J43" s="3"/>
      <c r="K43" s="3"/>
    </row>
    <row r="44" spans="1:13" s="165" customFormat="1" ht="14.1" customHeight="1" x14ac:dyDescent="0.2">
      <c r="A44" s="192" t="s">
        <v>2471</v>
      </c>
      <c r="B44" s="77"/>
      <c r="C44" s="3" t="s">
        <v>2919</v>
      </c>
      <c r="D44" s="3"/>
      <c r="E44" s="3"/>
      <c r="G44" s="192">
        <v>21</v>
      </c>
      <c r="H44" s="77"/>
      <c r="I44" s="99" t="s">
        <v>2201</v>
      </c>
      <c r="J44" s="3"/>
      <c r="K44" s="3"/>
    </row>
    <row r="45" spans="1:13" s="165" customFormat="1" ht="14.1" customHeight="1" x14ac:dyDescent="0.2">
      <c r="A45" s="192">
        <v>10</v>
      </c>
      <c r="B45" s="77"/>
      <c r="C45" s="3" t="s">
        <v>625</v>
      </c>
      <c r="D45" s="196"/>
      <c r="E45" s="196"/>
      <c r="G45" s="192">
        <v>21</v>
      </c>
      <c r="H45" s="77"/>
      <c r="I45" s="3" t="s">
        <v>2204</v>
      </c>
      <c r="J45" s="3"/>
      <c r="K45" s="3"/>
    </row>
    <row r="46" spans="1:13" s="165" customFormat="1" ht="14.1" customHeight="1" x14ac:dyDescent="0.2">
      <c r="A46" s="192">
        <v>10</v>
      </c>
      <c r="B46" s="77"/>
      <c r="C46" s="3" t="s">
        <v>2962</v>
      </c>
      <c r="D46" s="3"/>
      <c r="E46" s="3"/>
      <c r="G46" s="192">
        <v>21</v>
      </c>
      <c r="H46" s="77"/>
      <c r="I46" s="3" t="s">
        <v>2239</v>
      </c>
      <c r="J46" s="3"/>
      <c r="K46" s="3"/>
    </row>
    <row r="47" spans="1:13" s="165" customFormat="1" ht="14.1" customHeight="1" x14ac:dyDescent="0.2">
      <c r="A47" s="192">
        <v>10</v>
      </c>
      <c r="B47" s="77"/>
      <c r="C47" s="3" t="s">
        <v>2920</v>
      </c>
      <c r="D47" s="196"/>
      <c r="E47" s="196"/>
      <c r="G47" s="90">
        <v>21</v>
      </c>
      <c r="H47" s="77"/>
      <c r="I47" s="3" t="s">
        <v>2253</v>
      </c>
      <c r="J47" s="3"/>
      <c r="K47" s="3"/>
      <c r="M47" s="165" t="s">
        <v>244</v>
      </c>
    </row>
    <row r="48" spans="1:13" s="165" customFormat="1" ht="14.1" customHeight="1" x14ac:dyDescent="0.2">
      <c r="A48" s="192">
        <v>11</v>
      </c>
      <c r="B48" s="77"/>
      <c r="C48" s="3" t="s">
        <v>1927</v>
      </c>
      <c r="D48" s="3"/>
      <c r="E48" s="3"/>
      <c r="G48" s="192">
        <v>22</v>
      </c>
      <c r="H48" s="77"/>
      <c r="I48" s="3" t="s">
        <v>2995</v>
      </c>
      <c r="J48" s="3"/>
      <c r="K48" s="3"/>
    </row>
    <row r="49" spans="1:11" s="165" customFormat="1" ht="14.1" customHeight="1" x14ac:dyDescent="0.2">
      <c r="A49" s="90">
        <v>11</v>
      </c>
      <c r="B49" s="77"/>
      <c r="C49" s="3" t="s">
        <v>1682</v>
      </c>
      <c r="D49" s="3"/>
      <c r="E49" s="3"/>
      <c r="G49" s="192">
        <v>22</v>
      </c>
      <c r="H49" s="77"/>
      <c r="I49" s="3" t="s">
        <v>1893</v>
      </c>
      <c r="J49" s="3"/>
      <c r="K49" s="3"/>
    </row>
    <row r="50" spans="1:11" s="165" customFormat="1" ht="14.1" customHeight="1" x14ac:dyDescent="0.2">
      <c r="A50" s="192" t="s">
        <v>3097</v>
      </c>
      <c r="B50" s="77"/>
      <c r="C50" s="3" t="s">
        <v>2676</v>
      </c>
      <c r="D50" s="3"/>
      <c r="E50" s="3"/>
      <c r="G50" s="90">
        <v>22</v>
      </c>
      <c r="H50" s="77"/>
      <c r="I50" s="3" t="s">
        <v>2465</v>
      </c>
      <c r="J50" s="3"/>
      <c r="K50" s="3"/>
    </row>
    <row r="51" spans="1:11" s="165" customFormat="1" ht="14.1" customHeight="1" x14ac:dyDescent="0.2">
      <c r="A51" s="90">
        <v>12</v>
      </c>
      <c r="B51" s="77"/>
      <c r="C51" s="3" t="s">
        <v>1136</v>
      </c>
      <c r="D51" s="3"/>
      <c r="E51" s="3"/>
      <c r="G51" s="192" t="s">
        <v>3034</v>
      </c>
      <c r="H51" s="77"/>
      <c r="I51" s="3" t="s">
        <v>2467</v>
      </c>
      <c r="J51" s="3"/>
      <c r="K51" s="3"/>
    </row>
    <row r="52" spans="1:11" s="165" customFormat="1" ht="14.1" customHeight="1" x14ac:dyDescent="0.2">
      <c r="A52" s="192">
        <v>12</v>
      </c>
      <c r="B52" s="77"/>
      <c r="C52" s="3" t="s">
        <v>1373</v>
      </c>
      <c r="D52" s="3"/>
      <c r="E52" s="3"/>
      <c r="G52" s="192">
        <v>23</v>
      </c>
      <c r="H52" s="80"/>
      <c r="I52" s="3" t="s">
        <v>2927</v>
      </c>
      <c r="J52" s="3"/>
      <c r="K52" s="3"/>
    </row>
    <row r="53" spans="1:11" s="165" customFormat="1" ht="14.1" customHeight="1" x14ac:dyDescent="0.2">
      <c r="A53" s="90">
        <v>12</v>
      </c>
      <c r="B53" s="77"/>
      <c r="C53" s="3" t="s">
        <v>2069</v>
      </c>
      <c r="D53" s="3"/>
      <c r="E53" s="3"/>
      <c r="G53" s="90">
        <v>23</v>
      </c>
      <c r="H53" s="80"/>
      <c r="I53" s="3" t="s">
        <v>1502</v>
      </c>
      <c r="J53" s="3"/>
      <c r="K53" s="3"/>
    </row>
    <row r="54" spans="1:11" s="165" customFormat="1" ht="5.0999999999999996" customHeight="1" x14ac:dyDescent="0.2">
      <c r="G54" s="89"/>
      <c r="H54" s="77"/>
      <c r="I54" s="3"/>
      <c r="J54" s="3"/>
      <c r="K54" s="3"/>
    </row>
    <row r="55" spans="1:11" s="165" customFormat="1" ht="12.75" customHeight="1" x14ac:dyDescent="0.2">
      <c r="A55" s="243" t="s">
        <v>1510</v>
      </c>
      <c r="B55" s="243"/>
      <c r="C55" s="243"/>
      <c r="D55" s="243"/>
      <c r="E55" s="243"/>
      <c r="F55" s="243"/>
      <c r="G55" s="243"/>
      <c r="H55" s="243"/>
      <c r="I55" s="243"/>
      <c r="J55" s="243"/>
      <c r="K55" s="243"/>
    </row>
    <row r="56" spans="1:11" s="165" customFormat="1" ht="3.95" customHeight="1" x14ac:dyDescent="0.2">
      <c r="A56" s="77"/>
      <c r="B56" s="77"/>
      <c r="C56" s="3"/>
      <c r="D56" s="3"/>
      <c r="E56" s="3"/>
    </row>
    <row r="57" spans="1:11" s="165" customFormat="1" ht="36.75" customHeight="1" x14ac:dyDescent="0.2">
      <c r="A57" s="243" t="s">
        <v>25</v>
      </c>
      <c r="B57" s="243"/>
      <c r="C57" s="243"/>
      <c r="D57" s="243"/>
      <c r="E57" s="243"/>
      <c r="F57" s="243"/>
      <c r="G57" s="243"/>
      <c r="H57" s="243"/>
      <c r="I57" s="243"/>
      <c r="J57" s="243"/>
      <c r="K57" s="243"/>
    </row>
    <row r="58" spans="1:11" x14ac:dyDescent="0.2">
      <c r="A58" s="30"/>
      <c r="B58" s="30"/>
      <c r="C58" s="30"/>
      <c r="D58" s="30"/>
      <c r="E58" s="30"/>
      <c r="F58" s="30"/>
      <c r="G58" s="30"/>
      <c r="H58" s="30"/>
      <c r="I58" s="30"/>
      <c r="J58" s="30"/>
      <c r="K58" s="30"/>
    </row>
  </sheetData>
  <mergeCells count="5">
    <mergeCell ref="A5:K5"/>
    <mergeCell ref="A55:K55"/>
    <mergeCell ref="A57:K57"/>
    <mergeCell ref="F2:K2"/>
    <mergeCell ref="E3:H3"/>
  </mergeCells>
  <phoneticPr fontId="0" type="noConversion"/>
  <printOptions horizontalCentered="1"/>
  <pageMargins left="0.35" right="0.35" top="0.35" bottom="0.35" header="0.5" footer="0.5"/>
  <pageSetup scale="9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3222"/>
  <sheetViews>
    <sheetView tabSelected="1" zoomScale="132" zoomScaleNormal="132"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1" customWidth="1"/>
    <col min="20" max="20" width="3.7109375" style="2" customWidth="1"/>
    <col min="21" max="21" width="4" style="9" customWidth="1"/>
    <col min="22" max="22" width="3.28515625" style="88" customWidth="1"/>
    <col min="23" max="23" width="3.85546875" style="56" customWidth="1"/>
    <col min="24" max="24" width="6.7109375" style="15" customWidth="1"/>
    <col min="25" max="25" width="1" style="147" customWidth="1"/>
    <col min="26" max="26" width="3.7109375" style="41" customWidth="1"/>
    <col min="27" max="27" width="6.7109375" style="41" customWidth="1"/>
    <col min="28" max="28" width="5.140625" style="60" customWidth="1"/>
    <col min="29" max="29" width="6.7109375" style="17" customWidth="1"/>
    <col min="30" max="30" width="5.140625" style="15" customWidth="1"/>
    <col min="31" max="31" width="4.5703125" style="66" customWidth="1"/>
    <col min="32" max="32" width="4.140625" style="66" customWidth="1"/>
    <col min="33" max="33" width="6.7109375" style="17" customWidth="1"/>
    <col min="34" max="34" width="1" style="147" customWidth="1"/>
    <col min="35" max="35" width="4.28515625" style="155" customWidth="1"/>
    <col min="36" max="36" width="6.7109375" style="41" customWidth="1"/>
    <col min="37" max="39" width="6.7109375" style="17" customWidth="1"/>
    <col min="40" max="40" width="1" style="2" customWidth="1"/>
    <col min="41" max="41" width="2" style="156" customWidth="1"/>
    <col min="42" max="16384" width="9.140625" style="2"/>
  </cols>
  <sheetData>
    <row r="1" spans="2:41" s="3" customFormat="1" ht="9.75" hidden="1" customHeight="1" x14ac:dyDescent="0.2">
      <c r="B1" s="107" t="s">
        <v>52</v>
      </c>
      <c r="D1" s="39"/>
      <c r="E1" s="72" t="s">
        <v>21</v>
      </c>
      <c r="F1" s="72"/>
      <c r="G1" s="29" t="s">
        <v>45</v>
      </c>
      <c r="H1" s="29"/>
      <c r="I1" s="29" t="s">
        <v>23</v>
      </c>
      <c r="J1" s="29"/>
      <c r="K1" s="29"/>
      <c r="L1" s="29"/>
      <c r="M1" s="29"/>
      <c r="N1" s="29"/>
      <c r="P1" s="72" t="s">
        <v>1542</v>
      </c>
      <c r="Q1" s="87"/>
      <c r="R1" s="28"/>
      <c r="S1" s="38">
        <f>IF(Suggested="Yes",AA1,AG1)</f>
        <v>0.05</v>
      </c>
      <c r="T1" s="36" t="s">
        <v>44</v>
      </c>
      <c r="U1" s="5" t="str">
        <f>+Instructions!$B$3</f>
        <v>E</v>
      </c>
      <c r="V1" s="51"/>
      <c r="W1" s="55">
        <f>+Instructions!$C$22</f>
        <v>0</v>
      </c>
      <c r="X1" s="38">
        <f t="shared" ref="X1:X7" si="0">ROUND($AA1*(1-W1)+0.004999,2)</f>
        <v>0.05</v>
      </c>
      <c r="Y1" s="146"/>
      <c r="Z1" s="6" t="s">
        <v>3262</v>
      </c>
      <c r="AA1" s="38">
        <v>0.05</v>
      </c>
      <c r="AB1" s="59">
        <f t="shared" ref="AB1:AC7" si="1">+W1</f>
        <v>0</v>
      </c>
      <c r="AC1" s="16">
        <f t="shared" si="1"/>
        <v>0.05</v>
      </c>
      <c r="AD1" s="12">
        <f t="shared" ref="AD1:AD7" si="2">(AG1-AC1)/AG1</f>
        <v>0</v>
      </c>
      <c r="AE1" s="115"/>
      <c r="AF1" s="120">
        <v>1</v>
      </c>
      <c r="AG1" s="37">
        <f t="shared" ref="AG1:AG7" si="3">SUM(AJ1:AL1)+AE1</f>
        <v>0.05</v>
      </c>
      <c r="AH1" s="146"/>
      <c r="AJ1" s="38">
        <f t="shared" ref="AJ1:AJ7" si="4">ROUND(AC1/(1-VLOOKUP(AF1,Group,2,FALSE)),2)</f>
        <v>0.05</v>
      </c>
      <c r="AK1" s="16">
        <f t="shared" ref="AK1:AK7" si="5">IF(VLOOKUP(AF1,Group,5,FALSE)="YES",VLOOKUP(ROUND(ROUND(AJ1,1)-AJ1,2),Round,2,FALSE)+VLOOKUP(AF1,Group,6,FALSE),0)</f>
        <v>0</v>
      </c>
      <c r="AL1" s="16">
        <f t="shared" ref="AL1:AL7" si="6">IF(VLOOKUP(AF1,Group,7,FALSE)="",0,ROUND(AJ1-0.04999,1)-AJ1+AM1)</f>
        <v>0</v>
      </c>
      <c r="AM1" s="16" t="str">
        <f t="shared" ref="AM1:AM7" si="7">IF(VLOOKUP(AF1,Group,7,FALSE)="","",VLOOKUP(AF1,Group,7,FALSE))</f>
        <v/>
      </c>
      <c r="AO1" s="156" t="s">
        <v>56</v>
      </c>
    </row>
    <row r="2" spans="2:41" s="3" customFormat="1" ht="9.9499999999999993" hidden="1" customHeight="1" x14ac:dyDescent="0.2">
      <c r="B2" s="108" t="s">
        <v>42</v>
      </c>
      <c r="D2" s="39"/>
      <c r="E2" s="72" t="s">
        <v>21</v>
      </c>
      <c r="F2" s="72"/>
      <c r="G2" s="29" t="s">
        <v>22</v>
      </c>
      <c r="H2" s="29"/>
      <c r="I2" s="29" t="s">
        <v>23</v>
      </c>
      <c r="J2" s="29"/>
      <c r="K2" s="29"/>
      <c r="L2" s="29"/>
      <c r="M2" s="29"/>
      <c r="N2" s="29"/>
      <c r="P2" s="72"/>
      <c r="Q2" s="87"/>
      <c r="R2" s="28"/>
      <c r="S2" s="38">
        <f t="shared" ref="S2:S7" si="8">IF(Suggested="Yes",AA2,AG2)</f>
        <v>0.05</v>
      </c>
      <c r="T2" s="36" t="s">
        <v>43</v>
      </c>
      <c r="U2" s="5" t="str">
        <f>+Instructions!$B$3</f>
        <v>E</v>
      </c>
      <c r="V2" s="51"/>
      <c r="W2" s="55">
        <f>+Instructions!$C$22</f>
        <v>0</v>
      </c>
      <c r="X2" s="38">
        <f t="shared" si="0"/>
        <v>0.05</v>
      </c>
      <c r="Y2" s="146"/>
      <c r="Z2" s="6" t="s">
        <v>3262</v>
      </c>
      <c r="AA2" s="38">
        <v>0.05</v>
      </c>
      <c r="AB2" s="59">
        <f t="shared" si="1"/>
        <v>0</v>
      </c>
      <c r="AC2" s="38">
        <f t="shared" si="1"/>
        <v>0.05</v>
      </c>
      <c r="AD2" s="59">
        <f t="shared" si="2"/>
        <v>0</v>
      </c>
      <c r="AE2" s="115"/>
      <c r="AF2" s="122">
        <v>2</v>
      </c>
      <c r="AG2" s="43">
        <f t="shared" si="3"/>
        <v>0.05</v>
      </c>
      <c r="AH2" s="146"/>
      <c r="AJ2" s="38">
        <f t="shared" si="4"/>
        <v>0.05</v>
      </c>
      <c r="AK2" s="16">
        <f t="shared" si="5"/>
        <v>0</v>
      </c>
      <c r="AL2" s="16">
        <f t="shared" si="6"/>
        <v>0</v>
      </c>
      <c r="AM2" s="16" t="str">
        <f t="shared" si="7"/>
        <v/>
      </c>
      <c r="AO2" s="156" t="s">
        <v>56</v>
      </c>
    </row>
    <row r="3" spans="2:41" s="3" customFormat="1" ht="9.9499999999999993" hidden="1" customHeight="1" x14ac:dyDescent="0.2">
      <c r="B3" s="106" t="s">
        <v>6</v>
      </c>
      <c r="D3" s="39"/>
      <c r="E3" s="72" t="s">
        <v>21</v>
      </c>
      <c r="F3" s="72"/>
      <c r="G3" s="29" t="s">
        <v>22</v>
      </c>
      <c r="H3" s="29"/>
      <c r="I3" s="29" t="s">
        <v>23</v>
      </c>
      <c r="J3" s="29"/>
      <c r="K3" s="29"/>
      <c r="L3" s="29"/>
      <c r="M3" s="29"/>
      <c r="N3" s="29"/>
      <c r="P3" s="72"/>
      <c r="Q3" s="87"/>
      <c r="R3" s="28"/>
      <c r="S3" s="38">
        <f t="shared" si="8"/>
        <v>0.05</v>
      </c>
      <c r="T3" s="36" t="s">
        <v>43</v>
      </c>
      <c r="U3" s="5" t="str">
        <f>+Instructions!$B$3</f>
        <v>E</v>
      </c>
      <c r="V3" s="51"/>
      <c r="W3" s="55">
        <f>+Instructions!$C$22</f>
        <v>0</v>
      </c>
      <c r="X3" s="38">
        <f t="shared" si="0"/>
        <v>0.05</v>
      </c>
      <c r="Y3" s="146"/>
      <c r="Z3" s="6" t="s">
        <v>3262</v>
      </c>
      <c r="AA3" s="38">
        <v>0.05</v>
      </c>
      <c r="AB3" s="59">
        <f t="shared" si="1"/>
        <v>0</v>
      </c>
      <c r="AC3" s="16">
        <f t="shared" si="1"/>
        <v>0.05</v>
      </c>
      <c r="AD3" s="12">
        <f t="shared" si="2"/>
        <v>0</v>
      </c>
      <c r="AE3" s="115"/>
      <c r="AF3" s="121">
        <v>3</v>
      </c>
      <c r="AG3" s="52">
        <f t="shared" si="3"/>
        <v>0.05</v>
      </c>
      <c r="AH3" s="146"/>
      <c r="AJ3" s="38">
        <f t="shared" si="4"/>
        <v>0.05</v>
      </c>
      <c r="AK3" s="16">
        <f t="shared" si="5"/>
        <v>0</v>
      </c>
      <c r="AL3" s="16">
        <f t="shared" si="6"/>
        <v>0</v>
      </c>
      <c r="AM3" s="16" t="str">
        <f t="shared" si="7"/>
        <v/>
      </c>
      <c r="AO3" s="156" t="s">
        <v>56</v>
      </c>
    </row>
    <row r="4" spans="2:41" s="3" customFormat="1" ht="9.9499999999999993" hidden="1" customHeight="1" x14ac:dyDescent="0.2">
      <c r="B4" s="109">
        <v>0</v>
      </c>
      <c r="D4" s="39"/>
      <c r="E4" s="72" t="s">
        <v>21</v>
      </c>
      <c r="F4" s="72"/>
      <c r="G4" s="29" t="s">
        <v>22</v>
      </c>
      <c r="H4" s="29"/>
      <c r="I4" s="29" t="s">
        <v>23</v>
      </c>
      <c r="J4" s="29"/>
      <c r="K4" s="29" t="s">
        <v>244</v>
      </c>
      <c r="L4" s="29" t="s">
        <v>244</v>
      </c>
      <c r="M4" s="29"/>
      <c r="N4" s="29"/>
      <c r="P4" s="72"/>
      <c r="Q4" s="87"/>
      <c r="R4" s="28"/>
      <c r="S4" s="38">
        <f t="shared" si="8"/>
        <v>0</v>
      </c>
      <c r="T4" s="36" t="s">
        <v>43</v>
      </c>
      <c r="U4" s="5" t="str">
        <f>+Instructions!$B$3</f>
        <v>E</v>
      </c>
      <c r="V4" s="51"/>
      <c r="W4" s="55">
        <f>+Instructions!$C$22</f>
        <v>0</v>
      </c>
      <c r="X4" s="38">
        <f t="shared" si="0"/>
        <v>0</v>
      </c>
      <c r="Y4" s="146"/>
      <c r="Z4" s="6" t="s">
        <v>3262</v>
      </c>
      <c r="AA4" s="38">
        <v>0</v>
      </c>
      <c r="AB4" s="59">
        <f t="shared" si="1"/>
        <v>0</v>
      </c>
      <c r="AC4" s="16">
        <f t="shared" si="1"/>
        <v>0</v>
      </c>
      <c r="AD4" s="12" t="e">
        <f t="shared" si="2"/>
        <v>#DIV/0!</v>
      </c>
      <c r="AE4" s="115"/>
      <c r="AF4" s="123">
        <v>4</v>
      </c>
      <c r="AG4" s="102">
        <f t="shared" si="3"/>
        <v>0</v>
      </c>
      <c r="AH4" s="146"/>
      <c r="AJ4" s="38">
        <f t="shared" si="4"/>
        <v>0</v>
      </c>
      <c r="AK4" s="16">
        <f t="shared" si="5"/>
        <v>0</v>
      </c>
      <c r="AL4" s="16">
        <f t="shared" si="6"/>
        <v>0</v>
      </c>
      <c r="AM4" s="16" t="str">
        <f t="shared" si="7"/>
        <v/>
      </c>
      <c r="AO4" s="156" t="s">
        <v>56</v>
      </c>
    </row>
    <row r="5" spans="2:41" s="3" customFormat="1" ht="9.9499999999999993" hidden="1" customHeight="1" x14ac:dyDescent="0.2">
      <c r="B5" s="110">
        <v>0</v>
      </c>
      <c r="D5" s="39"/>
      <c r="E5" s="72" t="s">
        <v>21</v>
      </c>
      <c r="F5" s="72"/>
      <c r="G5" s="29" t="s">
        <v>22</v>
      </c>
      <c r="H5" s="29"/>
      <c r="I5" s="29" t="s">
        <v>23</v>
      </c>
      <c r="J5" s="29"/>
      <c r="K5" s="29"/>
      <c r="L5" s="29" t="s">
        <v>244</v>
      </c>
      <c r="M5" s="29"/>
      <c r="N5" s="29"/>
      <c r="P5" s="72"/>
      <c r="Q5" s="87"/>
      <c r="R5" s="28"/>
      <c r="S5" s="38">
        <f t="shared" si="8"/>
        <v>0</v>
      </c>
      <c r="T5" s="36" t="s">
        <v>43</v>
      </c>
      <c r="U5" s="5" t="str">
        <f>+Instructions!$B$3</f>
        <v>E</v>
      </c>
      <c r="V5" s="51"/>
      <c r="W5" s="55">
        <f>+Instructions!$C$22</f>
        <v>0</v>
      </c>
      <c r="X5" s="38">
        <f t="shared" si="0"/>
        <v>0</v>
      </c>
      <c r="Y5" s="146"/>
      <c r="Z5" s="6" t="s">
        <v>3262</v>
      </c>
      <c r="AA5" s="38">
        <v>0</v>
      </c>
      <c r="AB5" s="59">
        <f t="shared" si="1"/>
        <v>0</v>
      </c>
      <c r="AC5" s="16">
        <f t="shared" si="1"/>
        <v>0</v>
      </c>
      <c r="AD5" s="12" t="e">
        <f t="shared" si="2"/>
        <v>#DIV/0!</v>
      </c>
      <c r="AE5" s="115"/>
      <c r="AF5" s="124">
        <v>5</v>
      </c>
      <c r="AG5" s="103">
        <f t="shared" si="3"/>
        <v>0</v>
      </c>
      <c r="AH5" s="146"/>
      <c r="AJ5" s="38">
        <f t="shared" si="4"/>
        <v>0</v>
      </c>
      <c r="AK5" s="16">
        <f t="shared" si="5"/>
        <v>0</v>
      </c>
      <c r="AL5" s="16">
        <f t="shared" si="6"/>
        <v>0</v>
      </c>
      <c r="AM5" s="16" t="str">
        <f t="shared" si="7"/>
        <v/>
      </c>
      <c r="AO5" s="156" t="s">
        <v>56</v>
      </c>
    </row>
    <row r="6" spans="2:41" s="3" customFormat="1" ht="9.9499999999999993" hidden="1" customHeight="1" x14ac:dyDescent="0.2">
      <c r="B6" s="111">
        <v>0</v>
      </c>
      <c r="D6" s="39"/>
      <c r="E6" s="72" t="s">
        <v>21</v>
      </c>
      <c r="F6" s="72"/>
      <c r="G6" s="29" t="s">
        <v>22</v>
      </c>
      <c r="H6" s="29"/>
      <c r="I6" s="29" t="s">
        <v>23</v>
      </c>
      <c r="J6" s="29"/>
      <c r="K6" s="29"/>
      <c r="L6" s="29"/>
      <c r="M6" s="29"/>
      <c r="N6" s="29"/>
      <c r="P6" s="72"/>
      <c r="Q6" s="87"/>
      <c r="R6" s="28"/>
      <c r="S6" s="38">
        <f t="shared" si="8"/>
        <v>0</v>
      </c>
      <c r="T6" s="36" t="s">
        <v>43</v>
      </c>
      <c r="U6" s="5" t="str">
        <f>+Instructions!$B$3</f>
        <v>E</v>
      </c>
      <c r="V6" s="51"/>
      <c r="W6" s="55">
        <f>+Instructions!$C$22</f>
        <v>0</v>
      </c>
      <c r="X6" s="38">
        <f t="shared" si="0"/>
        <v>0</v>
      </c>
      <c r="Y6" s="146"/>
      <c r="Z6" s="6" t="s">
        <v>3262</v>
      </c>
      <c r="AA6" s="38">
        <v>0</v>
      </c>
      <c r="AB6" s="59">
        <f t="shared" si="1"/>
        <v>0</v>
      </c>
      <c r="AC6" s="16">
        <f t="shared" si="1"/>
        <v>0</v>
      </c>
      <c r="AD6" s="12" t="e">
        <f t="shared" si="2"/>
        <v>#DIV/0!</v>
      </c>
      <c r="AE6" s="115"/>
      <c r="AF6" s="125">
        <v>6</v>
      </c>
      <c r="AG6" s="104">
        <f t="shared" si="3"/>
        <v>0</v>
      </c>
      <c r="AH6" s="146"/>
      <c r="AJ6" s="38">
        <f t="shared" si="4"/>
        <v>0</v>
      </c>
      <c r="AK6" s="16">
        <f t="shared" si="5"/>
        <v>0</v>
      </c>
      <c r="AL6" s="16">
        <f t="shared" si="6"/>
        <v>0</v>
      </c>
      <c r="AM6" s="16" t="str">
        <f t="shared" si="7"/>
        <v/>
      </c>
      <c r="AO6" s="156" t="s">
        <v>56</v>
      </c>
    </row>
    <row r="7" spans="2:41" s="3" customFormat="1" ht="9.9499999999999993" hidden="1" customHeight="1" x14ac:dyDescent="0.2">
      <c r="B7" s="112" t="s">
        <v>248</v>
      </c>
      <c r="D7" s="39"/>
      <c r="E7" s="72" t="s">
        <v>21</v>
      </c>
      <c r="F7" s="72"/>
      <c r="G7" s="29" t="s">
        <v>22</v>
      </c>
      <c r="H7" s="29"/>
      <c r="I7" s="29" t="s">
        <v>23</v>
      </c>
      <c r="J7" s="29"/>
      <c r="K7" s="29" t="s">
        <v>244</v>
      </c>
      <c r="L7" s="29"/>
      <c r="M7" s="29"/>
      <c r="N7" s="29"/>
      <c r="P7" s="72"/>
      <c r="Q7" s="87"/>
      <c r="R7" s="28"/>
      <c r="S7" s="38">
        <f t="shared" si="8"/>
        <v>0</v>
      </c>
      <c r="T7" s="36" t="s">
        <v>43</v>
      </c>
      <c r="U7" s="5" t="str">
        <f>+Instructions!$B$3</f>
        <v>E</v>
      </c>
      <c r="V7" s="51"/>
      <c r="W7" s="55">
        <f>+Instructions!$C$22</f>
        <v>0</v>
      </c>
      <c r="X7" s="38">
        <f t="shared" si="0"/>
        <v>0</v>
      </c>
      <c r="Y7" s="146"/>
      <c r="Z7" s="6" t="s">
        <v>3262</v>
      </c>
      <c r="AA7" s="38">
        <v>0</v>
      </c>
      <c r="AB7" s="59">
        <f t="shared" si="1"/>
        <v>0</v>
      </c>
      <c r="AC7" s="16">
        <f t="shared" si="1"/>
        <v>0</v>
      </c>
      <c r="AD7" s="12" t="e">
        <f t="shared" si="2"/>
        <v>#DIV/0!</v>
      </c>
      <c r="AE7" s="115"/>
      <c r="AF7" s="126">
        <v>7</v>
      </c>
      <c r="AG7" s="105">
        <f t="shared" si="3"/>
        <v>0</v>
      </c>
      <c r="AH7" s="146"/>
      <c r="AJ7" s="38">
        <f t="shared" si="4"/>
        <v>0</v>
      </c>
      <c r="AK7" s="16">
        <f t="shared" si="5"/>
        <v>0</v>
      </c>
      <c r="AL7" s="16">
        <f t="shared" si="6"/>
        <v>0</v>
      </c>
      <c r="AM7" s="16" t="str">
        <f t="shared" si="7"/>
        <v/>
      </c>
      <c r="AO7" s="156" t="s">
        <v>56</v>
      </c>
    </row>
    <row r="8" spans="2:41" s="3" customFormat="1" ht="9.9499999999999993" hidden="1" customHeight="1" x14ac:dyDescent="0.2">
      <c r="B8" s="113" t="s">
        <v>54</v>
      </c>
      <c r="D8" s="39"/>
      <c r="E8" s="72"/>
      <c r="F8" s="72"/>
      <c r="G8" s="29"/>
      <c r="H8" s="29"/>
      <c r="I8" s="29"/>
      <c r="J8" s="29"/>
      <c r="K8" s="29" t="s">
        <v>244</v>
      </c>
      <c r="L8" s="29"/>
      <c r="M8" s="29"/>
      <c r="N8" s="29"/>
      <c r="P8" s="72"/>
      <c r="Q8" s="87" t="s">
        <v>11</v>
      </c>
      <c r="R8" s="28" t="s">
        <v>49</v>
      </c>
      <c r="S8" s="38">
        <v>1000</v>
      </c>
      <c r="T8" s="36" t="s">
        <v>55</v>
      </c>
      <c r="U8" s="36"/>
      <c r="V8" s="51"/>
      <c r="W8" s="55">
        <v>0.1</v>
      </c>
      <c r="X8" s="38">
        <v>1000</v>
      </c>
      <c r="Y8" s="146"/>
      <c r="Z8" s="38" t="s">
        <v>55</v>
      </c>
      <c r="AA8" s="38">
        <v>1000</v>
      </c>
      <c r="AB8" s="59">
        <v>0.1</v>
      </c>
      <c r="AC8" s="38">
        <v>1000</v>
      </c>
      <c r="AD8" s="59">
        <v>0.1</v>
      </c>
      <c r="AE8" s="73">
        <v>10</v>
      </c>
      <c r="AF8" s="73"/>
      <c r="AG8" s="38">
        <v>1000</v>
      </c>
      <c r="AH8" s="146"/>
      <c r="AI8" s="119"/>
      <c r="AJ8" s="38"/>
      <c r="AK8" s="38"/>
      <c r="AL8" s="38"/>
      <c r="AM8" s="38"/>
      <c r="AO8" s="156" t="s">
        <v>56</v>
      </c>
    </row>
    <row r="9" spans="2:41" s="3" customFormat="1" ht="12.75" hidden="1" x14ac:dyDescent="0.2">
      <c r="C9" s="31"/>
      <c r="D9" s="31"/>
      <c r="E9" s="31"/>
      <c r="F9" s="31"/>
      <c r="G9" s="31"/>
      <c r="H9" s="31"/>
      <c r="I9" s="31"/>
      <c r="J9" s="31"/>
      <c r="K9" s="31"/>
      <c r="L9" s="31"/>
      <c r="M9" s="31"/>
      <c r="N9" s="31"/>
      <c r="O9" s="31"/>
      <c r="P9" s="13"/>
      <c r="Q9" s="32"/>
      <c r="R9" s="31"/>
      <c r="S9" s="33"/>
      <c r="T9" s="31"/>
      <c r="U9" s="42"/>
      <c r="V9" s="51"/>
      <c r="W9" s="55"/>
      <c r="X9" s="14"/>
      <c r="Y9" s="146"/>
      <c r="Z9" s="38"/>
      <c r="AA9" s="38"/>
      <c r="AB9" s="44"/>
      <c r="AC9" s="43"/>
      <c r="AD9" s="45"/>
      <c r="AE9" s="61"/>
      <c r="AF9" s="61"/>
      <c r="AG9" s="43"/>
      <c r="AH9" s="146"/>
      <c r="AI9" s="119"/>
      <c r="AJ9" s="38"/>
      <c r="AK9" s="43"/>
      <c r="AL9" s="43"/>
      <c r="AM9" s="43"/>
      <c r="AN9" s="31"/>
      <c r="AO9" s="156" t="s">
        <v>56</v>
      </c>
    </row>
    <row r="10" spans="2:41" s="3" customFormat="1" ht="9.9499999999999993" hidden="1" customHeight="1" x14ac:dyDescent="0.2">
      <c r="I10" s="6"/>
      <c r="J10" s="6"/>
      <c r="K10" s="6"/>
      <c r="L10" s="6"/>
      <c r="M10" s="6"/>
      <c r="N10" s="6"/>
      <c r="O10" s="234" t="s">
        <v>20</v>
      </c>
      <c r="P10" s="235"/>
      <c r="Q10" s="235"/>
      <c r="R10" s="235"/>
      <c r="S10" s="235"/>
      <c r="T10" s="236"/>
      <c r="U10" s="18"/>
      <c r="V10" s="51"/>
      <c r="W10" s="237" t="s">
        <v>40</v>
      </c>
      <c r="X10" s="237"/>
      <c r="Y10" s="146"/>
      <c r="Z10" s="231" t="s">
        <v>41</v>
      </c>
      <c r="AA10" s="231"/>
      <c r="AB10" s="231"/>
      <c r="AC10" s="231"/>
      <c r="AD10" s="231"/>
      <c r="AE10" s="231"/>
      <c r="AF10" s="231"/>
      <c r="AG10" s="231"/>
      <c r="AH10" s="146"/>
      <c r="AI10" s="90"/>
      <c r="AO10" s="156" t="s">
        <v>56</v>
      </c>
    </row>
    <row r="11" spans="2:41" s="29" customFormat="1" ht="9.9499999999999993" hidden="1" customHeight="1" x14ac:dyDescent="0.2">
      <c r="D11" s="22" t="s">
        <v>8</v>
      </c>
      <c r="E11" s="23"/>
      <c r="F11" s="23"/>
      <c r="G11" s="23"/>
      <c r="H11" s="23"/>
      <c r="I11" s="24"/>
      <c r="J11" s="24"/>
      <c r="K11" s="24"/>
      <c r="L11" s="24"/>
      <c r="M11" s="24"/>
      <c r="N11" s="24"/>
      <c r="O11" s="224" t="s">
        <v>48</v>
      </c>
      <c r="P11" s="225"/>
      <c r="Q11" s="25" t="s">
        <v>11</v>
      </c>
      <c r="R11" s="25" t="s">
        <v>15</v>
      </c>
      <c r="S11" s="26" t="str">
        <f>IF(Suggested="Yes",AA11,AG11)</f>
        <v>List Price</v>
      </c>
      <c r="T11" s="25" t="s">
        <v>14</v>
      </c>
      <c r="U11" s="27" t="s">
        <v>13</v>
      </c>
      <c r="V11" s="51"/>
      <c r="W11" s="53" t="s">
        <v>16</v>
      </c>
      <c r="X11" s="158" t="s">
        <v>12</v>
      </c>
      <c r="Y11" s="146"/>
      <c r="Z11" s="197" t="s">
        <v>58</v>
      </c>
      <c r="AA11" s="197" t="s">
        <v>10</v>
      </c>
      <c r="AB11" s="40" t="s">
        <v>17</v>
      </c>
      <c r="AC11" s="27" t="s">
        <v>18</v>
      </c>
      <c r="AD11" s="27" t="s">
        <v>26</v>
      </c>
      <c r="AE11" s="63" t="s">
        <v>59</v>
      </c>
      <c r="AF11" s="91" t="s">
        <v>50</v>
      </c>
      <c r="AG11" s="63" t="s">
        <v>2</v>
      </c>
      <c r="AH11" s="146"/>
      <c r="AJ11" s="40" t="s">
        <v>70</v>
      </c>
      <c r="AK11" s="127" t="s">
        <v>71</v>
      </c>
      <c r="AL11" s="27" t="s">
        <v>72</v>
      </c>
      <c r="AM11" s="27" t="s">
        <v>73</v>
      </c>
      <c r="AN11" s="3"/>
      <c r="AO11" s="156" t="s">
        <v>56</v>
      </c>
    </row>
    <row r="12" spans="2:41" s="3" customFormat="1" ht="9.9499999999999993" hidden="1" customHeight="1" x14ac:dyDescent="0.2">
      <c r="C12" s="31"/>
      <c r="D12" s="31"/>
      <c r="E12" s="31"/>
      <c r="F12" s="31"/>
      <c r="G12" s="31"/>
      <c r="H12" s="31"/>
      <c r="I12" s="31"/>
      <c r="J12" s="31"/>
      <c r="K12" s="31"/>
      <c r="L12" s="31"/>
      <c r="M12" s="31"/>
      <c r="N12" s="31"/>
      <c r="O12" s="31"/>
      <c r="P12" s="13"/>
      <c r="Q12" s="32"/>
      <c r="R12" s="31"/>
      <c r="S12" s="33"/>
      <c r="T12" s="31"/>
      <c r="U12" s="42"/>
      <c r="V12" s="51"/>
      <c r="W12" s="55"/>
      <c r="X12" s="14"/>
      <c r="Y12" s="146"/>
      <c r="Z12" s="38"/>
      <c r="AA12" s="38"/>
      <c r="AB12" s="44"/>
      <c r="AC12" s="43"/>
      <c r="AD12" s="45"/>
      <c r="AE12" s="61"/>
      <c r="AF12" s="61"/>
      <c r="AG12" s="43"/>
      <c r="AH12" s="146"/>
      <c r="AI12" s="119"/>
      <c r="AJ12" s="38"/>
      <c r="AK12" s="43"/>
      <c r="AL12" s="43"/>
      <c r="AM12" s="43"/>
      <c r="AN12" s="31"/>
      <c r="AO12" s="156" t="s">
        <v>56</v>
      </c>
    </row>
    <row r="13" spans="2:41" s="11" customFormat="1" ht="15.95" customHeight="1" x14ac:dyDescent="0.2">
      <c r="L13" s="233" t="str">
        <f>"File '"&amp;Instructions!B2&amp;"' - "&amp;Instructions!B1</f>
        <v>File 'N' - Naturally Beautiful Surfaces</v>
      </c>
      <c r="M13" s="233"/>
      <c r="N13" s="233"/>
      <c r="O13" s="233"/>
      <c r="P13" s="233"/>
      <c r="Q13" s="233"/>
      <c r="R13" s="233"/>
      <c r="S13" s="233"/>
      <c r="T13" s="233"/>
      <c r="U13" s="69"/>
      <c r="V13" s="51"/>
      <c r="W13" s="232" t="s">
        <v>9</v>
      </c>
      <c r="X13" s="232"/>
      <c r="Y13" s="146"/>
      <c r="Z13" s="19"/>
      <c r="AA13" s="19"/>
      <c r="AB13" s="58"/>
      <c r="AD13" s="19"/>
      <c r="AE13" s="65"/>
      <c r="AF13" s="65"/>
      <c r="AG13" s="19" t="s">
        <v>19</v>
      </c>
      <c r="AH13" s="146"/>
      <c r="AI13" s="92"/>
      <c r="AN13" s="3"/>
      <c r="AO13" s="157" t="s">
        <v>56</v>
      </c>
    </row>
    <row r="14" spans="2:41" s="11" customFormat="1" ht="15.95" customHeight="1" x14ac:dyDescent="0.2">
      <c r="G14" s="34"/>
      <c r="K14" s="165"/>
      <c r="O14" s="70"/>
      <c r="P14" s="70"/>
      <c r="Q14" s="70"/>
      <c r="R14" s="70"/>
      <c r="S14" s="20"/>
      <c r="T14" s="162" t="str">
        <f>+Instructions!B4</f>
        <v>2/15/26</v>
      </c>
      <c r="U14" s="69"/>
      <c r="V14" s="51"/>
      <c r="W14" s="145"/>
      <c r="X14" s="145"/>
      <c r="Y14" s="146"/>
      <c r="Z14" s="57"/>
      <c r="AA14" s="57"/>
      <c r="AB14" s="58"/>
      <c r="AD14" s="19"/>
      <c r="AE14" s="230">
        <f ca="1">TODAY()</f>
        <v>46070</v>
      </c>
      <c r="AF14" s="230"/>
      <c r="AG14" s="230"/>
      <c r="AH14" s="146"/>
      <c r="AI14" s="92"/>
      <c r="AN14" s="3"/>
      <c r="AO14" s="157" t="s">
        <v>56</v>
      </c>
    </row>
    <row r="15" spans="2:41" s="11" customFormat="1" ht="9.9499999999999993" customHeight="1" x14ac:dyDescent="0.2">
      <c r="N15" s="221" t="str">
        <f>IF(Instructions!C8="","",+Instructions!C8)</f>
        <v>In-House Distribution Only</v>
      </c>
      <c r="O15" s="221"/>
      <c r="P15" s="221"/>
      <c r="Q15" s="221"/>
      <c r="R15" s="221"/>
      <c r="S15" s="221"/>
      <c r="T15" s="221"/>
      <c r="U15" s="69"/>
      <c r="V15" s="51"/>
      <c r="W15" s="145"/>
      <c r="X15" s="145"/>
      <c r="Y15" s="146"/>
      <c r="Z15" s="57"/>
      <c r="AA15" s="57"/>
      <c r="AB15" s="58"/>
      <c r="AD15" s="19"/>
      <c r="AE15" s="65"/>
      <c r="AF15" s="65"/>
      <c r="AH15" s="146"/>
      <c r="AI15" s="92"/>
      <c r="AN15" s="3"/>
      <c r="AO15" s="157" t="s">
        <v>56</v>
      </c>
    </row>
    <row r="16" spans="2:41" s="3" customFormat="1" ht="12" customHeight="1" x14ac:dyDescent="0.2">
      <c r="C16" s="34" t="str">
        <f>"Product Code '"&amp;Instructions!B3&amp;"'"</f>
        <v>Product Code 'E'</v>
      </c>
      <c r="N16" s="221"/>
      <c r="O16" s="221"/>
      <c r="P16" s="221"/>
      <c r="Q16" s="221"/>
      <c r="R16" s="221"/>
      <c r="S16" s="221"/>
      <c r="T16" s="221"/>
      <c r="U16" s="5"/>
      <c r="V16" s="51"/>
      <c r="W16" s="68"/>
      <c r="X16" s="68"/>
      <c r="Y16" s="146"/>
      <c r="Z16" s="38"/>
      <c r="AA16" s="38"/>
      <c r="AB16" s="54"/>
      <c r="AC16" s="16"/>
      <c r="AD16" s="14"/>
      <c r="AE16" s="64"/>
      <c r="AF16" s="64"/>
      <c r="AG16" s="85" t="str">
        <f>IF(Instructions!$C$8="","",Instructions!$C$8)</f>
        <v>In-House Distribution Only</v>
      </c>
      <c r="AH16" s="146"/>
      <c r="AI16" s="119"/>
      <c r="AJ16" s="38"/>
      <c r="AK16" s="16"/>
      <c r="AL16" s="16"/>
      <c r="AM16" s="16"/>
      <c r="AO16" s="157" t="s">
        <v>56</v>
      </c>
    </row>
    <row r="17" spans="2:41" s="3" customFormat="1" ht="3.95" customHeight="1" x14ac:dyDescent="0.2">
      <c r="C17" s="207"/>
      <c r="D17" s="208"/>
      <c r="E17" s="208"/>
      <c r="F17" s="208"/>
      <c r="G17" s="208"/>
      <c r="H17" s="208"/>
      <c r="I17" s="208"/>
      <c r="J17" s="208"/>
      <c r="K17" s="208"/>
      <c r="L17" s="208"/>
      <c r="M17" s="208"/>
      <c r="N17" s="208"/>
      <c r="O17" s="208"/>
      <c r="P17" s="208"/>
      <c r="Q17" s="208"/>
      <c r="R17" s="208"/>
      <c r="S17" s="208"/>
      <c r="T17" s="208"/>
      <c r="U17" s="5"/>
      <c r="V17" s="51"/>
      <c r="W17" s="68"/>
      <c r="X17" s="68"/>
      <c r="Y17" s="146"/>
      <c r="Z17" s="38"/>
      <c r="AA17" s="38"/>
      <c r="AB17" s="54"/>
      <c r="AC17" s="16"/>
      <c r="AD17" s="14"/>
      <c r="AE17" s="64"/>
      <c r="AF17" s="64"/>
      <c r="AG17" s="16"/>
      <c r="AH17" s="146"/>
      <c r="AI17" s="119"/>
      <c r="AJ17" s="38"/>
      <c r="AK17" s="16"/>
      <c r="AL17" s="16"/>
      <c r="AM17" s="16"/>
      <c r="AO17" s="157" t="s">
        <v>56</v>
      </c>
    </row>
    <row r="18" spans="2:41" s="29" customFormat="1" ht="9.9499999999999993" customHeight="1" x14ac:dyDescent="0.2">
      <c r="C18" s="75" t="s">
        <v>8</v>
      </c>
      <c r="D18" s="76"/>
      <c r="E18" s="76"/>
      <c r="F18" s="76"/>
      <c r="G18" s="24"/>
      <c r="H18" s="24"/>
      <c r="I18" s="24"/>
      <c r="J18" s="24"/>
      <c r="K18" s="24"/>
      <c r="L18" s="24"/>
      <c r="M18" s="24"/>
      <c r="N18" s="24"/>
      <c r="O18" s="224" t="s">
        <v>48</v>
      </c>
      <c r="P18" s="225"/>
      <c r="Q18" s="25" t="s">
        <v>11</v>
      </c>
      <c r="R18" s="25" t="s">
        <v>15</v>
      </c>
      <c r="S18" s="26" t="str">
        <f>+S$11</f>
        <v>List Price</v>
      </c>
      <c r="T18" s="25" t="s">
        <v>14</v>
      </c>
      <c r="U18" s="25" t="str">
        <f>+U$11</f>
        <v>Code</v>
      </c>
      <c r="V18" s="51"/>
      <c r="W18" s="74" t="s">
        <v>16</v>
      </c>
      <c r="X18" s="26" t="s">
        <v>12</v>
      </c>
      <c r="Y18" s="146"/>
      <c r="Z18" s="40" t="s">
        <v>58</v>
      </c>
      <c r="AA18" s="40" t="s">
        <v>10</v>
      </c>
      <c r="AB18" s="40" t="str">
        <f t="shared" ref="AB18:AM18" si="9">+AB$11</f>
        <v>Disc</v>
      </c>
      <c r="AC18" s="27" t="str">
        <f t="shared" si="9"/>
        <v>Act. Cost</v>
      </c>
      <c r="AD18" s="27" t="str">
        <f t="shared" si="9"/>
        <v>GP%</v>
      </c>
      <c r="AE18" s="63" t="str">
        <f t="shared" si="9"/>
        <v>Adj.</v>
      </c>
      <c r="AF18" s="91" t="str">
        <f>+AF$11</f>
        <v>Group</v>
      </c>
      <c r="AG18" s="27" t="str">
        <f t="shared" si="9"/>
        <v>Price</v>
      </c>
      <c r="AH18" s="146"/>
      <c r="AJ18" s="40" t="str">
        <f t="shared" si="9"/>
        <v>Calc Price</v>
      </c>
      <c r="AK18" s="27" t="str">
        <f t="shared" si="9"/>
        <v>.05 Round</v>
      </c>
      <c r="AL18" s="27" t="str">
        <f t="shared" si="9"/>
        <v>Cents</v>
      </c>
      <c r="AM18" s="27" t="str">
        <f t="shared" si="9"/>
        <v>Round to</v>
      </c>
      <c r="AN18" s="3"/>
      <c r="AO18" s="157" t="s">
        <v>56</v>
      </c>
    </row>
    <row r="19" spans="2:41" s="3" customFormat="1" ht="9.9499999999999993" customHeight="1" x14ac:dyDescent="0.2">
      <c r="C19" s="229" t="s">
        <v>2502</v>
      </c>
      <c r="D19" s="229"/>
      <c r="E19" s="229"/>
      <c r="F19" s="229"/>
      <c r="G19" s="229"/>
      <c r="H19" s="229"/>
      <c r="I19" s="229"/>
      <c r="J19" s="229"/>
      <c r="K19" s="229"/>
      <c r="L19" s="229"/>
      <c r="M19" s="229"/>
      <c r="N19" s="229"/>
      <c r="O19" s="229"/>
      <c r="P19" s="229"/>
      <c r="Q19" s="229"/>
      <c r="R19" s="229"/>
      <c r="S19" s="229"/>
      <c r="T19" s="229"/>
      <c r="U19" s="5"/>
      <c r="V19" s="51"/>
      <c r="W19" s="55"/>
      <c r="X19" s="14"/>
      <c r="Y19" s="146"/>
      <c r="Z19" s="38"/>
      <c r="AA19" s="38"/>
      <c r="AB19" s="54"/>
      <c r="AC19" s="16"/>
      <c r="AD19" s="14"/>
      <c r="AE19" s="64"/>
      <c r="AF19" s="118"/>
      <c r="AG19" s="38"/>
      <c r="AH19" s="146"/>
      <c r="AJ19" s="38"/>
      <c r="AK19" s="16"/>
      <c r="AL19" s="16"/>
      <c r="AM19" s="16"/>
      <c r="AO19" s="157" t="s">
        <v>56</v>
      </c>
    </row>
    <row r="20" spans="2:41" s="3" customFormat="1" ht="3.75" customHeight="1" x14ac:dyDescent="0.2">
      <c r="P20" s="72"/>
      <c r="Q20" s="87"/>
      <c r="R20" s="6"/>
      <c r="S20" s="38"/>
      <c r="T20" s="6"/>
      <c r="U20" s="5"/>
      <c r="V20" s="51"/>
      <c r="W20" s="55"/>
      <c r="X20" s="14"/>
      <c r="Y20" s="146"/>
      <c r="Z20" s="38"/>
      <c r="AA20" s="38"/>
      <c r="AB20" s="54"/>
      <c r="AC20" s="16"/>
      <c r="AD20" s="14"/>
      <c r="AE20" s="64"/>
      <c r="AF20" s="118"/>
      <c r="AG20" s="38"/>
      <c r="AH20" s="146"/>
      <c r="AJ20" s="38"/>
      <c r="AK20" s="16"/>
      <c r="AL20" s="16"/>
      <c r="AM20" s="16"/>
      <c r="AO20" s="157"/>
    </row>
    <row r="21" spans="2:41" s="3" customFormat="1" ht="9.9499999999999993" customHeight="1" x14ac:dyDescent="0.2">
      <c r="C21" s="71" t="s">
        <v>1213</v>
      </c>
      <c r="L21" s="3" t="s">
        <v>244</v>
      </c>
      <c r="M21" s="3" t="s">
        <v>244</v>
      </c>
      <c r="N21" s="3" t="s">
        <v>244</v>
      </c>
      <c r="P21" s="137"/>
      <c r="Q21" s="6"/>
      <c r="R21" s="77" t="s">
        <v>791</v>
      </c>
      <c r="S21" s="185" t="s">
        <v>1215</v>
      </c>
      <c r="T21" s="190"/>
      <c r="U21" s="5"/>
      <c r="V21" s="51"/>
      <c r="W21" s="68"/>
      <c r="X21" s="68"/>
      <c r="Y21" s="146"/>
      <c r="Z21" s="38"/>
      <c r="AA21" s="38"/>
      <c r="AB21" s="14"/>
      <c r="AC21" s="14"/>
      <c r="AD21" s="14"/>
      <c r="AE21" s="14"/>
      <c r="AF21" s="64"/>
      <c r="AG21" s="16"/>
      <c r="AH21" s="146"/>
      <c r="AO21" s="157" t="s">
        <v>56</v>
      </c>
    </row>
    <row r="22" spans="2:41" s="3" customFormat="1" ht="2.25" customHeight="1" x14ac:dyDescent="0.2">
      <c r="P22" s="72"/>
      <c r="Q22" s="87"/>
      <c r="R22" s="6"/>
      <c r="S22" s="38"/>
      <c r="T22" s="6"/>
      <c r="U22" s="5"/>
      <c r="V22" s="51"/>
      <c r="W22" s="55"/>
      <c r="X22" s="14"/>
      <c r="Y22" s="146"/>
      <c r="Z22" s="38"/>
      <c r="AA22" s="38"/>
      <c r="AB22" s="54"/>
      <c r="AC22" s="16"/>
      <c r="AD22" s="14"/>
      <c r="AE22" s="64"/>
      <c r="AF22" s="118"/>
      <c r="AG22" s="38"/>
      <c r="AH22" s="146"/>
      <c r="AJ22" s="38"/>
      <c r="AK22" s="16"/>
      <c r="AL22" s="16"/>
      <c r="AM22" s="16"/>
      <c r="AO22" s="157" t="s">
        <v>56</v>
      </c>
    </row>
    <row r="23" spans="2:41" s="3" customFormat="1" ht="9.9499999999999993" customHeight="1" x14ac:dyDescent="0.2">
      <c r="C23" s="34"/>
      <c r="D23" s="39" t="s">
        <v>216</v>
      </c>
      <c r="E23" s="138" t="s">
        <v>1214</v>
      </c>
      <c r="F23" s="138"/>
      <c r="G23" s="138"/>
      <c r="H23" s="138"/>
      <c r="I23" s="138"/>
      <c r="J23" s="138"/>
      <c r="K23" s="138"/>
      <c r="L23" s="138"/>
      <c r="M23" s="138"/>
      <c r="N23" s="138"/>
      <c r="O23" s="29"/>
      <c r="P23" s="29"/>
      <c r="Q23" s="29"/>
      <c r="R23" s="29"/>
      <c r="S23" s="29"/>
      <c r="T23" s="29"/>
      <c r="U23" s="5"/>
      <c r="V23" s="51"/>
      <c r="W23" s="68"/>
      <c r="X23" s="68"/>
      <c r="Y23" s="146"/>
      <c r="Z23" s="38"/>
      <c r="AA23" s="38"/>
      <c r="AB23" s="54"/>
      <c r="AC23" s="16"/>
      <c r="AD23" s="14"/>
      <c r="AE23" s="64"/>
      <c r="AF23" s="118"/>
      <c r="AG23" s="16"/>
      <c r="AH23" s="146"/>
      <c r="AJ23" s="38"/>
      <c r="AK23" s="16"/>
      <c r="AL23" s="16"/>
      <c r="AM23" s="16"/>
      <c r="AO23" s="157"/>
    </row>
    <row r="24" spans="2:41" s="3" customFormat="1" ht="0.95" customHeight="1" x14ac:dyDescent="0.2">
      <c r="P24" s="72"/>
      <c r="Q24" s="87"/>
      <c r="R24" s="6"/>
      <c r="S24" s="38"/>
      <c r="T24" s="6"/>
      <c r="U24" s="5"/>
      <c r="V24" s="51"/>
      <c r="W24" s="55"/>
      <c r="X24" s="14"/>
      <c r="Y24" s="146"/>
      <c r="Z24" s="38"/>
      <c r="AA24" s="38"/>
      <c r="AB24" s="54"/>
      <c r="AC24" s="16"/>
      <c r="AD24" s="14"/>
      <c r="AE24" s="64"/>
      <c r="AF24" s="118"/>
      <c r="AG24" s="38"/>
      <c r="AH24" s="146"/>
      <c r="AJ24" s="38"/>
      <c r="AK24" s="16"/>
      <c r="AL24" s="16"/>
      <c r="AM24" s="16"/>
      <c r="AO24" s="157" t="s">
        <v>56</v>
      </c>
    </row>
    <row r="25" spans="2:41" s="3" customFormat="1" ht="9.9499999999999993" customHeight="1" x14ac:dyDescent="0.2">
      <c r="B25" s="107" t="s">
        <v>52</v>
      </c>
      <c r="D25" s="39"/>
      <c r="E25" s="72" t="s">
        <v>83</v>
      </c>
      <c r="F25" s="72"/>
      <c r="G25" s="29" t="s">
        <v>45</v>
      </c>
      <c r="H25" s="29"/>
      <c r="I25" s="29"/>
      <c r="J25" s="29"/>
      <c r="K25" s="29" t="s">
        <v>1216</v>
      </c>
      <c r="L25" s="29"/>
      <c r="M25" s="29" t="s">
        <v>1303</v>
      </c>
      <c r="N25" s="29"/>
      <c r="P25" s="72" t="s">
        <v>1217</v>
      </c>
      <c r="Q25" s="87"/>
      <c r="R25" s="28"/>
      <c r="S25" s="38">
        <f>IF(Suggested="Yes",AA25,AG25)</f>
        <v>27.1</v>
      </c>
      <c r="T25" s="36" t="s">
        <v>44</v>
      </c>
      <c r="U25" s="5" t="str">
        <f>+Instructions!$B$3</f>
        <v>E</v>
      </c>
      <c r="V25" s="51"/>
      <c r="W25" s="55">
        <f>+Instructions!$C$22</f>
        <v>0</v>
      </c>
      <c r="X25" s="38">
        <f>ROUND($AA25*(1-W25)+0.004999,2)</f>
        <v>27.1</v>
      </c>
      <c r="Y25" s="146"/>
      <c r="Z25" s="6" t="s">
        <v>3263</v>
      </c>
      <c r="AA25" s="38">
        <v>27.1</v>
      </c>
      <c r="AB25" s="59">
        <f t="shared" ref="AB25:AC28" si="10">+W25</f>
        <v>0</v>
      </c>
      <c r="AC25" s="16">
        <f t="shared" si="10"/>
        <v>27.1</v>
      </c>
      <c r="AD25" s="12">
        <f>(AG25-AC25)/AG25</f>
        <v>0</v>
      </c>
      <c r="AE25" s="115"/>
      <c r="AF25" s="120">
        <v>1</v>
      </c>
      <c r="AG25" s="37">
        <f>SUM(AJ25:AL25)+AE25</f>
        <v>27.1</v>
      </c>
      <c r="AH25" s="146"/>
      <c r="AJ25" s="38">
        <f>ROUND(AC25/(1-VLOOKUP(AF25,Group,2,FALSE)),2)</f>
        <v>27.1</v>
      </c>
      <c r="AK25" s="16">
        <f>IF(VLOOKUP(AF25,Group,5,FALSE)="YES",VLOOKUP(ROUND(ROUND(AJ25,1)-AJ25,2),Round,2,FALSE)+VLOOKUP(AF25,Group,6,FALSE),0)</f>
        <v>0</v>
      </c>
      <c r="AL25" s="16">
        <f>IF(VLOOKUP(AF25,Group,7,FALSE)="",0,ROUND(AJ25-0.04999,1)-AJ25+AM25)</f>
        <v>0</v>
      </c>
      <c r="AM25" s="16" t="str">
        <f>IF(VLOOKUP(AF25,Group,7,FALSE)="","",VLOOKUP(AF25,Group,7,FALSE))</f>
        <v/>
      </c>
      <c r="AO25" s="156" t="s">
        <v>56</v>
      </c>
    </row>
    <row r="26" spans="2:41" s="3" customFormat="1" ht="9.9499999999999993" customHeight="1" x14ac:dyDescent="0.2">
      <c r="B26" s="107" t="s">
        <v>52</v>
      </c>
      <c r="D26" s="39"/>
      <c r="E26" s="72" t="s">
        <v>177</v>
      </c>
      <c r="F26" s="72"/>
      <c r="G26" s="29" t="s">
        <v>45</v>
      </c>
      <c r="H26" s="29"/>
      <c r="I26" s="29"/>
      <c r="J26" s="29"/>
      <c r="K26" s="29" t="s">
        <v>1216</v>
      </c>
      <c r="L26" s="29"/>
      <c r="M26" s="29" t="s">
        <v>1304</v>
      </c>
      <c r="N26" s="29"/>
      <c r="P26" s="72" t="s">
        <v>659</v>
      </c>
      <c r="Q26" s="87"/>
      <c r="R26" s="28"/>
      <c r="S26" s="38">
        <f>IF(Suggested="Yes",AA26,AG26)</f>
        <v>29.7</v>
      </c>
      <c r="T26" s="36" t="s">
        <v>44</v>
      </c>
      <c r="U26" s="5" t="str">
        <f>+Instructions!$B$3</f>
        <v>E</v>
      </c>
      <c r="V26" s="51"/>
      <c r="W26" s="55">
        <f>+Instructions!$C$22</f>
        <v>0</v>
      </c>
      <c r="X26" s="38">
        <f>ROUND($AA26*(1-W26)+0.004999,2)</f>
        <v>29.7</v>
      </c>
      <c r="Y26" s="146"/>
      <c r="Z26" s="6" t="s">
        <v>3263</v>
      </c>
      <c r="AA26" s="38">
        <v>29.7</v>
      </c>
      <c r="AB26" s="59">
        <f t="shared" si="10"/>
        <v>0</v>
      </c>
      <c r="AC26" s="16">
        <f t="shared" si="10"/>
        <v>29.7</v>
      </c>
      <c r="AD26" s="12">
        <f>(AG26-AC26)/AG26</f>
        <v>0</v>
      </c>
      <c r="AE26" s="115"/>
      <c r="AF26" s="120">
        <v>1</v>
      </c>
      <c r="AG26" s="37">
        <f>SUM(AJ26:AL26)+AE26</f>
        <v>29.7</v>
      </c>
      <c r="AH26" s="146"/>
      <c r="AJ26" s="38">
        <f>ROUND(AC26/(1-VLOOKUP(AF26,Group,2,FALSE)),2)</f>
        <v>29.7</v>
      </c>
      <c r="AK26" s="16">
        <f>IF(VLOOKUP(AF26,Group,5,FALSE)="YES",VLOOKUP(ROUND(ROUND(AJ26,1)-AJ26,2),Round,2,FALSE)+VLOOKUP(AF26,Group,6,FALSE),0)</f>
        <v>0</v>
      </c>
      <c r="AL26" s="16">
        <f>IF(VLOOKUP(AF26,Group,7,FALSE)="",0,ROUND(AJ26-0.04999,1)-AJ26+AM26)</f>
        <v>0</v>
      </c>
      <c r="AM26" s="16" t="str">
        <f>IF(VLOOKUP(AF26,Group,7,FALSE)="","",VLOOKUP(AF26,Group,7,FALSE))</f>
        <v/>
      </c>
      <c r="AO26" s="156" t="s">
        <v>56</v>
      </c>
    </row>
    <row r="27" spans="2:41" s="3" customFormat="1" ht="9.9499999999999993" customHeight="1" x14ac:dyDescent="0.2">
      <c r="B27" s="107" t="s">
        <v>52</v>
      </c>
      <c r="D27" s="39"/>
      <c r="E27" s="72" t="s">
        <v>89</v>
      </c>
      <c r="F27" s="72"/>
      <c r="G27" s="29" t="s">
        <v>45</v>
      </c>
      <c r="H27" s="29"/>
      <c r="I27" s="29"/>
      <c r="J27" s="29"/>
      <c r="K27" s="29" t="s">
        <v>1216</v>
      </c>
      <c r="L27" s="29"/>
      <c r="M27" s="29" t="s">
        <v>1305</v>
      </c>
      <c r="N27" s="29"/>
      <c r="P27" s="72" t="s">
        <v>309</v>
      </c>
      <c r="Q27" s="87"/>
      <c r="R27" s="28"/>
      <c r="S27" s="38">
        <f>IF(Suggested="Yes",AA27,AG27)</f>
        <v>30.35</v>
      </c>
      <c r="T27" s="36" t="s">
        <v>44</v>
      </c>
      <c r="U27" s="5" t="str">
        <f>+Instructions!$B$3</f>
        <v>E</v>
      </c>
      <c r="V27" s="51"/>
      <c r="W27" s="55">
        <f>+Instructions!$C$22</f>
        <v>0</v>
      </c>
      <c r="X27" s="38">
        <f>ROUND($AA27*(1-W27)+0.004999,2)</f>
        <v>30.35</v>
      </c>
      <c r="Y27" s="146"/>
      <c r="Z27" s="6" t="s">
        <v>3263</v>
      </c>
      <c r="AA27" s="38">
        <v>30.35</v>
      </c>
      <c r="AB27" s="59">
        <f t="shared" si="10"/>
        <v>0</v>
      </c>
      <c r="AC27" s="16">
        <f t="shared" si="10"/>
        <v>30.35</v>
      </c>
      <c r="AD27" s="12">
        <f>(AG27-AC27)/AG27</f>
        <v>0</v>
      </c>
      <c r="AE27" s="115"/>
      <c r="AF27" s="120">
        <v>1</v>
      </c>
      <c r="AG27" s="37">
        <f>SUM(AJ27:AL27)+AE27</f>
        <v>30.35</v>
      </c>
      <c r="AH27" s="146"/>
      <c r="AJ27" s="38">
        <f>ROUND(AC27/(1-VLOOKUP(AF27,Group,2,FALSE)),2)</f>
        <v>30.35</v>
      </c>
      <c r="AK27" s="16">
        <f>IF(VLOOKUP(AF27,Group,5,FALSE)="YES",VLOOKUP(ROUND(ROUND(AJ27,1)-AJ27,2),Round,2,FALSE)+VLOOKUP(AF27,Group,6,FALSE),0)</f>
        <v>0</v>
      </c>
      <c r="AL27" s="16">
        <f>IF(VLOOKUP(AF27,Group,7,FALSE)="",0,ROUND(AJ27-0.04999,1)-AJ27+AM27)</f>
        <v>0</v>
      </c>
      <c r="AM27" s="16" t="str">
        <f>IF(VLOOKUP(AF27,Group,7,FALSE)="","",VLOOKUP(AF27,Group,7,FALSE))</f>
        <v/>
      </c>
      <c r="AO27" s="156" t="s">
        <v>56</v>
      </c>
    </row>
    <row r="28" spans="2:41" s="3" customFormat="1" ht="9.9499999999999993" customHeight="1" x14ac:dyDescent="0.2">
      <c r="B28" s="107" t="s">
        <v>52</v>
      </c>
      <c r="D28" s="39"/>
      <c r="E28" s="72" t="s">
        <v>186</v>
      </c>
      <c r="F28" s="72"/>
      <c r="G28" s="29" t="s">
        <v>45</v>
      </c>
      <c r="H28" s="29"/>
      <c r="I28" s="29"/>
      <c r="J28" s="29"/>
      <c r="K28" s="29" t="s">
        <v>1216</v>
      </c>
      <c r="L28" s="29"/>
      <c r="M28" s="29" t="s">
        <v>1306</v>
      </c>
      <c r="N28" s="29"/>
      <c r="P28" s="72" t="s">
        <v>432</v>
      </c>
      <c r="Q28" s="87"/>
      <c r="R28" s="28"/>
      <c r="S28" s="38">
        <f>IF(Suggested="Yes",AA28,AG28)</f>
        <v>42.95</v>
      </c>
      <c r="T28" s="36" t="s">
        <v>44</v>
      </c>
      <c r="U28" s="5" t="str">
        <f>+Instructions!$B$3</f>
        <v>E</v>
      </c>
      <c r="V28" s="51"/>
      <c r="W28" s="55">
        <f>+Instructions!$C$22</f>
        <v>0</v>
      </c>
      <c r="X28" s="38">
        <f>ROUND($AA28*(1-W28)+0.004999,2)</f>
        <v>42.95</v>
      </c>
      <c r="Y28" s="146"/>
      <c r="Z28" s="6" t="s">
        <v>3263</v>
      </c>
      <c r="AA28" s="38">
        <v>42.95</v>
      </c>
      <c r="AB28" s="59">
        <f t="shared" si="10"/>
        <v>0</v>
      </c>
      <c r="AC28" s="16">
        <f t="shared" si="10"/>
        <v>42.95</v>
      </c>
      <c r="AD28" s="12">
        <f>(AG28-AC28)/AG28</f>
        <v>0</v>
      </c>
      <c r="AE28" s="115"/>
      <c r="AF28" s="120">
        <v>1</v>
      </c>
      <c r="AG28" s="37">
        <f>SUM(AJ28:AL28)+AE28</f>
        <v>42.95</v>
      </c>
      <c r="AH28" s="146"/>
      <c r="AJ28" s="38">
        <f>ROUND(AC28/(1-VLOOKUP(AF28,Group,2,FALSE)),2)</f>
        <v>42.95</v>
      </c>
      <c r="AK28" s="16">
        <f>IF(VLOOKUP(AF28,Group,5,FALSE)="YES",VLOOKUP(ROUND(ROUND(AJ28,1)-AJ28,2),Round,2,FALSE)+VLOOKUP(AF28,Group,6,FALSE),0)</f>
        <v>0</v>
      </c>
      <c r="AL28" s="16">
        <f>IF(VLOOKUP(AF28,Group,7,FALSE)="",0,ROUND(AJ28-0.04999,1)-AJ28+AM28)</f>
        <v>0</v>
      </c>
      <c r="AM28" s="16" t="str">
        <f>IF(VLOOKUP(AF28,Group,7,FALSE)="","",VLOOKUP(AF28,Group,7,FALSE))</f>
        <v/>
      </c>
      <c r="AO28" s="156" t="s">
        <v>56</v>
      </c>
    </row>
    <row r="29" spans="2:41" s="3" customFormat="1" ht="0.95" customHeight="1" x14ac:dyDescent="0.2">
      <c r="P29" s="72"/>
      <c r="Q29" s="87"/>
      <c r="R29" s="6"/>
      <c r="S29" s="38"/>
      <c r="T29" s="6"/>
      <c r="U29" s="5"/>
      <c r="V29" s="51"/>
      <c r="W29" s="55"/>
      <c r="X29" s="14"/>
      <c r="Y29" s="146"/>
      <c r="Z29" s="38"/>
      <c r="AA29" s="38"/>
      <c r="AB29" s="54"/>
      <c r="AC29" s="16"/>
      <c r="AD29" s="14"/>
      <c r="AE29" s="64"/>
      <c r="AF29" s="118"/>
      <c r="AG29" s="38"/>
      <c r="AH29" s="146"/>
      <c r="AJ29" s="38"/>
      <c r="AK29" s="16"/>
      <c r="AL29" s="16"/>
      <c r="AM29" s="16"/>
      <c r="AO29" s="157" t="s">
        <v>56</v>
      </c>
    </row>
    <row r="30" spans="2:41" s="3" customFormat="1" ht="9.9499999999999993" customHeight="1" x14ac:dyDescent="0.2">
      <c r="B30" s="107" t="s">
        <v>52</v>
      </c>
      <c r="D30" s="39"/>
      <c r="E30" s="72" t="s">
        <v>83</v>
      </c>
      <c r="F30" s="72"/>
      <c r="G30" s="29" t="s">
        <v>45</v>
      </c>
      <c r="H30" s="29"/>
      <c r="I30" s="29"/>
      <c r="J30" s="29"/>
      <c r="K30" s="29" t="s">
        <v>125</v>
      </c>
      <c r="L30" s="29"/>
      <c r="M30" s="29" t="s">
        <v>1307</v>
      </c>
      <c r="N30" s="29"/>
      <c r="P30" s="72" t="s">
        <v>1217</v>
      </c>
      <c r="Q30" s="87"/>
      <c r="R30" s="28"/>
      <c r="S30" s="38">
        <f>IF(Suggested="Yes",AA30,AG30)</f>
        <v>26.55</v>
      </c>
      <c r="T30" s="36" t="s">
        <v>44</v>
      </c>
      <c r="U30" s="5" t="str">
        <f>+Instructions!$B$3</f>
        <v>E</v>
      </c>
      <c r="V30" s="51"/>
      <c r="W30" s="55">
        <f>+Instructions!$C$22</f>
        <v>0</v>
      </c>
      <c r="X30" s="38">
        <f>ROUND($AA30*(1-W30)+0.004999,2)</f>
        <v>26.55</v>
      </c>
      <c r="Y30" s="146"/>
      <c r="Z30" s="6" t="s">
        <v>3263</v>
      </c>
      <c r="AA30" s="38">
        <v>26.55</v>
      </c>
      <c r="AB30" s="59">
        <f t="shared" ref="AB30:AC33" si="11">+W30</f>
        <v>0</v>
      </c>
      <c r="AC30" s="16">
        <f t="shared" si="11"/>
        <v>26.55</v>
      </c>
      <c r="AD30" s="12">
        <f>(AG30-AC30)/AG30</f>
        <v>0</v>
      </c>
      <c r="AE30" s="115"/>
      <c r="AF30" s="120">
        <v>1</v>
      </c>
      <c r="AG30" s="37">
        <f>SUM(AJ30:AL30)+AE30</f>
        <v>26.55</v>
      </c>
      <c r="AH30" s="146"/>
      <c r="AJ30" s="38">
        <f>ROUND(AC30/(1-VLOOKUP(AF30,Group,2,FALSE)),2)</f>
        <v>26.55</v>
      </c>
      <c r="AK30" s="16">
        <f>IF(VLOOKUP(AF30,Group,5,FALSE)="YES",VLOOKUP(ROUND(ROUND(AJ30,1)-AJ30,2),Round,2,FALSE)+VLOOKUP(AF30,Group,6,FALSE),0)</f>
        <v>0</v>
      </c>
      <c r="AL30" s="16">
        <f>IF(VLOOKUP(AF30,Group,7,FALSE)="",0,ROUND(AJ30-0.04999,1)-AJ30+AM30)</f>
        <v>0</v>
      </c>
      <c r="AM30" s="16" t="str">
        <f>IF(VLOOKUP(AF30,Group,7,FALSE)="","",VLOOKUP(AF30,Group,7,FALSE))</f>
        <v/>
      </c>
      <c r="AO30" s="156" t="s">
        <v>56</v>
      </c>
    </row>
    <row r="31" spans="2:41" s="3" customFormat="1" ht="9.9499999999999993" customHeight="1" x14ac:dyDescent="0.2">
      <c r="B31" s="107" t="s">
        <v>52</v>
      </c>
      <c r="D31" s="39"/>
      <c r="E31" s="72" t="s">
        <v>177</v>
      </c>
      <c r="F31" s="72"/>
      <c r="G31" s="29" t="s">
        <v>45</v>
      </c>
      <c r="H31" s="29"/>
      <c r="I31" s="29"/>
      <c r="J31" s="29"/>
      <c r="K31" s="29" t="s">
        <v>125</v>
      </c>
      <c r="L31" s="29"/>
      <c r="M31" s="29" t="s">
        <v>1308</v>
      </c>
      <c r="N31" s="29"/>
      <c r="P31" s="72" t="s">
        <v>659</v>
      </c>
      <c r="Q31" s="87"/>
      <c r="R31" s="28"/>
      <c r="S31" s="38">
        <f>IF(Suggested="Yes",AA31,AG31)</f>
        <v>28.95</v>
      </c>
      <c r="T31" s="36" t="s">
        <v>44</v>
      </c>
      <c r="U31" s="5" t="str">
        <f>+Instructions!$B$3</f>
        <v>E</v>
      </c>
      <c r="V31" s="51"/>
      <c r="W31" s="55">
        <f>+Instructions!$C$22</f>
        <v>0</v>
      </c>
      <c r="X31" s="38">
        <f>ROUND($AA31*(1-W31)+0.004999,2)</f>
        <v>28.95</v>
      </c>
      <c r="Y31" s="146"/>
      <c r="Z31" s="6" t="s">
        <v>3263</v>
      </c>
      <c r="AA31" s="38">
        <v>28.95</v>
      </c>
      <c r="AB31" s="59">
        <f t="shared" si="11"/>
        <v>0</v>
      </c>
      <c r="AC31" s="16">
        <f t="shared" si="11"/>
        <v>28.95</v>
      </c>
      <c r="AD31" s="12">
        <f>(AG31-AC31)/AG31</f>
        <v>0</v>
      </c>
      <c r="AE31" s="115"/>
      <c r="AF31" s="120">
        <v>1</v>
      </c>
      <c r="AG31" s="37">
        <f>SUM(AJ31:AL31)+AE31</f>
        <v>28.95</v>
      </c>
      <c r="AH31" s="146"/>
      <c r="AJ31" s="38">
        <f>ROUND(AC31/(1-VLOOKUP(AF31,Group,2,FALSE)),2)</f>
        <v>28.95</v>
      </c>
      <c r="AK31" s="16">
        <f>IF(VLOOKUP(AF31,Group,5,FALSE)="YES",VLOOKUP(ROUND(ROUND(AJ31,1)-AJ31,2),Round,2,FALSE)+VLOOKUP(AF31,Group,6,FALSE),0)</f>
        <v>0</v>
      </c>
      <c r="AL31" s="16">
        <f>IF(VLOOKUP(AF31,Group,7,FALSE)="",0,ROUND(AJ31-0.04999,1)-AJ31+AM31)</f>
        <v>0</v>
      </c>
      <c r="AM31" s="16" t="str">
        <f>IF(VLOOKUP(AF31,Group,7,FALSE)="","",VLOOKUP(AF31,Group,7,FALSE))</f>
        <v/>
      </c>
      <c r="AO31" s="156" t="s">
        <v>56</v>
      </c>
    </row>
    <row r="32" spans="2:41" s="3" customFormat="1" ht="9.9499999999999993" customHeight="1" x14ac:dyDescent="0.2">
      <c r="B32" s="107" t="s">
        <v>52</v>
      </c>
      <c r="D32" s="39"/>
      <c r="E32" s="72" t="s">
        <v>89</v>
      </c>
      <c r="F32" s="72"/>
      <c r="G32" s="29" t="s">
        <v>45</v>
      </c>
      <c r="H32" s="29"/>
      <c r="I32" s="29"/>
      <c r="J32" s="29"/>
      <c r="K32" s="29" t="s">
        <v>125</v>
      </c>
      <c r="L32" s="29"/>
      <c r="M32" s="29" t="s">
        <v>1309</v>
      </c>
      <c r="N32" s="29"/>
      <c r="P32" s="72" t="s">
        <v>309</v>
      </c>
      <c r="Q32" s="87"/>
      <c r="R32" s="28"/>
      <c r="S32" s="38">
        <f>IF(Suggested="Yes",AA32,AG32)</f>
        <v>29.65</v>
      </c>
      <c r="T32" s="36" t="s">
        <v>44</v>
      </c>
      <c r="U32" s="5" t="str">
        <f>+Instructions!$B$3</f>
        <v>E</v>
      </c>
      <c r="V32" s="51"/>
      <c r="W32" s="55">
        <f>+Instructions!$C$22</f>
        <v>0</v>
      </c>
      <c r="X32" s="38">
        <f>ROUND($AA32*(1-W32)+0.004999,2)</f>
        <v>29.65</v>
      </c>
      <c r="Y32" s="146"/>
      <c r="Z32" s="6" t="s">
        <v>3263</v>
      </c>
      <c r="AA32" s="38">
        <v>29.65</v>
      </c>
      <c r="AB32" s="59">
        <f t="shared" si="11"/>
        <v>0</v>
      </c>
      <c r="AC32" s="16">
        <f t="shared" si="11"/>
        <v>29.65</v>
      </c>
      <c r="AD32" s="12">
        <f>(AG32-AC32)/AG32</f>
        <v>0</v>
      </c>
      <c r="AE32" s="115"/>
      <c r="AF32" s="120">
        <v>1</v>
      </c>
      <c r="AG32" s="37">
        <f>SUM(AJ32:AL32)+AE32</f>
        <v>29.65</v>
      </c>
      <c r="AH32" s="146"/>
      <c r="AJ32" s="38">
        <f>ROUND(AC32/(1-VLOOKUP(AF32,Group,2,FALSE)),2)</f>
        <v>29.65</v>
      </c>
      <c r="AK32" s="16">
        <f>IF(VLOOKUP(AF32,Group,5,FALSE)="YES",VLOOKUP(ROUND(ROUND(AJ32,1)-AJ32,2),Round,2,FALSE)+VLOOKUP(AF32,Group,6,FALSE),0)</f>
        <v>0</v>
      </c>
      <c r="AL32" s="16">
        <f>IF(VLOOKUP(AF32,Group,7,FALSE)="",0,ROUND(AJ32-0.04999,1)-AJ32+AM32)</f>
        <v>0</v>
      </c>
      <c r="AM32" s="16" t="str">
        <f>IF(VLOOKUP(AF32,Group,7,FALSE)="","",VLOOKUP(AF32,Group,7,FALSE))</f>
        <v/>
      </c>
      <c r="AO32" s="156" t="s">
        <v>56</v>
      </c>
    </row>
    <row r="33" spans="2:41" s="3" customFormat="1" ht="9.9499999999999993" customHeight="1" x14ac:dyDescent="0.2">
      <c r="B33" s="107" t="s">
        <v>52</v>
      </c>
      <c r="D33" s="39"/>
      <c r="E33" s="72" t="s">
        <v>186</v>
      </c>
      <c r="F33" s="72"/>
      <c r="G33" s="29" t="s">
        <v>45</v>
      </c>
      <c r="H33" s="29"/>
      <c r="I33" s="29"/>
      <c r="J33" s="29"/>
      <c r="K33" s="29" t="s">
        <v>125</v>
      </c>
      <c r="L33" s="29"/>
      <c r="M33" s="29" t="s">
        <v>1310</v>
      </c>
      <c r="N33" s="29"/>
      <c r="P33" s="72" t="s">
        <v>432</v>
      </c>
      <c r="Q33" s="87"/>
      <c r="R33" s="28"/>
      <c r="S33" s="38">
        <f>IF(Suggested="Yes",AA33,AG33)</f>
        <v>42.25</v>
      </c>
      <c r="T33" s="36" t="s">
        <v>44</v>
      </c>
      <c r="U33" s="5" t="str">
        <f>+Instructions!$B$3</f>
        <v>E</v>
      </c>
      <c r="V33" s="51"/>
      <c r="W33" s="55">
        <f>+Instructions!$C$22</f>
        <v>0</v>
      </c>
      <c r="X33" s="38">
        <f>ROUND($AA33*(1-W33)+0.004999,2)</f>
        <v>42.25</v>
      </c>
      <c r="Y33" s="146"/>
      <c r="Z33" s="6" t="s">
        <v>3263</v>
      </c>
      <c r="AA33" s="38">
        <v>42.25</v>
      </c>
      <c r="AB33" s="59">
        <f t="shared" si="11"/>
        <v>0</v>
      </c>
      <c r="AC33" s="16">
        <f t="shared" si="11"/>
        <v>42.25</v>
      </c>
      <c r="AD33" s="12">
        <f>(AG33-AC33)/AG33</f>
        <v>0</v>
      </c>
      <c r="AE33" s="115"/>
      <c r="AF33" s="120">
        <v>1</v>
      </c>
      <c r="AG33" s="37">
        <f>SUM(AJ33:AL33)+AE33</f>
        <v>42.25</v>
      </c>
      <c r="AH33" s="146"/>
      <c r="AJ33" s="38">
        <f>ROUND(AC33/(1-VLOOKUP(AF33,Group,2,FALSE)),2)</f>
        <v>42.25</v>
      </c>
      <c r="AK33" s="16">
        <f>IF(VLOOKUP(AF33,Group,5,FALSE)="YES",VLOOKUP(ROUND(ROUND(AJ33,1)-AJ33,2),Round,2,FALSE)+VLOOKUP(AF33,Group,6,FALSE),0)</f>
        <v>0</v>
      </c>
      <c r="AL33" s="16">
        <f>IF(VLOOKUP(AF33,Group,7,FALSE)="",0,ROUND(AJ33-0.04999,1)-AJ33+AM33)</f>
        <v>0</v>
      </c>
      <c r="AM33" s="16" t="str">
        <f>IF(VLOOKUP(AF33,Group,7,FALSE)="","",VLOOKUP(AF33,Group,7,FALSE))</f>
        <v/>
      </c>
      <c r="AO33" s="156" t="s">
        <v>56</v>
      </c>
    </row>
    <row r="34" spans="2:41" s="3" customFormat="1" ht="0.95" customHeight="1" x14ac:dyDescent="0.2">
      <c r="P34" s="72"/>
      <c r="Q34" s="87"/>
      <c r="R34" s="6"/>
      <c r="S34" s="38"/>
      <c r="T34" s="6"/>
      <c r="U34" s="5"/>
      <c r="V34" s="51"/>
      <c r="W34" s="55"/>
      <c r="X34" s="14"/>
      <c r="Y34" s="146"/>
      <c r="Z34" s="38"/>
      <c r="AA34" s="38"/>
      <c r="AB34" s="54"/>
      <c r="AC34" s="16"/>
      <c r="AD34" s="14"/>
      <c r="AE34" s="64"/>
      <c r="AF34" s="118"/>
      <c r="AG34" s="38"/>
      <c r="AH34" s="146"/>
      <c r="AJ34" s="38"/>
      <c r="AK34" s="16"/>
      <c r="AL34" s="16"/>
      <c r="AM34" s="16"/>
      <c r="AO34" s="157" t="s">
        <v>56</v>
      </c>
    </row>
    <row r="35" spans="2:41" s="3" customFormat="1" ht="9.9499999999999993" customHeight="1" x14ac:dyDescent="0.2">
      <c r="B35" s="107" t="s">
        <v>52</v>
      </c>
      <c r="D35" s="39"/>
      <c r="E35" s="72" t="s">
        <v>83</v>
      </c>
      <c r="F35" s="72"/>
      <c r="G35" s="29" t="s">
        <v>45</v>
      </c>
      <c r="H35" s="29"/>
      <c r="I35" s="29"/>
      <c r="J35" s="29"/>
      <c r="K35" s="29" t="s">
        <v>88</v>
      </c>
      <c r="L35" s="29"/>
      <c r="M35" s="29" t="s">
        <v>1311</v>
      </c>
      <c r="N35" s="29"/>
      <c r="P35" s="72" t="s">
        <v>1217</v>
      </c>
      <c r="Q35" s="87"/>
      <c r="R35" s="28"/>
      <c r="S35" s="38">
        <f>IF(Suggested="Yes",AA35,AG35)</f>
        <v>25.8</v>
      </c>
      <c r="T35" s="36" t="s">
        <v>44</v>
      </c>
      <c r="U35" s="5" t="str">
        <f>+Instructions!$B$3</f>
        <v>E</v>
      </c>
      <c r="V35" s="51"/>
      <c r="W35" s="55">
        <f>+Instructions!$C$22</f>
        <v>0</v>
      </c>
      <c r="X35" s="38">
        <f>ROUND($AA35*(1-W35)+0.004999,2)</f>
        <v>25.8</v>
      </c>
      <c r="Y35" s="146"/>
      <c r="Z35" s="6" t="s">
        <v>3263</v>
      </c>
      <c r="AA35" s="38">
        <v>25.8</v>
      </c>
      <c r="AB35" s="59">
        <f t="shared" ref="AB35:AC38" si="12">+W35</f>
        <v>0</v>
      </c>
      <c r="AC35" s="16">
        <f t="shared" si="12"/>
        <v>25.8</v>
      </c>
      <c r="AD35" s="12">
        <f>(AG35-AC35)/AG35</f>
        <v>0</v>
      </c>
      <c r="AE35" s="115"/>
      <c r="AF35" s="120">
        <v>1</v>
      </c>
      <c r="AG35" s="37">
        <f>SUM(AJ35:AL35)+AE35</f>
        <v>25.8</v>
      </c>
      <c r="AH35" s="146"/>
      <c r="AJ35" s="38">
        <f>ROUND(AC35/(1-VLOOKUP(AF35,Group,2,FALSE)),2)</f>
        <v>25.8</v>
      </c>
      <c r="AK35" s="16">
        <f>IF(VLOOKUP(AF35,Group,5,FALSE)="YES",VLOOKUP(ROUND(ROUND(AJ35,1)-AJ35,2),Round,2,FALSE)+VLOOKUP(AF35,Group,6,FALSE),0)</f>
        <v>0</v>
      </c>
      <c r="AL35" s="16">
        <f>IF(VLOOKUP(AF35,Group,7,FALSE)="",0,ROUND(AJ35-0.04999,1)-AJ35+AM35)</f>
        <v>0</v>
      </c>
      <c r="AM35" s="16" t="str">
        <f>IF(VLOOKUP(AF35,Group,7,FALSE)="","",VLOOKUP(AF35,Group,7,FALSE))</f>
        <v/>
      </c>
      <c r="AO35" s="156" t="s">
        <v>56</v>
      </c>
    </row>
    <row r="36" spans="2:41" s="3" customFormat="1" ht="9.9499999999999993" customHeight="1" x14ac:dyDescent="0.2">
      <c r="B36" s="107" t="s">
        <v>52</v>
      </c>
      <c r="D36" s="39"/>
      <c r="E36" s="72" t="s">
        <v>177</v>
      </c>
      <c r="F36" s="72"/>
      <c r="G36" s="29" t="s">
        <v>45</v>
      </c>
      <c r="H36" s="29"/>
      <c r="I36" s="29"/>
      <c r="J36" s="29"/>
      <c r="K36" s="29" t="s">
        <v>88</v>
      </c>
      <c r="L36" s="29"/>
      <c r="M36" s="29" t="s">
        <v>1312</v>
      </c>
      <c r="N36" s="29"/>
      <c r="P36" s="72" t="s">
        <v>659</v>
      </c>
      <c r="Q36" s="87"/>
      <c r="R36" s="28"/>
      <c r="S36" s="38">
        <f>IF(Suggested="Yes",AA36,AG36)</f>
        <v>28.1</v>
      </c>
      <c r="T36" s="36" t="s">
        <v>44</v>
      </c>
      <c r="U36" s="5" t="str">
        <f>+Instructions!$B$3</f>
        <v>E</v>
      </c>
      <c r="V36" s="51"/>
      <c r="W36" s="55">
        <f>+Instructions!$C$22</f>
        <v>0</v>
      </c>
      <c r="X36" s="38">
        <f>ROUND($AA36*(1-W36)+0.004999,2)</f>
        <v>28.1</v>
      </c>
      <c r="Y36" s="146"/>
      <c r="Z36" s="6" t="s">
        <v>3263</v>
      </c>
      <c r="AA36" s="38">
        <v>28.1</v>
      </c>
      <c r="AB36" s="59">
        <f t="shared" si="12"/>
        <v>0</v>
      </c>
      <c r="AC36" s="16">
        <f t="shared" si="12"/>
        <v>28.1</v>
      </c>
      <c r="AD36" s="12">
        <f>(AG36-AC36)/AG36</f>
        <v>0</v>
      </c>
      <c r="AE36" s="115"/>
      <c r="AF36" s="120">
        <v>1</v>
      </c>
      <c r="AG36" s="37">
        <f>SUM(AJ36:AL36)+AE36</f>
        <v>28.1</v>
      </c>
      <c r="AH36" s="146"/>
      <c r="AJ36" s="38">
        <f>ROUND(AC36/(1-VLOOKUP(AF36,Group,2,FALSE)),2)</f>
        <v>28.1</v>
      </c>
      <c r="AK36" s="16">
        <f>IF(VLOOKUP(AF36,Group,5,FALSE)="YES",VLOOKUP(ROUND(ROUND(AJ36,1)-AJ36,2),Round,2,FALSE)+VLOOKUP(AF36,Group,6,FALSE),0)</f>
        <v>0</v>
      </c>
      <c r="AL36" s="16">
        <f>IF(VLOOKUP(AF36,Group,7,FALSE)="",0,ROUND(AJ36-0.04999,1)-AJ36+AM36)</f>
        <v>0</v>
      </c>
      <c r="AM36" s="16" t="str">
        <f>IF(VLOOKUP(AF36,Group,7,FALSE)="","",VLOOKUP(AF36,Group,7,FALSE))</f>
        <v/>
      </c>
      <c r="AO36" s="156" t="s">
        <v>56</v>
      </c>
    </row>
    <row r="37" spans="2:41" s="3" customFormat="1" ht="9.9499999999999993" customHeight="1" x14ac:dyDescent="0.2">
      <c r="B37" s="107" t="s">
        <v>52</v>
      </c>
      <c r="D37" s="39"/>
      <c r="E37" s="72" t="s">
        <v>89</v>
      </c>
      <c r="F37" s="72"/>
      <c r="G37" s="29" t="s">
        <v>45</v>
      </c>
      <c r="H37" s="29"/>
      <c r="I37" s="29"/>
      <c r="J37" s="29"/>
      <c r="K37" s="29" t="s">
        <v>88</v>
      </c>
      <c r="L37" s="29"/>
      <c r="M37" s="29" t="s">
        <v>1313</v>
      </c>
      <c r="N37" s="29"/>
      <c r="P37" s="72" t="s">
        <v>309</v>
      </c>
      <c r="Q37" s="87"/>
      <c r="R37" s="28"/>
      <c r="S37" s="38">
        <f>IF(Suggested="Yes",AA37,AG37)</f>
        <v>28.95</v>
      </c>
      <c r="T37" s="36" t="s">
        <v>44</v>
      </c>
      <c r="U37" s="5" t="str">
        <f>+Instructions!$B$3</f>
        <v>E</v>
      </c>
      <c r="V37" s="51"/>
      <c r="W37" s="55">
        <f>+Instructions!$C$22</f>
        <v>0</v>
      </c>
      <c r="X37" s="38">
        <f>ROUND($AA37*(1-W37)+0.004999,2)</f>
        <v>28.95</v>
      </c>
      <c r="Y37" s="146"/>
      <c r="Z37" s="6" t="s">
        <v>3263</v>
      </c>
      <c r="AA37" s="38">
        <v>28.95</v>
      </c>
      <c r="AB37" s="59">
        <f t="shared" si="12"/>
        <v>0</v>
      </c>
      <c r="AC37" s="16">
        <f t="shared" si="12"/>
        <v>28.95</v>
      </c>
      <c r="AD37" s="12">
        <f>(AG37-AC37)/AG37</f>
        <v>0</v>
      </c>
      <c r="AE37" s="115"/>
      <c r="AF37" s="120">
        <v>1</v>
      </c>
      <c r="AG37" s="37">
        <f>SUM(AJ37:AL37)+AE37</f>
        <v>28.95</v>
      </c>
      <c r="AH37" s="146"/>
      <c r="AJ37" s="38">
        <f>ROUND(AC37/(1-VLOOKUP(AF37,Group,2,FALSE)),2)</f>
        <v>28.95</v>
      </c>
      <c r="AK37" s="16">
        <f>IF(VLOOKUP(AF37,Group,5,FALSE)="YES",VLOOKUP(ROUND(ROUND(AJ37,1)-AJ37,2),Round,2,FALSE)+VLOOKUP(AF37,Group,6,FALSE),0)</f>
        <v>0</v>
      </c>
      <c r="AL37" s="16">
        <f>IF(VLOOKUP(AF37,Group,7,FALSE)="",0,ROUND(AJ37-0.04999,1)-AJ37+AM37)</f>
        <v>0</v>
      </c>
      <c r="AM37" s="16" t="str">
        <f>IF(VLOOKUP(AF37,Group,7,FALSE)="","",VLOOKUP(AF37,Group,7,FALSE))</f>
        <v/>
      </c>
      <c r="AO37" s="156" t="s">
        <v>56</v>
      </c>
    </row>
    <row r="38" spans="2:41" s="3" customFormat="1" ht="9.9499999999999993" customHeight="1" x14ac:dyDescent="0.2">
      <c r="B38" s="107" t="s">
        <v>52</v>
      </c>
      <c r="D38" s="39"/>
      <c r="E38" s="72" t="s">
        <v>186</v>
      </c>
      <c r="F38" s="72"/>
      <c r="G38" s="29" t="s">
        <v>45</v>
      </c>
      <c r="H38" s="29"/>
      <c r="I38" s="29"/>
      <c r="J38" s="29"/>
      <c r="K38" s="29" t="s">
        <v>88</v>
      </c>
      <c r="L38" s="29"/>
      <c r="M38" s="29" t="s">
        <v>1314</v>
      </c>
      <c r="N38" s="29"/>
      <c r="P38" s="72" t="s">
        <v>432</v>
      </c>
      <c r="Q38" s="87"/>
      <c r="R38" s="28"/>
      <c r="S38" s="38">
        <f>IF(Suggested="Yes",AA38,AG38)</f>
        <v>41.5</v>
      </c>
      <c r="T38" s="36" t="s">
        <v>44</v>
      </c>
      <c r="U38" s="5" t="str">
        <f>+Instructions!$B$3</f>
        <v>E</v>
      </c>
      <c r="V38" s="51"/>
      <c r="W38" s="55">
        <f>+Instructions!$C$22</f>
        <v>0</v>
      </c>
      <c r="X38" s="38">
        <f>ROUND($AA38*(1-W38)+0.004999,2)</f>
        <v>41.5</v>
      </c>
      <c r="Y38" s="146"/>
      <c r="Z38" s="6" t="s">
        <v>3263</v>
      </c>
      <c r="AA38" s="38">
        <v>41.5</v>
      </c>
      <c r="AB38" s="59">
        <f t="shared" si="12"/>
        <v>0</v>
      </c>
      <c r="AC38" s="16">
        <f t="shared" si="12"/>
        <v>41.5</v>
      </c>
      <c r="AD38" s="12">
        <f>(AG38-AC38)/AG38</f>
        <v>0</v>
      </c>
      <c r="AE38" s="115"/>
      <c r="AF38" s="120">
        <v>1</v>
      </c>
      <c r="AG38" s="37">
        <f>SUM(AJ38:AL38)+AE38</f>
        <v>41.5</v>
      </c>
      <c r="AH38" s="146"/>
      <c r="AJ38" s="38">
        <f>ROUND(AC38/(1-VLOOKUP(AF38,Group,2,FALSE)),2)</f>
        <v>41.5</v>
      </c>
      <c r="AK38" s="16">
        <f>IF(VLOOKUP(AF38,Group,5,FALSE)="YES",VLOOKUP(ROUND(ROUND(AJ38,1)-AJ38,2),Round,2,FALSE)+VLOOKUP(AF38,Group,6,FALSE),0)</f>
        <v>0</v>
      </c>
      <c r="AL38" s="16">
        <f>IF(VLOOKUP(AF38,Group,7,FALSE)="",0,ROUND(AJ38-0.04999,1)-AJ38+AM38)</f>
        <v>0</v>
      </c>
      <c r="AM38" s="16" t="str">
        <f>IF(VLOOKUP(AF38,Group,7,FALSE)="","",VLOOKUP(AF38,Group,7,FALSE))</f>
        <v/>
      </c>
      <c r="AO38" s="156" t="s">
        <v>56</v>
      </c>
    </row>
    <row r="39" spans="2:41" s="3" customFormat="1" ht="3.75" customHeight="1" x14ac:dyDescent="0.2">
      <c r="P39" s="72"/>
      <c r="Q39" s="87"/>
      <c r="R39" s="6"/>
      <c r="S39" s="38"/>
      <c r="T39" s="6"/>
      <c r="U39" s="5"/>
      <c r="V39" s="51"/>
      <c r="W39" s="55"/>
      <c r="X39" s="14"/>
      <c r="Y39" s="146"/>
      <c r="Z39" s="38"/>
      <c r="AA39" s="38"/>
      <c r="AB39" s="54"/>
      <c r="AC39" s="16"/>
      <c r="AD39" s="14"/>
      <c r="AE39" s="64"/>
      <c r="AF39" s="118"/>
      <c r="AG39" s="38"/>
      <c r="AH39" s="146"/>
      <c r="AJ39" s="38"/>
      <c r="AK39" s="16"/>
      <c r="AL39" s="16"/>
      <c r="AM39" s="16"/>
      <c r="AO39" s="157" t="s">
        <v>56</v>
      </c>
    </row>
    <row r="40" spans="2:41" s="3" customFormat="1" ht="9.9499999999999993" customHeight="1" x14ac:dyDescent="0.2">
      <c r="C40" s="71" t="s">
        <v>2473</v>
      </c>
      <c r="L40" s="3" t="s">
        <v>244</v>
      </c>
      <c r="N40" s="3" t="s">
        <v>244</v>
      </c>
      <c r="P40" s="137"/>
      <c r="Q40" s="6"/>
      <c r="R40" s="77" t="s">
        <v>791</v>
      </c>
      <c r="S40" s="185" t="s">
        <v>2474</v>
      </c>
      <c r="T40" s="190"/>
      <c r="U40" s="5"/>
      <c r="V40" s="51"/>
      <c r="W40" s="68"/>
      <c r="X40" s="68"/>
      <c r="Y40" s="146"/>
      <c r="Z40" s="38"/>
      <c r="AA40" s="38"/>
      <c r="AB40" s="14"/>
      <c r="AC40" s="14"/>
      <c r="AD40" s="14"/>
      <c r="AE40" s="14"/>
      <c r="AF40" s="64"/>
      <c r="AG40" s="16"/>
      <c r="AH40" s="146"/>
      <c r="AO40" s="157" t="s">
        <v>56</v>
      </c>
    </row>
    <row r="41" spans="2:41" s="3" customFormat="1" ht="2.25" customHeight="1" x14ac:dyDescent="0.2">
      <c r="P41" s="72"/>
      <c r="Q41" s="87"/>
      <c r="R41" s="6"/>
      <c r="S41" s="38"/>
      <c r="T41" s="6"/>
      <c r="U41" s="5"/>
      <c r="V41" s="51"/>
      <c r="W41" s="55"/>
      <c r="X41" s="14"/>
      <c r="Y41" s="146"/>
      <c r="Z41" s="38"/>
      <c r="AA41" s="38"/>
      <c r="AB41" s="54"/>
      <c r="AC41" s="16"/>
      <c r="AD41" s="14"/>
      <c r="AE41" s="64"/>
      <c r="AF41" s="118"/>
      <c r="AG41" s="38"/>
      <c r="AH41" s="146"/>
      <c r="AJ41" s="38"/>
      <c r="AK41" s="16"/>
      <c r="AL41" s="16"/>
      <c r="AM41" s="16"/>
      <c r="AO41" s="157" t="s">
        <v>56</v>
      </c>
    </row>
    <row r="42" spans="2:41" s="3" customFormat="1" ht="9.9499999999999993" customHeight="1" x14ac:dyDescent="0.2">
      <c r="B42" s="106" t="s">
        <v>6</v>
      </c>
      <c r="D42" s="39"/>
      <c r="E42" s="72" t="s">
        <v>2484</v>
      </c>
      <c r="F42" s="72"/>
      <c r="G42" s="29" t="s">
        <v>94</v>
      </c>
      <c r="H42" s="29"/>
      <c r="I42" s="29"/>
      <c r="J42" s="29" t="s">
        <v>2487</v>
      </c>
      <c r="K42" s="29"/>
      <c r="L42" s="29" t="s">
        <v>88</v>
      </c>
      <c r="M42" s="29"/>
      <c r="N42" s="29" t="s">
        <v>2475</v>
      </c>
      <c r="P42" s="72" t="s">
        <v>1546</v>
      </c>
      <c r="Q42" s="87"/>
      <c r="R42" s="28"/>
      <c r="S42" s="38">
        <f t="shared" ref="S42" si="13">IF(Suggested="Yes",AA42,AG42)</f>
        <v>32.35</v>
      </c>
      <c r="T42" s="36" t="s">
        <v>43</v>
      </c>
      <c r="U42" s="5" t="str">
        <f>+Instructions!$B$3</f>
        <v>E</v>
      </c>
      <c r="V42" s="51"/>
      <c r="W42" s="55">
        <f>+Instructions!$C$22</f>
        <v>0</v>
      </c>
      <c r="X42" s="38">
        <f t="shared" ref="X42" si="14">ROUND($AA42*(1-W42)+0.004999,2)</f>
        <v>32.35</v>
      </c>
      <c r="Y42" s="146"/>
      <c r="Z42" s="6" t="s">
        <v>3263</v>
      </c>
      <c r="AA42" s="38">
        <v>32.35</v>
      </c>
      <c r="AB42" s="59">
        <f t="shared" ref="AB42" si="15">+W42</f>
        <v>0</v>
      </c>
      <c r="AC42" s="16">
        <f t="shared" ref="AC42" si="16">+X42</f>
        <v>32.35</v>
      </c>
      <c r="AD42" s="12">
        <f t="shared" ref="AD42" si="17">(AG42-AC42)/AG42</f>
        <v>0</v>
      </c>
      <c r="AE42" s="115"/>
      <c r="AF42" s="121">
        <v>3</v>
      </c>
      <c r="AG42" s="52">
        <f t="shared" ref="AG42" si="18">SUM(AJ42:AL42)+AE42</f>
        <v>32.35</v>
      </c>
      <c r="AH42" s="146"/>
      <c r="AJ42" s="38">
        <f t="shared" ref="AJ42" si="19">ROUND(AC42/(1-VLOOKUP(AF42,Group,2,FALSE)),2)</f>
        <v>32.35</v>
      </c>
      <c r="AK42" s="16">
        <f t="shared" ref="AK42" si="20">IF(VLOOKUP(AF42,Group,5,FALSE)="YES",VLOOKUP(ROUND(ROUND(AJ42,1)-AJ42,2),Round,2,FALSE)+VLOOKUP(AF42,Group,6,FALSE),0)</f>
        <v>0</v>
      </c>
      <c r="AL42" s="16">
        <f t="shared" ref="AL42" si="21">IF(VLOOKUP(AF42,Group,7,FALSE)="",0,ROUND(AJ42-0.04999,1)-AJ42+AM42)</f>
        <v>0</v>
      </c>
      <c r="AM42" s="16" t="str">
        <f t="shared" ref="AM42" si="22">IF(VLOOKUP(AF42,Group,7,FALSE)="","",VLOOKUP(AF42,Group,7,FALSE))</f>
        <v/>
      </c>
      <c r="AO42" s="156" t="s">
        <v>56</v>
      </c>
    </row>
    <row r="43" spans="2:41" s="3" customFormat="1" ht="9.9499999999999993" customHeight="1" x14ac:dyDescent="0.2">
      <c r="B43" s="106" t="s">
        <v>6</v>
      </c>
      <c r="D43" s="39"/>
      <c r="E43" s="72" t="s">
        <v>2485</v>
      </c>
      <c r="F43" s="72"/>
      <c r="G43" s="29" t="s">
        <v>116</v>
      </c>
      <c r="H43" s="29"/>
      <c r="I43" s="29"/>
      <c r="J43" s="29" t="s">
        <v>2488</v>
      </c>
      <c r="K43" s="29"/>
      <c r="L43" s="29" t="s">
        <v>88</v>
      </c>
      <c r="M43" s="29"/>
      <c r="N43" s="29" t="s">
        <v>2476</v>
      </c>
      <c r="P43" s="72" t="s">
        <v>2497</v>
      </c>
      <c r="Q43" s="87"/>
      <c r="R43" s="28"/>
      <c r="S43" s="38">
        <f t="shared" ref="S43:S46" si="23">IF(Suggested="Yes",AA43,AG43)</f>
        <v>32.25</v>
      </c>
      <c r="T43" s="36" t="s">
        <v>43</v>
      </c>
      <c r="U43" s="5" t="str">
        <f>+Instructions!$B$3</f>
        <v>E</v>
      </c>
      <c r="V43" s="51"/>
      <c r="W43" s="55">
        <f>+Instructions!$C$22</f>
        <v>0</v>
      </c>
      <c r="X43" s="38">
        <f t="shared" ref="X43:X46" si="24">ROUND($AA43*(1-W43)+0.004999,2)</f>
        <v>32.25</v>
      </c>
      <c r="Y43" s="146"/>
      <c r="Z43" s="6" t="s">
        <v>3263</v>
      </c>
      <c r="AA43" s="38">
        <v>32.25</v>
      </c>
      <c r="AB43" s="59">
        <f t="shared" ref="AB43:AB46" si="25">+W43</f>
        <v>0</v>
      </c>
      <c r="AC43" s="16">
        <f t="shared" ref="AC43:AC46" si="26">+X43</f>
        <v>32.25</v>
      </c>
      <c r="AD43" s="12">
        <f t="shared" ref="AD43:AD46" si="27">(AG43-AC43)/AG43</f>
        <v>0</v>
      </c>
      <c r="AE43" s="115"/>
      <c r="AF43" s="121">
        <v>3</v>
      </c>
      <c r="AG43" s="52">
        <f t="shared" ref="AG43:AG46" si="28">SUM(AJ43:AL43)+AE43</f>
        <v>32.25</v>
      </c>
      <c r="AH43" s="146"/>
      <c r="AJ43" s="38">
        <f t="shared" ref="AJ43:AJ46" si="29">ROUND(AC43/(1-VLOOKUP(AF43,Group,2,FALSE)),2)</f>
        <v>32.25</v>
      </c>
      <c r="AK43" s="16">
        <f t="shared" ref="AK43:AK46" si="30">IF(VLOOKUP(AF43,Group,5,FALSE)="YES",VLOOKUP(ROUND(ROUND(AJ43,1)-AJ43,2),Round,2,FALSE)+VLOOKUP(AF43,Group,6,FALSE),0)</f>
        <v>0</v>
      </c>
      <c r="AL43" s="16">
        <f t="shared" ref="AL43:AL46" si="31">IF(VLOOKUP(AF43,Group,7,FALSE)="",0,ROUND(AJ43-0.04999,1)-AJ43+AM43)</f>
        <v>0</v>
      </c>
      <c r="AM43" s="16" t="str">
        <f t="shared" ref="AM43:AM46" si="32">IF(VLOOKUP(AF43,Group,7,FALSE)="","",VLOOKUP(AF43,Group,7,FALSE))</f>
        <v/>
      </c>
      <c r="AO43" s="156" t="s">
        <v>56</v>
      </c>
    </row>
    <row r="44" spans="2:41" s="3" customFormat="1" ht="9.9499999999999993" customHeight="1" x14ac:dyDescent="0.2">
      <c r="B44" s="106" t="s">
        <v>6</v>
      </c>
      <c r="D44" s="39"/>
      <c r="E44" s="72" t="s">
        <v>2484</v>
      </c>
      <c r="F44" s="72"/>
      <c r="G44" s="29" t="s">
        <v>2496</v>
      </c>
      <c r="H44" s="29"/>
      <c r="I44" s="29"/>
      <c r="J44" s="29" t="s">
        <v>2489</v>
      </c>
      <c r="K44" s="29"/>
      <c r="L44" s="29" t="s">
        <v>966</v>
      </c>
      <c r="M44" s="29"/>
      <c r="N44" s="29" t="s">
        <v>2477</v>
      </c>
      <c r="P44" s="72" t="s">
        <v>1546</v>
      </c>
      <c r="Q44" s="87"/>
      <c r="R44" s="28"/>
      <c r="S44" s="38">
        <f t="shared" si="23"/>
        <v>32.35</v>
      </c>
      <c r="T44" s="36" t="s">
        <v>43</v>
      </c>
      <c r="U44" s="5" t="str">
        <f>+Instructions!$B$3</f>
        <v>E</v>
      </c>
      <c r="V44" s="51"/>
      <c r="W44" s="55">
        <f>+Instructions!$C$22</f>
        <v>0</v>
      </c>
      <c r="X44" s="38">
        <f t="shared" si="24"/>
        <v>32.35</v>
      </c>
      <c r="Y44" s="146"/>
      <c r="Z44" s="6" t="s">
        <v>3263</v>
      </c>
      <c r="AA44" s="38">
        <v>32.35</v>
      </c>
      <c r="AB44" s="59">
        <f t="shared" si="25"/>
        <v>0</v>
      </c>
      <c r="AC44" s="16">
        <f t="shared" si="26"/>
        <v>32.35</v>
      </c>
      <c r="AD44" s="12">
        <f t="shared" si="27"/>
        <v>0</v>
      </c>
      <c r="AE44" s="115"/>
      <c r="AF44" s="121">
        <v>3</v>
      </c>
      <c r="AG44" s="52">
        <f t="shared" si="28"/>
        <v>32.35</v>
      </c>
      <c r="AH44" s="146"/>
      <c r="AJ44" s="38">
        <f t="shared" si="29"/>
        <v>32.35</v>
      </c>
      <c r="AK44" s="16">
        <f t="shared" si="30"/>
        <v>0</v>
      </c>
      <c r="AL44" s="16">
        <f t="shared" si="31"/>
        <v>0</v>
      </c>
      <c r="AM44" s="16" t="str">
        <f t="shared" si="32"/>
        <v/>
      </c>
      <c r="AO44" s="156" t="s">
        <v>56</v>
      </c>
    </row>
    <row r="45" spans="2:41" s="3" customFormat="1" ht="9.9499999999999993" customHeight="1" x14ac:dyDescent="0.2">
      <c r="B45" s="106" t="s">
        <v>6</v>
      </c>
      <c r="D45" s="39"/>
      <c r="E45" s="72" t="s">
        <v>2485</v>
      </c>
      <c r="F45" s="72"/>
      <c r="G45" s="29" t="s">
        <v>116</v>
      </c>
      <c r="H45" s="29"/>
      <c r="I45" s="29"/>
      <c r="J45" s="29" t="s">
        <v>2490</v>
      </c>
      <c r="K45" s="29"/>
      <c r="L45" s="29" t="s">
        <v>88</v>
      </c>
      <c r="M45" s="29"/>
      <c r="N45" s="29" t="s">
        <v>2478</v>
      </c>
      <c r="P45" s="72" t="s">
        <v>2497</v>
      </c>
      <c r="Q45" s="87"/>
      <c r="R45" s="28"/>
      <c r="S45" s="38">
        <f t="shared" si="23"/>
        <v>32.25</v>
      </c>
      <c r="T45" s="36" t="s">
        <v>43</v>
      </c>
      <c r="U45" s="5" t="str">
        <f>+Instructions!$B$3</f>
        <v>E</v>
      </c>
      <c r="V45" s="51"/>
      <c r="W45" s="55">
        <f>+Instructions!$C$22</f>
        <v>0</v>
      </c>
      <c r="X45" s="38">
        <f t="shared" si="24"/>
        <v>32.25</v>
      </c>
      <c r="Y45" s="146"/>
      <c r="Z45" s="6" t="s">
        <v>3263</v>
      </c>
      <c r="AA45" s="38">
        <v>32.25</v>
      </c>
      <c r="AB45" s="59">
        <f t="shared" si="25"/>
        <v>0</v>
      </c>
      <c r="AC45" s="16">
        <f t="shared" si="26"/>
        <v>32.25</v>
      </c>
      <c r="AD45" s="12">
        <f t="shared" si="27"/>
        <v>0</v>
      </c>
      <c r="AE45" s="115"/>
      <c r="AF45" s="121">
        <v>3</v>
      </c>
      <c r="AG45" s="52">
        <f t="shared" si="28"/>
        <v>32.25</v>
      </c>
      <c r="AH45" s="146"/>
      <c r="AJ45" s="38">
        <f t="shared" si="29"/>
        <v>32.25</v>
      </c>
      <c r="AK45" s="16">
        <f t="shared" si="30"/>
        <v>0</v>
      </c>
      <c r="AL45" s="16">
        <f t="shared" si="31"/>
        <v>0</v>
      </c>
      <c r="AM45" s="16" t="str">
        <f t="shared" si="32"/>
        <v/>
      </c>
      <c r="AO45" s="156" t="s">
        <v>56</v>
      </c>
    </row>
    <row r="46" spans="2:41" s="3" customFormat="1" ht="9.9499999999999993" customHeight="1" x14ac:dyDescent="0.2">
      <c r="B46" s="106" t="s">
        <v>6</v>
      </c>
      <c r="D46" s="39"/>
      <c r="E46" s="72" t="s">
        <v>2484</v>
      </c>
      <c r="F46" s="72"/>
      <c r="G46" s="29" t="s">
        <v>94</v>
      </c>
      <c r="H46" s="29"/>
      <c r="I46" s="29"/>
      <c r="J46" s="29" t="s">
        <v>2491</v>
      </c>
      <c r="K46" s="29"/>
      <c r="L46" s="29" t="s">
        <v>88</v>
      </c>
      <c r="M46" s="29"/>
      <c r="N46" s="29" t="s">
        <v>2479</v>
      </c>
      <c r="P46" s="72" t="s">
        <v>1546</v>
      </c>
      <c r="Q46" s="87"/>
      <c r="R46" s="28"/>
      <c r="S46" s="38">
        <f t="shared" si="23"/>
        <v>32.35</v>
      </c>
      <c r="T46" s="36" t="s">
        <v>43</v>
      </c>
      <c r="U46" s="5" t="str">
        <f>+Instructions!$B$3</f>
        <v>E</v>
      </c>
      <c r="V46" s="51"/>
      <c r="W46" s="55">
        <f>+Instructions!$C$22</f>
        <v>0</v>
      </c>
      <c r="X46" s="38">
        <f t="shared" si="24"/>
        <v>32.35</v>
      </c>
      <c r="Y46" s="146"/>
      <c r="Z46" s="6" t="s">
        <v>3263</v>
      </c>
      <c r="AA46" s="38">
        <v>32.35</v>
      </c>
      <c r="AB46" s="59">
        <f t="shared" si="25"/>
        <v>0</v>
      </c>
      <c r="AC46" s="16">
        <f t="shared" si="26"/>
        <v>32.35</v>
      </c>
      <c r="AD46" s="12">
        <f t="shared" si="27"/>
        <v>0</v>
      </c>
      <c r="AE46" s="115"/>
      <c r="AF46" s="121">
        <v>3</v>
      </c>
      <c r="AG46" s="52">
        <f t="shared" si="28"/>
        <v>32.35</v>
      </c>
      <c r="AH46" s="146"/>
      <c r="AJ46" s="38">
        <f t="shared" si="29"/>
        <v>32.35</v>
      </c>
      <c r="AK46" s="16">
        <f t="shared" si="30"/>
        <v>0</v>
      </c>
      <c r="AL46" s="16">
        <f t="shared" si="31"/>
        <v>0</v>
      </c>
      <c r="AM46" s="16" t="str">
        <f t="shared" si="32"/>
        <v/>
      </c>
      <c r="AO46" s="156" t="s">
        <v>56</v>
      </c>
    </row>
    <row r="47" spans="2:41" s="3" customFormat="1" ht="9.9499999999999993" customHeight="1" x14ac:dyDescent="0.2">
      <c r="B47" s="106" t="s">
        <v>6</v>
      </c>
      <c r="D47" s="39"/>
      <c r="E47" s="72" t="s">
        <v>2485</v>
      </c>
      <c r="F47" s="72"/>
      <c r="G47" s="29" t="s">
        <v>116</v>
      </c>
      <c r="H47" s="29"/>
      <c r="I47" s="29"/>
      <c r="J47" s="29" t="s">
        <v>2492</v>
      </c>
      <c r="K47" s="29"/>
      <c r="L47" s="29" t="s">
        <v>88</v>
      </c>
      <c r="M47" s="29"/>
      <c r="N47" s="29" t="s">
        <v>2480</v>
      </c>
      <c r="P47" s="72" t="s">
        <v>2497</v>
      </c>
      <c r="Q47" s="87"/>
      <c r="R47" s="28"/>
      <c r="S47" s="38">
        <f t="shared" ref="S47:S48" si="33">IF(Suggested="Yes",AA47,AG47)</f>
        <v>32.25</v>
      </c>
      <c r="T47" s="36" t="s">
        <v>43</v>
      </c>
      <c r="U47" s="5" t="str">
        <f>+Instructions!$B$3</f>
        <v>E</v>
      </c>
      <c r="V47" s="51"/>
      <c r="W47" s="55">
        <f>+Instructions!$C$22</f>
        <v>0</v>
      </c>
      <c r="X47" s="38">
        <f t="shared" ref="X47:X48" si="34">ROUND($AA47*(1-W47)+0.004999,2)</f>
        <v>32.25</v>
      </c>
      <c r="Y47" s="146"/>
      <c r="Z47" s="6" t="s">
        <v>3263</v>
      </c>
      <c r="AA47" s="38">
        <v>32.25</v>
      </c>
      <c r="AB47" s="59">
        <f t="shared" ref="AB47:AB48" si="35">+W47</f>
        <v>0</v>
      </c>
      <c r="AC47" s="16">
        <f t="shared" ref="AC47:AC48" si="36">+X47</f>
        <v>32.25</v>
      </c>
      <c r="AD47" s="12">
        <f t="shared" ref="AD47:AD48" si="37">(AG47-AC47)/AG47</f>
        <v>0</v>
      </c>
      <c r="AE47" s="115"/>
      <c r="AF47" s="121">
        <v>3</v>
      </c>
      <c r="AG47" s="52">
        <f t="shared" ref="AG47:AG48" si="38">SUM(AJ47:AL47)+AE47</f>
        <v>32.25</v>
      </c>
      <c r="AH47" s="146"/>
      <c r="AJ47" s="38">
        <f t="shared" ref="AJ47:AJ48" si="39">ROUND(AC47/(1-VLOOKUP(AF47,Group,2,FALSE)),2)</f>
        <v>32.25</v>
      </c>
      <c r="AK47" s="16">
        <f t="shared" ref="AK47:AK48" si="40">IF(VLOOKUP(AF47,Group,5,FALSE)="YES",VLOOKUP(ROUND(ROUND(AJ47,1)-AJ47,2),Round,2,FALSE)+VLOOKUP(AF47,Group,6,FALSE),0)</f>
        <v>0</v>
      </c>
      <c r="AL47" s="16">
        <f t="shared" ref="AL47:AL48" si="41">IF(VLOOKUP(AF47,Group,7,FALSE)="",0,ROUND(AJ47-0.04999,1)-AJ47+AM47)</f>
        <v>0</v>
      </c>
      <c r="AM47" s="16" t="str">
        <f t="shared" ref="AM47:AM48" si="42">IF(VLOOKUP(AF47,Group,7,FALSE)="","",VLOOKUP(AF47,Group,7,FALSE))</f>
        <v/>
      </c>
      <c r="AO47" s="156" t="s">
        <v>56</v>
      </c>
    </row>
    <row r="48" spans="2:41" s="3" customFormat="1" ht="9.9499999999999993" customHeight="1" x14ac:dyDescent="0.2">
      <c r="B48" s="106" t="s">
        <v>6</v>
      </c>
      <c r="D48" s="39"/>
      <c r="E48" s="72" t="s">
        <v>2484</v>
      </c>
      <c r="F48" s="72"/>
      <c r="G48" s="29" t="s">
        <v>2486</v>
      </c>
      <c r="H48" s="29"/>
      <c r="I48" s="29"/>
      <c r="J48" s="29" t="s">
        <v>2493</v>
      </c>
      <c r="K48" s="29"/>
      <c r="L48" s="29" t="s">
        <v>966</v>
      </c>
      <c r="M48" s="29"/>
      <c r="N48" s="29" t="s">
        <v>2481</v>
      </c>
      <c r="P48" s="72" t="s">
        <v>1546</v>
      </c>
      <c r="Q48" s="87"/>
      <c r="R48" s="28"/>
      <c r="S48" s="38">
        <f t="shared" si="33"/>
        <v>32.35</v>
      </c>
      <c r="T48" s="36" t="s">
        <v>43</v>
      </c>
      <c r="U48" s="5" t="str">
        <f>+Instructions!$B$3</f>
        <v>E</v>
      </c>
      <c r="V48" s="51"/>
      <c r="W48" s="55">
        <f>+Instructions!$C$22</f>
        <v>0</v>
      </c>
      <c r="X48" s="38">
        <f t="shared" si="34"/>
        <v>32.35</v>
      </c>
      <c r="Y48" s="146"/>
      <c r="Z48" s="6" t="s">
        <v>3263</v>
      </c>
      <c r="AA48" s="38">
        <v>32.35</v>
      </c>
      <c r="AB48" s="59">
        <f t="shared" si="35"/>
        <v>0</v>
      </c>
      <c r="AC48" s="16">
        <f t="shared" si="36"/>
        <v>32.35</v>
      </c>
      <c r="AD48" s="12">
        <f t="shared" si="37"/>
        <v>0</v>
      </c>
      <c r="AE48" s="115"/>
      <c r="AF48" s="121">
        <v>3</v>
      </c>
      <c r="AG48" s="52">
        <f t="shared" si="38"/>
        <v>32.35</v>
      </c>
      <c r="AH48" s="146"/>
      <c r="AJ48" s="38">
        <f t="shared" si="39"/>
        <v>32.35</v>
      </c>
      <c r="AK48" s="16">
        <f t="shared" si="40"/>
        <v>0</v>
      </c>
      <c r="AL48" s="16">
        <f t="shared" si="41"/>
        <v>0</v>
      </c>
      <c r="AM48" s="16" t="str">
        <f t="shared" si="42"/>
        <v/>
      </c>
      <c r="AO48" s="156" t="s">
        <v>56</v>
      </c>
    </row>
    <row r="49" spans="2:41" s="3" customFormat="1" ht="9.9499999999999993" customHeight="1" x14ac:dyDescent="0.2">
      <c r="B49" s="106" t="s">
        <v>6</v>
      </c>
      <c r="D49" s="39"/>
      <c r="E49" s="72" t="s">
        <v>2484</v>
      </c>
      <c r="F49" s="72"/>
      <c r="G49" s="29" t="s">
        <v>94</v>
      </c>
      <c r="H49" s="29"/>
      <c r="I49" s="29"/>
      <c r="J49" s="29" t="s">
        <v>2494</v>
      </c>
      <c r="K49" s="29"/>
      <c r="L49" s="29" t="s">
        <v>88</v>
      </c>
      <c r="M49" s="29"/>
      <c r="N49" s="29" t="s">
        <v>2482</v>
      </c>
      <c r="P49" s="72" t="s">
        <v>1546</v>
      </c>
      <c r="Q49" s="87"/>
      <c r="R49" s="28"/>
      <c r="S49" s="38">
        <f t="shared" ref="S49" si="43">IF(Suggested="Yes",AA49,AG49)</f>
        <v>32.35</v>
      </c>
      <c r="T49" s="36" t="s">
        <v>43</v>
      </c>
      <c r="U49" s="5" t="str">
        <f>+Instructions!$B$3</f>
        <v>E</v>
      </c>
      <c r="V49" s="51"/>
      <c r="W49" s="55">
        <f>+Instructions!$C$22</f>
        <v>0</v>
      </c>
      <c r="X49" s="38">
        <f t="shared" ref="X49" si="44">ROUND($AA49*(1-W49)+0.004999,2)</f>
        <v>32.35</v>
      </c>
      <c r="Y49" s="146"/>
      <c r="Z49" s="6" t="s">
        <v>3263</v>
      </c>
      <c r="AA49" s="38">
        <v>32.35</v>
      </c>
      <c r="AB49" s="59">
        <f t="shared" ref="AB49" si="45">+W49</f>
        <v>0</v>
      </c>
      <c r="AC49" s="16">
        <f t="shared" ref="AC49" si="46">+X49</f>
        <v>32.35</v>
      </c>
      <c r="AD49" s="12">
        <f t="shared" ref="AD49" si="47">(AG49-AC49)/AG49</f>
        <v>0</v>
      </c>
      <c r="AE49" s="115"/>
      <c r="AF49" s="121">
        <v>3</v>
      </c>
      <c r="AG49" s="52">
        <f t="shared" ref="AG49" si="48">SUM(AJ49:AL49)+AE49</f>
        <v>32.35</v>
      </c>
      <c r="AH49" s="146"/>
      <c r="AJ49" s="38">
        <f t="shared" ref="AJ49" si="49">ROUND(AC49/(1-VLOOKUP(AF49,Group,2,FALSE)),2)</f>
        <v>32.35</v>
      </c>
      <c r="AK49" s="16">
        <f t="shared" ref="AK49" si="50">IF(VLOOKUP(AF49,Group,5,FALSE)="YES",VLOOKUP(ROUND(ROUND(AJ49,1)-AJ49,2),Round,2,FALSE)+VLOOKUP(AF49,Group,6,FALSE),0)</f>
        <v>0</v>
      </c>
      <c r="AL49" s="16">
        <f t="shared" ref="AL49" si="51">IF(VLOOKUP(AF49,Group,7,FALSE)="",0,ROUND(AJ49-0.04999,1)-AJ49+AM49)</f>
        <v>0</v>
      </c>
      <c r="AM49" s="16" t="str">
        <f t="shared" ref="AM49" si="52">IF(VLOOKUP(AF49,Group,7,FALSE)="","",VLOOKUP(AF49,Group,7,FALSE))</f>
        <v/>
      </c>
      <c r="AO49" s="156" t="s">
        <v>56</v>
      </c>
    </row>
    <row r="50" spans="2:41" s="3" customFormat="1" ht="9.9499999999999993" customHeight="1" x14ac:dyDescent="0.2">
      <c r="B50" s="106" t="s">
        <v>6</v>
      </c>
      <c r="D50" s="39"/>
      <c r="E50" s="72" t="s">
        <v>2485</v>
      </c>
      <c r="F50" s="72"/>
      <c r="G50" s="29" t="s">
        <v>116</v>
      </c>
      <c r="H50" s="29"/>
      <c r="I50" s="29"/>
      <c r="J50" s="29" t="s">
        <v>2495</v>
      </c>
      <c r="K50" s="29"/>
      <c r="L50" s="29" t="s">
        <v>88</v>
      </c>
      <c r="M50" s="29"/>
      <c r="N50" s="29" t="s">
        <v>2483</v>
      </c>
      <c r="P50" s="72" t="s">
        <v>2497</v>
      </c>
      <c r="Q50" s="87"/>
      <c r="R50" s="28"/>
      <c r="S50" s="38">
        <f t="shared" ref="S50" si="53">IF(Suggested="Yes",AA50,AG50)</f>
        <v>32.25</v>
      </c>
      <c r="T50" s="36" t="s">
        <v>43</v>
      </c>
      <c r="U50" s="5" t="str">
        <f>+Instructions!$B$3</f>
        <v>E</v>
      </c>
      <c r="V50" s="51"/>
      <c r="W50" s="55">
        <f>+Instructions!$C$22</f>
        <v>0</v>
      </c>
      <c r="X50" s="38">
        <f t="shared" ref="X50" si="54">ROUND($AA50*(1-W50)+0.004999,2)</f>
        <v>32.25</v>
      </c>
      <c r="Y50" s="146"/>
      <c r="Z50" s="6" t="s">
        <v>3263</v>
      </c>
      <c r="AA50" s="38">
        <v>32.25</v>
      </c>
      <c r="AB50" s="59">
        <f t="shared" ref="AB50" si="55">+W50</f>
        <v>0</v>
      </c>
      <c r="AC50" s="16">
        <f t="shared" ref="AC50" si="56">+X50</f>
        <v>32.25</v>
      </c>
      <c r="AD50" s="12">
        <f t="shared" ref="AD50" si="57">(AG50-AC50)/AG50</f>
        <v>0</v>
      </c>
      <c r="AE50" s="115"/>
      <c r="AF50" s="121">
        <v>3</v>
      </c>
      <c r="AG50" s="52">
        <f t="shared" ref="AG50" si="58">SUM(AJ50:AL50)+AE50</f>
        <v>32.25</v>
      </c>
      <c r="AH50" s="146"/>
      <c r="AJ50" s="38">
        <f t="shared" ref="AJ50" si="59">ROUND(AC50/(1-VLOOKUP(AF50,Group,2,FALSE)),2)</f>
        <v>32.25</v>
      </c>
      <c r="AK50" s="16">
        <f t="shared" ref="AK50" si="60">IF(VLOOKUP(AF50,Group,5,FALSE)="YES",VLOOKUP(ROUND(ROUND(AJ50,1)-AJ50,2),Round,2,FALSE)+VLOOKUP(AF50,Group,6,FALSE),0)</f>
        <v>0</v>
      </c>
      <c r="AL50" s="16">
        <f t="shared" ref="AL50" si="61">IF(VLOOKUP(AF50,Group,7,FALSE)="",0,ROUND(AJ50-0.04999,1)-AJ50+AM50)</f>
        <v>0</v>
      </c>
      <c r="AM50" s="16" t="str">
        <f t="shared" ref="AM50" si="62">IF(VLOOKUP(AF50,Group,7,FALSE)="","",VLOOKUP(AF50,Group,7,FALSE))</f>
        <v/>
      </c>
      <c r="AO50" s="156" t="s">
        <v>56</v>
      </c>
    </row>
    <row r="51" spans="2:41" s="3" customFormat="1" ht="3.75" customHeight="1" x14ac:dyDescent="0.2">
      <c r="P51" s="72"/>
      <c r="Q51" s="87"/>
      <c r="R51" s="6"/>
      <c r="S51" s="38"/>
      <c r="T51" s="6"/>
      <c r="U51" s="5"/>
      <c r="V51" s="51"/>
      <c r="W51" s="55"/>
      <c r="X51" s="14"/>
      <c r="Y51" s="146"/>
      <c r="Z51" s="38"/>
      <c r="AA51" s="38"/>
      <c r="AB51" s="54"/>
      <c r="AC51" s="16"/>
      <c r="AD51" s="14"/>
      <c r="AE51" s="64"/>
      <c r="AF51" s="118"/>
      <c r="AG51" s="38"/>
      <c r="AH51" s="146"/>
      <c r="AJ51" s="38"/>
      <c r="AK51" s="16"/>
      <c r="AL51" s="16"/>
      <c r="AM51" s="16"/>
      <c r="AO51" s="157" t="s">
        <v>56</v>
      </c>
    </row>
    <row r="52" spans="2:41" s="3" customFormat="1" ht="9.9499999999999993" customHeight="1" x14ac:dyDescent="0.2">
      <c r="C52" s="71" t="s">
        <v>1519</v>
      </c>
      <c r="L52" s="3" t="s">
        <v>244</v>
      </c>
      <c r="N52" s="3" t="s">
        <v>244</v>
      </c>
      <c r="P52" s="137"/>
      <c r="Q52" s="6"/>
      <c r="R52" s="77" t="s">
        <v>791</v>
      </c>
      <c r="S52" s="185" t="s">
        <v>792</v>
      </c>
      <c r="T52" s="190"/>
      <c r="U52" s="5"/>
      <c r="V52" s="51"/>
      <c r="W52" s="68"/>
      <c r="X52" s="68"/>
      <c r="Y52" s="146"/>
      <c r="Z52" s="38"/>
      <c r="AA52" s="38"/>
      <c r="AB52" s="14"/>
      <c r="AC52" s="14"/>
      <c r="AD52" s="14"/>
      <c r="AE52" s="14"/>
      <c r="AF52" s="64"/>
      <c r="AG52" s="16"/>
      <c r="AH52" s="146"/>
      <c r="AO52" s="157" t="s">
        <v>56</v>
      </c>
    </row>
    <row r="53" spans="2:41" s="3" customFormat="1" ht="2.25" customHeight="1" x14ac:dyDescent="0.2">
      <c r="P53" s="72"/>
      <c r="Q53" s="87"/>
      <c r="R53" s="6"/>
      <c r="S53" s="38"/>
      <c r="T53" s="6"/>
      <c r="U53" s="5"/>
      <c r="V53" s="51"/>
      <c r="W53" s="55"/>
      <c r="X53" s="14"/>
      <c r="Y53" s="146"/>
      <c r="Z53" s="38"/>
      <c r="AA53" s="38"/>
      <c r="AB53" s="54"/>
      <c r="AC53" s="16"/>
      <c r="AD53" s="14"/>
      <c r="AE53" s="64"/>
      <c r="AF53" s="118"/>
      <c r="AG53" s="38"/>
      <c r="AH53" s="146"/>
      <c r="AJ53" s="38"/>
      <c r="AK53" s="16"/>
      <c r="AL53" s="16"/>
      <c r="AM53" s="16"/>
      <c r="AO53" s="157" t="s">
        <v>56</v>
      </c>
    </row>
    <row r="54" spans="2:41" s="3" customFormat="1" ht="9.9499999999999993" customHeight="1" x14ac:dyDescent="0.2">
      <c r="C54" s="34"/>
      <c r="D54" s="39" t="s">
        <v>216</v>
      </c>
      <c r="E54" s="138" t="s">
        <v>367</v>
      </c>
      <c r="F54" s="138"/>
      <c r="G54" s="138"/>
      <c r="H54" s="138"/>
      <c r="I54" s="138"/>
      <c r="J54" s="138"/>
      <c r="K54" s="138"/>
      <c r="L54" s="138"/>
      <c r="M54" s="138"/>
      <c r="N54" s="138"/>
      <c r="O54" s="29"/>
      <c r="P54" s="29"/>
      <c r="Q54" s="29"/>
      <c r="R54" s="29"/>
      <c r="S54" s="29"/>
      <c r="T54" s="29"/>
      <c r="U54" s="5"/>
      <c r="V54" s="51"/>
      <c r="W54" s="68"/>
      <c r="X54" s="68"/>
      <c r="Y54" s="146"/>
      <c r="Z54" s="38"/>
      <c r="AA54" s="38"/>
      <c r="AB54" s="54"/>
      <c r="AC54" s="16"/>
      <c r="AD54" s="14"/>
      <c r="AE54" s="64"/>
      <c r="AF54" s="118"/>
      <c r="AG54" s="16"/>
      <c r="AH54" s="146"/>
      <c r="AJ54" s="38"/>
      <c r="AK54" s="16"/>
      <c r="AL54" s="16"/>
      <c r="AM54" s="16"/>
      <c r="AO54" s="157"/>
    </row>
    <row r="55" spans="2:41" s="3" customFormat="1" ht="0.95" customHeight="1" x14ac:dyDescent="0.2">
      <c r="P55" s="72"/>
      <c r="Q55" s="87"/>
      <c r="R55" s="6"/>
      <c r="S55" s="38"/>
      <c r="T55" s="6"/>
      <c r="U55" s="5"/>
      <c r="V55" s="51"/>
      <c r="W55" s="55"/>
      <c r="X55" s="14"/>
      <c r="Y55" s="146"/>
      <c r="Z55" s="38"/>
      <c r="AA55" s="38"/>
      <c r="AB55" s="54"/>
      <c r="AC55" s="16"/>
      <c r="AD55" s="14"/>
      <c r="AE55" s="64"/>
      <c r="AF55" s="118"/>
      <c r="AG55" s="38"/>
      <c r="AH55" s="146"/>
      <c r="AJ55" s="38"/>
      <c r="AK55" s="16"/>
      <c r="AL55" s="16"/>
      <c r="AM55" s="16"/>
      <c r="AO55" s="157" t="s">
        <v>56</v>
      </c>
    </row>
    <row r="56" spans="2:41" s="3" customFormat="1" ht="9.75" customHeight="1" x14ac:dyDescent="0.2">
      <c r="B56" s="107" t="s">
        <v>52</v>
      </c>
      <c r="D56" s="39"/>
      <c r="E56" s="72" t="s">
        <v>1520</v>
      </c>
      <c r="F56" s="72"/>
      <c r="G56" s="29" t="s">
        <v>45</v>
      </c>
      <c r="H56" s="29"/>
      <c r="I56" s="29"/>
      <c r="J56" s="29"/>
      <c r="K56" s="29" t="s">
        <v>125</v>
      </c>
      <c r="L56" s="29"/>
      <c r="M56" s="29" t="s">
        <v>1530</v>
      </c>
      <c r="N56" s="29"/>
      <c r="P56" s="72" t="s">
        <v>90</v>
      </c>
      <c r="Q56" s="87"/>
      <c r="R56" s="28"/>
      <c r="S56" s="38">
        <f t="shared" ref="S56:S61" si="63">IF(Suggested="Yes",AA56,AG56)</f>
        <v>26.5</v>
      </c>
      <c r="T56" s="36" t="s">
        <v>44</v>
      </c>
      <c r="U56" s="5" t="str">
        <f>+Instructions!$B$3</f>
        <v>E</v>
      </c>
      <c r="V56" s="51"/>
      <c r="W56" s="55">
        <f>+Instructions!$C$22</f>
        <v>0</v>
      </c>
      <c r="X56" s="38">
        <f>ROUND($AA56*(1-W56)+0.004999,2)</f>
        <v>26.5</v>
      </c>
      <c r="Y56" s="146"/>
      <c r="Z56" s="6" t="s">
        <v>3263</v>
      </c>
      <c r="AA56" s="38">
        <v>26.5</v>
      </c>
      <c r="AB56" s="59">
        <f t="shared" ref="AB56:AC61" si="64">+W56</f>
        <v>0</v>
      </c>
      <c r="AC56" s="16">
        <f t="shared" si="64"/>
        <v>26.5</v>
      </c>
      <c r="AD56" s="12">
        <f>(AG56-AC56)/AG56</f>
        <v>0</v>
      </c>
      <c r="AE56" s="115"/>
      <c r="AF56" s="120">
        <v>1</v>
      </c>
      <c r="AG56" s="37">
        <f>SUM(AJ56:AL56)+AE56</f>
        <v>26.5</v>
      </c>
      <c r="AH56" s="146"/>
      <c r="AJ56" s="38">
        <f>ROUND(AC56/(1-VLOOKUP(AF56,Group,2,FALSE)),2)</f>
        <v>26.5</v>
      </c>
      <c r="AK56" s="16">
        <f>IF(VLOOKUP(AF56,Group,5,FALSE)="YES",VLOOKUP(ROUND(ROUND(AJ56,1)-AJ56,2),Round,2,FALSE)+VLOOKUP(AF56,Group,6,FALSE),0)</f>
        <v>0</v>
      </c>
      <c r="AL56" s="16">
        <f>IF(VLOOKUP(AF56,Group,7,FALSE)="",0,ROUND(AJ56-0.04999,1)-AJ56+AM56)</f>
        <v>0</v>
      </c>
      <c r="AM56" s="16" t="str">
        <f>IF(VLOOKUP(AF56,Group,7,FALSE)="","",VLOOKUP(AF56,Group,7,FALSE))</f>
        <v/>
      </c>
      <c r="AO56" s="156" t="s">
        <v>56</v>
      </c>
    </row>
    <row r="57" spans="2:41" s="3" customFormat="1" ht="9.75" customHeight="1" x14ac:dyDescent="0.2">
      <c r="B57" s="107" t="s">
        <v>52</v>
      </c>
      <c r="D57" s="39"/>
      <c r="E57" s="72" t="s">
        <v>83</v>
      </c>
      <c r="F57" s="72"/>
      <c r="G57" s="29" t="s">
        <v>45</v>
      </c>
      <c r="H57" s="29"/>
      <c r="I57" s="29"/>
      <c r="J57" s="29"/>
      <c r="K57" s="29" t="s">
        <v>125</v>
      </c>
      <c r="L57" s="29"/>
      <c r="M57" s="29" t="s">
        <v>1522</v>
      </c>
      <c r="N57" s="29"/>
      <c r="P57" s="72" t="s">
        <v>90</v>
      </c>
      <c r="Q57" s="87"/>
      <c r="R57" s="28"/>
      <c r="S57" s="38">
        <f t="shared" si="63"/>
        <v>29.35</v>
      </c>
      <c r="T57" s="36" t="s">
        <v>44</v>
      </c>
      <c r="U57" s="5" t="str">
        <f>+Instructions!$B$3</f>
        <v>E</v>
      </c>
      <c r="V57" s="51"/>
      <c r="W57" s="55">
        <f>+Instructions!$C$22</f>
        <v>0</v>
      </c>
      <c r="X57" s="38">
        <f>ROUND($AA57*(1-W57)+0.004999,2)</f>
        <v>29.35</v>
      </c>
      <c r="Y57" s="146"/>
      <c r="Z57" s="6" t="s">
        <v>3263</v>
      </c>
      <c r="AA57" s="38">
        <v>29.35</v>
      </c>
      <c r="AB57" s="59">
        <f t="shared" si="64"/>
        <v>0</v>
      </c>
      <c r="AC57" s="16">
        <f t="shared" si="64"/>
        <v>29.35</v>
      </c>
      <c r="AD57" s="12">
        <f>(AG57-AC57)/AG57</f>
        <v>0</v>
      </c>
      <c r="AE57" s="115"/>
      <c r="AF57" s="120">
        <v>1</v>
      </c>
      <c r="AG57" s="37">
        <f>SUM(AJ57:AL57)+AE57</f>
        <v>29.35</v>
      </c>
      <c r="AH57" s="146"/>
      <c r="AJ57" s="38">
        <f>ROUND(AC57/(1-VLOOKUP(AF57,Group,2,FALSE)),2)</f>
        <v>29.35</v>
      </c>
      <c r="AK57" s="16">
        <f>IF(VLOOKUP(AF57,Group,5,FALSE)="YES",VLOOKUP(ROUND(ROUND(AJ57,1)-AJ57,2),Round,2,FALSE)+VLOOKUP(AF57,Group,6,FALSE),0)</f>
        <v>0</v>
      </c>
      <c r="AL57" s="16">
        <f>IF(VLOOKUP(AF57,Group,7,FALSE)="",0,ROUND(AJ57-0.04999,1)-AJ57+AM57)</f>
        <v>0</v>
      </c>
      <c r="AM57" s="16" t="str">
        <f>IF(VLOOKUP(AF57,Group,7,FALSE)="","",VLOOKUP(AF57,Group,7,FALSE))</f>
        <v/>
      </c>
      <c r="AO57" s="156" t="s">
        <v>56</v>
      </c>
    </row>
    <row r="58" spans="2:41" s="3" customFormat="1" ht="9.75" customHeight="1" x14ac:dyDescent="0.2">
      <c r="B58" s="107" t="s">
        <v>52</v>
      </c>
      <c r="D58" s="39"/>
      <c r="E58" s="72" t="s">
        <v>128</v>
      </c>
      <c r="F58" s="72"/>
      <c r="G58" s="29" t="s">
        <v>45</v>
      </c>
      <c r="H58" s="29"/>
      <c r="I58" s="29"/>
      <c r="J58" s="29"/>
      <c r="K58" s="29" t="s">
        <v>125</v>
      </c>
      <c r="L58" s="29"/>
      <c r="M58" s="29" t="s">
        <v>2503</v>
      </c>
      <c r="N58" s="29"/>
      <c r="P58" s="72" t="s">
        <v>91</v>
      </c>
      <c r="Q58" s="87"/>
      <c r="R58" s="28"/>
      <c r="S58" s="38">
        <f t="shared" si="63"/>
        <v>23.9</v>
      </c>
      <c r="T58" s="36" t="s">
        <v>44</v>
      </c>
      <c r="U58" s="5" t="str">
        <f>+Instructions!$B$3</f>
        <v>E</v>
      </c>
      <c r="V58" s="51"/>
      <c r="W58" s="55">
        <f>+Instructions!$C$22</f>
        <v>0</v>
      </c>
      <c r="X58" s="38">
        <f t="shared" ref="X58" si="65">ROUND($AA58*(1-W58)+0.004999,2)</f>
        <v>23.9</v>
      </c>
      <c r="Y58" s="146"/>
      <c r="Z58" s="6" t="s">
        <v>3262</v>
      </c>
      <c r="AA58" s="38">
        <v>23.9</v>
      </c>
      <c r="AB58" s="59">
        <f t="shared" si="64"/>
        <v>0</v>
      </c>
      <c r="AC58" s="16">
        <f t="shared" si="64"/>
        <v>23.9</v>
      </c>
      <c r="AD58" s="12">
        <f t="shared" ref="AD58" si="66">(AG58-AC58)/AG58</f>
        <v>0</v>
      </c>
      <c r="AE58" s="115"/>
      <c r="AF58" s="120">
        <v>1</v>
      </c>
      <c r="AG58" s="37">
        <f t="shared" ref="AG58" si="67">SUM(AJ58:AL58)+AE58</f>
        <v>23.9</v>
      </c>
      <c r="AH58" s="146"/>
      <c r="AJ58" s="38">
        <f t="shared" ref="AJ58" si="68">ROUND(AC58/(1-VLOOKUP(AF58,Group,2,FALSE)),2)</f>
        <v>23.9</v>
      </c>
      <c r="AK58" s="16">
        <f t="shared" ref="AK58" si="69">IF(VLOOKUP(AF58,Group,5,FALSE)="YES",VLOOKUP(ROUND(ROUND(AJ58,1)-AJ58,2),Round,2,FALSE)+VLOOKUP(AF58,Group,6,FALSE),0)</f>
        <v>0</v>
      </c>
      <c r="AL58" s="16">
        <f t="shared" ref="AL58" si="70">IF(VLOOKUP(AF58,Group,7,FALSE)="",0,ROUND(AJ58-0.04999,1)-AJ58+AM58)</f>
        <v>0</v>
      </c>
      <c r="AM58" s="16" t="str">
        <f t="shared" ref="AM58" si="71">IF(VLOOKUP(AF58,Group,7,FALSE)="","",VLOOKUP(AF58,Group,7,FALSE))</f>
        <v/>
      </c>
      <c r="AO58" s="156" t="s">
        <v>56</v>
      </c>
    </row>
    <row r="59" spans="2:41" s="3" customFormat="1" ht="9.75" customHeight="1" x14ac:dyDescent="0.2">
      <c r="B59" s="107" t="s">
        <v>52</v>
      </c>
      <c r="D59" s="39"/>
      <c r="E59" s="72" t="s">
        <v>89</v>
      </c>
      <c r="F59" s="72"/>
      <c r="G59" s="29" t="s">
        <v>45</v>
      </c>
      <c r="H59" s="29"/>
      <c r="I59" s="29"/>
      <c r="J59" s="29"/>
      <c r="K59" s="29" t="s">
        <v>125</v>
      </c>
      <c r="L59" s="29"/>
      <c r="M59" s="29" t="s">
        <v>2315</v>
      </c>
      <c r="N59" s="29"/>
      <c r="P59" s="72" t="s">
        <v>91</v>
      </c>
      <c r="Q59" s="87"/>
      <c r="R59" s="28"/>
      <c r="S59" s="38">
        <f t="shared" si="63"/>
        <v>24.15</v>
      </c>
      <c r="T59" s="36" t="s">
        <v>44</v>
      </c>
      <c r="U59" s="5" t="str">
        <f>+Instructions!$B$3</f>
        <v>E</v>
      </c>
      <c r="V59" s="51"/>
      <c r="W59" s="55">
        <f>+Instructions!$C$22</f>
        <v>0</v>
      </c>
      <c r="X59" s="38">
        <f t="shared" ref="X59" si="72">ROUND($AA59*(1-W59)+0.004999,2)</f>
        <v>24.15</v>
      </c>
      <c r="Y59" s="146"/>
      <c r="Z59" s="6" t="s">
        <v>3263</v>
      </c>
      <c r="AA59" s="38">
        <v>24.15</v>
      </c>
      <c r="AB59" s="59">
        <f t="shared" si="64"/>
        <v>0</v>
      </c>
      <c r="AC59" s="16">
        <f t="shared" si="64"/>
        <v>24.15</v>
      </c>
      <c r="AD59" s="12">
        <f t="shared" ref="AD59" si="73">(AG59-AC59)/AG59</f>
        <v>0</v>
      </c>
      <c r="AE59" s="115"/>
      <c r="AF59" s="120">
        <v>1</v>
      </c>
      <c r="AG59" s="37">
        <f t="shared" ref="AG59" si="74">SUM(AJ59:AL59)+AE59</f>
        <v>24.15</v>
      </c>
      <c r="AH59" s="146"/>
      <c r="AJ59" s="38">
        <f t="shared" ref="AJ59" si="75">ROUND(AC59/(1-VLOOKUP(AF59,Group,2,FALSE)),2)</f>
        <v>24.15</v>
      </c>
      <c r="AK59" s="16">
        <f t="shared" ref="AK59" si="76">IF(VLOOKUP(AF59,Group,5,FALSE)="YES",VLOOKUP(ROUND(ROUND(AJ59,1)-AJ59,2),Round,2,FALSE)+VLOOKUP(AF59,Group,6,FALSE),0)</f>
        <v>0</v>
      </c>
      <c r="AL59" s="16">
        <f t="shared" ref="AL59" si="77">IF(VLOOKUP(AF59,Group,7,FALSE)="",0,ROUND(AJ59-0.04999,1)-AJ59+AM59)</f>
        <v>0</v>
      </c>
      <c r="AM59" s="16" t="str">
        <f t="shared" ref="AM59" si="78">IF(VLOOKUP(AF59,Group,7,FALSE)="","",VLOOKUP(AF59,Group,7,FALSE))</f>
        <v/>
      </c>
      <c r="AO59" s="156" t="s">
        <v>56</v>
      </c>
    </row>
    <row r="60" spans="2:41" s="3" customFormat="1" ht="9.75" customHeight="1" x14ac:dyDescent="0.2">
      <c r="B60" s="107" t="s">
        <v>52</v>
      </c>
      <c r="D60" s="39"/>
      <c r="E60" s="72" t="s">
        <v>177</v>
      </c>
      <c r="F60" s="72"/>
      <c r="G60" s="29" t="s">
        <v>45</v>
      </c>
      <c r="H60" s="29"/>
      <c r="I60" s="29"/>
      <c r="J60" s="29"/>
      <c r="K60" s="29" t="s">
        <v>125</v>
      </c>
      <c r="L60" s="29"/>
      <c r="M60" s="29" t="s">
        <v>1532</v>
      </c>
      <c r="N60" s="29"/>
      <c r="P60" s="72" t="s">
        <v>90</v>
      </c>
      <c r="Q60" s="87"/>
      <c r="R60" s="28"/>
      <c r="S60" s="38">
        <f t="shared" si="63"/>
        <v>24.2</v>
      </c>
      <c r="T60" s="36" t="s">
        <v>44</v>
      </c>
      <c r="U60" s="5" t="str">
        <f>+Instructions!$B$3</f>
        <v>E</v>
      </c>
      <c r="V60" s="51"/>
      <c r="W60" s="55">
        <f>+Instructions!$C$22</f>
        <v>0</v>
      </c>
      <c r="X60" s="38">
        <f>ROUND($AA60*(1-W60)+0.004999,2)</f>
        <v>24.2</v>
      </c>
      <c r="Y60" s="146"/>
      <c r="Z60" s="6" t="s">
        <v>3263</v>
      </c>
      <c r="AA60" s="38">
        <v>24.2</v>
      </c>
      <c r="AB60" s="59">
        <f t="shared" si="64"/>
        <v>0</v>
      </c>
      <c r="AC60" s="16">
        <f t="shared" si="64"/>
        <v>24.2</v>
      </c>
      <c r="AD60" s="12">
        <f>(AG60-AC60)/AG60</f>
        <v>0</v>
      </c>
      <c r="AE60" s="115"/>
      <c r="AF60" s="120">
        <v>1</v>
      </c>
      <c r="AG60" s="37">
        <f>SUM(AJ60:AL60)+AE60</f>
        <v>24.2</v>
      </c>
      <c r="AH60" s="146"/>
      <c r="AJ60" s="38">
        <f>ROUND(AC60/(1-VLOOKUP(AF60,Group,2,FALSE)),2)</f>
        <v>24.2</v>
      </c>
      <c r="AK60" s="16">
        <f>IF(VLOOKUP(AF60,Group,5,FALSE)="YES",VLOOKUP(ROUND(ROUND(AJ60,1)-AJ60,2),Round,2,FALSE)+VLOOKUP(AF60,Group,6,FALSE),0)</f>
        <v>0</v>
      </c>
      <c r="AL60" s="16">
        <f>IF(VLOOKUP(AF60,Group,7,FALSE)="",0,ROUND(AJ60-0.04999,1)-AJ60+AM60)</f>
        <v>0</v>
      </c>
      <c r="AM60" s="16" t="str">
        <f>IF(VLOOKUP(AF60,Group,7,FALSE)="","",VLOOKUP(AF60,Group,7,FALSE))</f>
        <v/>
      </c>
      <c r="AO60" s="156" t="s">
        <v>56</v>
      </c>
    </row>
    <row r="61" spans="2:41" s="3" customFormat="1" ht="9.9499999999999993" customHeight="1" x14ac:dyDescent="0.2">
      <c r="B61" s="107" t="s">
        <v>52</v>
      </c>
      <c r="D61" s="39"/>
      <c r="E61" s="72" t="s">
        <v>292</v>
      </c>
      <c r="F61" s="72"/>
      <c r="G61" s="29" t="s">
        <v>45</v>
      </c>
      <c r="H61" s="29"/>
      <c r="I61" s="29"/>
      <c r="J61" s="29"/>
      <c r="K61" s="29" t="s">
        <v>125</v>
      </c>
      <c r="L61" s="29"/>
      <c r="M61" s="29" t="s">
        <v>1096</v>
      </c>
      <c r="N61" s="29"/>
      <c r="P61" s="72" t="s">
        <v>90</v>
      </c>
      <c r="Q61" s="87"/>
      <c r="R61" s="28"/>
      <c r="S61" s="38">
        <f t="shared" si="63"/>
        <v>26.9</v>
      </c>
      <c r="T61" s="36" t="s">
        <v>44</v>
      </c>
      <c r="U61" s="5" t="str">
        <f>+Instructions!$B$3</f>
        <v>E</v>
      </c>
      <c r="V61" s="51"/>
      <c r="W61" s="55">
        <f>+Instructions!$C$22</f>
        <v>0</v>
      </c>
      <c r="X61" s="38">
        <f>ROUND($AA61*(1-W61)+0.004999,2)</f>
        <v>26.9</v>
      </c>
      <c r="Y61" s="146"/>
      <c r="Z61" s="6" t="s">
        <v>3263</v>
      </c>
      <c r="AA61" s="38">
        <v>26.9</v>
      </c>
      <c r="AB61" s="59">
        <f t="shared" si="64"/>
        <v>0</v>
      </c>
      <c r="AC61" s="16">
        <f t="shared" si="64"/>
        <v>26.9</v>
      </c>
      <c r="AD61" s="12">
        <f>(AG61-AC61)/AG61</f>
        <v>0</v>
      </c>
      <c r="AE61" s="115"/>
      <c r="AF61" s="120">
        <v>1</v>
      </c>
      <c r="AG61" s="37">
        <f>SUM(AJ61:AL61)+AE61</f>
        <v>26.9</v>
      </c>
      <c r="AH61" s="146"/>
      <c r="AJ61" s="38">
        <f>ROUND(AC61/(1-VLOOKUP(AF61,Group,2,FALSE)),2)</f>
        <v>26.9</v>
      </c>
      <c r="AK61" s="16">
        <f>IF(VLOOKUP(AF61,Group,5,FALSE)="YES",VLOOKUP(ROUND(ROUND(AJ61,1)-AJ61,2),Round,2,FALSE)+VLOOKUP(AF61,Group,6,FALSE),0)</f>
        <v>0</v>
      </c>
      <c r="AL61" s="16">
        <f>IF(VLOOKUP(AF61,Group,7,FALSE)="",0,ROUND(AJ61-0.04999,1)-AJ61+AM61)</f>
        <v>0</v>
      </c>
      <c r="AM61" s="16" t="str">
        <f>IF(VLOOKUP(AF61,Group,7,FALSE)="","",VLOOKUP(AF61,Group,7,FALSE))</f>
        <v/>
      </c>
      <c r="AO61" s="156" t="s">
        <v>56</v>
      </c>
    </row>
    <row r="62" spans="2:41" s="3" customFormat="1" ht="0.95" customHeight="1" x14ac:dyDescent="0.2">
      <c r="P62" s="72"/>
      <c r="Q62" s="87"/>
      <c r="R62" s="6"/>
      <c r="S62" s="38"/>
      <c r="T62" s="6"/>
      <c r="U62" s="5"/>
      <c r="V62" s="51"/>
      <c r="W62" s="142"/>
      <c r="X62" s="55"/>
      <c r="Y62" s="149"/>
      <c r="Z62" s="142"/>
      <c r="AA62" s="38"/>
      <c r="AB62" s="38"/>
      <c r="AC62" s="54"/>
      <c r="AD62" s="16"/>
      <c r="AE62" s="14"/>
      <c r="AF62" s="64"/>
      <c r="AG62" s="118"/>
      <c r="AH62" s="151"/>
      <c r="AI62" s="142"/>
      <c r="AK62" s="16"/>
      <c r="AL62" s="16"/>
      <c r="AM62" s="16"/>
      <c r="AN62" s="16"/>
      <c r="AO62" s="157"/>
    </row>
    <row r="63" spans="2:41" s="3" customFormat="1" ht="9.9499999999999993" customHeight="1" x14ac:dyDescent="0.2">
      <c r="B63" s="106" t="s">
        <v>6</v>
      </c>
      <c r="D63" s="39"/>
      <c r="E63" s="72" t="s">
        <v>251</v>
      </c>
      <c r="F63" s="72"/>
      <c r="G63" s="29" t="s">
        <v>96</v>
      </c>
      <c r="H63" s="29"/>
      <c r="I63" s="29"/>
      <c r="J63" s="29"/>
      <c r="K63" s="29" t="s">
        <v>125</v>
      </c>
      <c r="L63" s="29"/>
      <c r="M63" s="29" t="s">
        <v>1524</v>
      </c>
      <c r="N63" s="29"/>
      <c r="P63" s="72" t="s">
        <v>1531</v>
      </c>
      <c r="Q63" s="87"/>
      <c r="R63" s="28"/>
      <c r="S63" s="38">
        <f t="shared" ref="S63:S65" si="79">IF(Suggested="Yes",AA63,AG63)</f>
        <v>37.6</v>
      </c>
      <c r="T63" s="36" t="s">
        <v>43</v>
      </c>
      <c r="U63" s="5" t="str">
        <f>+Instructions!$B$3</f>
        <v>E</v>
      </c>
      <c r="V63" s="51"/>
      <c r="W63" s="55">
        <f>+Instructions!$C$22</f>
        <v>0</v>
      </c>
      <c r="X63" s="38">
        <f t="shared" ref="X63:X65" si="80">ROUND($AA63*(1-W63)+0.004999,2)</f>
        <v>37.6</v>
      </c>
      <c r="Y63" s="146"/>
      <c r="Z63" s="6" t="s">
        <v>3263</v>
      </c>
      <c r="AA63" s="38">
        <v>37.6</v>
      </c>
      <c r="AB63" s="59">
        <f t="shared" ref="AB63:AC65" si="81">+W63</f>
        <v>0</v>
      </c>
      <c r="AC63" s="16">
        <f t="shared" si="81"/>
        <v>37.6</v>
      </c>
      <c r="AD63" s="12">
        <f t="shared" ref="AD63:AD65" si="82">(AG63-AC63)/AG63</f>
        <v>0</v>
      </c>
      <c r="AE63" s="115"/>
      <c r="AF63" s="121">
        <v>3</v>
      </c>
      <c r="AG63" s="52">
        <f t="shared" ref="AG63:AG65" si="83">SUM(AJ63:AL63)+AE63</f>
        <v>37.6</v>
      </c>
      <c r="AH63" s="146"/>
      <c r="AJ63" s="38">
        <f t="shared" ref="AJ63:AJ65" si="84">ROUND(AC63/(1-VLOOKUP(AF63,Group,2,FALSE)),2)</f>
        <v>37.6</v>
      </c>
      <c r="AK63" s="16">
        <f t="shared" ref="AK63:AK65" si="85">IF(VLOOKUP(AF63,Group,5,FALSE)="YES",VLOOKUP(ROUND(ROUND(AJ63,1)-AJ63,2),Round,2,FALSE)+VLOOKUP(AF63,Group,6,FALSE),0)</f>
        <v>0</v>
      </c>
      <c r="AL63" s="16">
        <f t="shared" ref="AL63:AL65" si="86">IF(VLOOKUP(AF63,Group,7,FALSE)="",0,ROUND(AJ63-0.04999,1)-AJ63+AM63)</f>
        <v>0</v>
      </c>
      <c r="AM63" s="16" t="str">
        <f t="shared" ref="AM63:AM65" si="87">IF(VLOOKUP(AF63,Group,7,FALSE)="","",VLOOKUP(AF63,Group,7,FALSE))</f>
        <v/>
      </c>
      <c r="AO63" s="156" t="s">
        <v>56</v>
      </c>
    </row>
    <row r="64" spans="2:41" s="3" customFormat="1" ht="9.75" customHeight="1" x14ac:dyDescent="0.2">
      <c r="B64" s="106" t="s">
        <v>6</v>
      </c>
      <c r="D64" s="39"/>
      <c r="E64" s="72" t="s">
        <v>83</v>
      </c>
      <c r="F64" s="72"/>
      <c r="G64" s="29" t="s">
        <v>116</v>
      </c>
      <c r="H64" s="29"/>
      <c r="I64" s="29"/>
      <c r="J64" s="29"/>
      <c r="K64" s="29" t="s">
        <v>125</v>
      </c>
      <c r="L64" s="29"/>
      <c r="M64" s="29" t="s">
        <v>2317</v>
      </c>
      <c r="N64" s="29"/>
      <c r="P64" s="72" t="s">
        <v>1531</v>
      </c>
      <c r="Q64" s="87"/>
      <c r="R64" s="28"/>
      <c r="S64" s="38">
        <f t="shared" si="79"/>
        <v>24</v>
      </c>
      <c r="T64" s="36" t="s">
        <v>43</v>
      </c>
      <c r="U64" s="5" t="str">
        <f>+Instructions!$B$3</f>
        <v>E</v>
      </c>
      <c r="V64" s="51"/>
      <c r="W64" s="55">
        <f>+Instructions!$C$22</f>
        <v>0</v>
      </c>
      <c r="X64" s="38">
        <f t="shared" si="80"/>
        <v>24</v>
      </c>
      <c r="Y64" s="146"/>
      <c r="Z64" s="6" t="s">
        <v>3263</v>
      </c>
      <c r="AA64" s="38">
        <v>24</v>
      </c>
      <c r="AB64" s="59">
        <f t="shared" si="81"/>
        <v>0</v>
      </c>
      <c r="AC64" s="16">
        <f t="shared" si="81"/>
        <v>24</v>
      </c>
      <c r="AD64" s="12">
        <f t="shared" si="82"/>
        <v>0</v>
      </c>
      <c r="AE64" s="115"/>
      <c r="AF64" s="121">
        <v>3</v>
      </c>
      <c r="AG64" s="52">
        <f t="shared" si="83"/>
        <v>24</v>
      </c>
      <c r="AH64" s="146"/>
      <c r="AJ64" s="38">
        <f t="shared" si="84"/>
        <v>24</v>
      </c>
      <c r="AK64" s="16">
        <f t="shared" si="85"/>
        <v>0</v>
      </c>
      <c r="AL64" s="16">
        <f t="shared" si="86"/>
        <v>0</v>
      </c>
      <c r="AM64" s="16" t="str">
        <f t="shared" si="87"/>
        <v/>
      </c>
      <c r="AO64" s="156" t="s">
        <v>56</v>
      </c>
    </row>
    <row r="65" spans="2:41" s="3" customFormat="1" ht="9.9499999999999993" customHeight="1" x14ac:dyDescent="0.2">
      <c r="B65" s="106" t="s">
        <v>6</v>
      </c>
      <c r="D65" s="39"/>
      <c r="E65" s="72" t="s">
        <v>2316</v>
      </c>
      <c r="F65" s="72"/>
      <c r="G65" s="29" t="s">
        <v>2074</v>
      </c>
      <c r="H65" s="29"/>
      <c r="I65" s="29"/>
      <c r="J65" s="29"/>
      <c r="K65" s="29" t="s">
        <v>125</v>
      </c>
      <c r="L65" s="29"/>
      <c r="M65" s="29" t="s">
        <v>1523</v>
      </c>
      <c r="N65" s="29"/>
      <c r="P65" s="72" t="s">
        <v>1531</v>
      </c>
      <c r="Q65" s="87"/>
      <c r="R65" s="28"/>
      <c r="S65" s="38">
        <f t="shared" si="79"/>
        <v>31</v>
      </c>
      <c r="T65" s="36" t="s">
        <v>43</v>
      </c>
      <c r="U65" s="5" t="str">
        <f>+Instructions!$B$3</f>
        <v>E</v>
      </c>
      <c r="V65" s="51"/>
      <c r="W65" s="55">
        <f>+Instructions!$C$22</f>
        <v>0</v>
      </c>
      <c r="X65" s="38">
        <f t="shared" si="80"/>
        <v>31</v>
      </c>
      <c r="Y65" s="146"/>
      <c r="Z65" s="6" t="s">
        <v>3263</v>
      </c>
      <c r="AA65" s="38">
        <v>31</v>
      </c>
      <c r="AB65" s="59">
        <f t="shared" si="81"/>
        <v>0</v>
      </c>
      <c r="AC65" s="16">
        <f t="shared" si="81"/>
        <v>31</v>
      </c>
      <c r="AD65" s="12">
        <f t="shared" si="82"/>
        <v>0</v>
      </c>
      <c r="AE65" s="115"/>
      <c r="AF65" s="121">
        <v>3</v>
      </c>
      <c r="AG65" s="52">
        <f t="shared" si="83"/>
        <v>31</v>
      </c>
      <c r="AH65" s="146"/>
      <c r="AJ65" s="38">
        <f t="shared" si="84"/>
        <v>31</v>
      </c>
      <c r="AK65" s="16">
        <f t="shared" si="85"/>
        <v>0</v>
      </c>
      <c r="AL65" s="16">
        <f t="shared" si="86"/>
        <v>0</v>
      </c>
      <c r="AM65" s="16" t="str">
        <f t="shared" si="87"/>
        <v/>
      </c>
      <c r="AO65" s="156" t="s">
        <v>56</v>
      </c>
    </row>
    <row r="66" spans="2:41" s="3" customFormat="1" ht="0.95" customHeight="1" x14ac:dyDescent="0.2">
      <c r="P66" s="72"/>
      <c r="Q66" s="87"/>
      <c r="R66" s="6"/>
      <c r="S66" s="38"/>
      <c r="T66" s="6"/>
      <c r="U66" s="5"/>
      <c r="V66" s="51"/>
      <c r="W66" s="142"/>
      <c r="X66" s="55"/>
      <c r="Y66" s="149"/>
      <c r="Z66" s="142"/>
      <c r="AA66" s="38"/>
      <c r="AB66" s="38"/>
      <c r="AC66" s="54"/>
      <c r="AD66" s="16"/>
      <c r="AE66" s="14"/>
      <c r="AF66" s="64"/>
      <c r="AG66" s="118"/>
      <c r="AH66" s="151"/>
      <c r="AI66" s="142"/>
      <c r="AK66" s="16"/>
      <c r="AL66" s="16"/>
      <c r="AM66" s="16"/>
      <c r="AN66" s="16"/>
      <c r="AO66" s="157" t="s">
        <v>56</v>
      </c>
    </row>
    <row r="67" spans="2:41" s="3" customFormat="1" ht="9.9499999999999993" customHeight="1" x14ac:dyDescent="0.2">
      <c r="B67" s="106" t="s">
        <v>6</v>
      </c>
      <c r="D67" s="39"/>
      <c r="E67" s="72" t="s">
        <v>97</v>
      </c>
      <c r="F67" s="72"/>
      <c r="G67" s="29" t="s">
        <v>1301</v>
      </c>
      <c r="H67" s="29"/>
      <c r="I67" s="29"/>
      <c r="J67" s="29"/>
      <c r="K67" s="29" t="s">
        <v>125</v>
      </c>
      <c r="L67" s="29"/>
      <c r="M67" s="29" t="s">
        <v>1525</v>
      </c>
      <c r="N67" s="29"/>
      <c r="P67" s="72"/>
      <c r="Q67" s="87"/>
      <c r="R67" s="28"/>
      <c r="S67" s="38">
        <f>IF(Suggested="Yes",AA67,AG67)</f>
        <v>38.200000000000003</v>
      </c>
      <c r="T67" s="36" t="s">
        <v>43</v>
      </c>
      <c r="U67" s="5" t="str">
        <f>+Instructions!$B$3</f>
        <v>E</v>
      </c>
      <c r="V67" s="51"/>
      <c r="W67" s="55">
        <f>+Instructions!$C$22</f>
        <v>0</v>
      </c>
      <c r="X67" s="38">
        <f>ROUND($AA67*(1-W67)+0.004999,2)</f>
        <v>38.200000000000003</v>
      </c>
      <c r="Y67" s="146"/>
      <c r="Z67" s="6" t="s">
        <v>3263</v>
      </c>
      <c r="AA67" s="38">
        <v>38.200000000000003</v>
      </c>
      <c r="AB67" s="59">
        <f>+W67</f>
        <v>0</v>
      </c>
      <c r="AC67" s="16">
        <f>+X67</f>
        <v>38.200000000000003</v>
      </c>
      <c r="AD67" s="12">
        <f>(AG67-AC67)/AG67</f>
        <v>0</v>
      </c>
      <c r="AE67" s="115"/>
      <c r="AF67" s="121">
        <v>3</v>
      </c>
      <c r="AG67" s="52">
        <f>SUM(AJ67:AL67)+AE67</f>
        <v>38.200000000000003</v>
      </c>
      <c r="AH67" s="146"/>
      <c r="AJ67" s="38">
        <f>ROUND(AC67/(1-VLOOKUP(AF67,Group,2,FALSE)),2)</f>
        <v>38.200000000000003</v>
      </c>
      <c r="AK67" s="16">
        <f>IF(VLOOKUP(AF67,Group,5,FALSE)="YES",VLOOKUP(ROUND(ROUND(AJ67,1)-AJ67,2),Round,2,FALSE)+VLOOKUP(AF67,Group,6,FALSE),0)</f>
        <v>0</v>
      </c>
      <c r="AL67" s="16">
        <f>IF(VLOOKUP(AF67,Group,7,FALSE)="",0,ROUND(AJ67-0.04999,1)-AJ67+AM67)</f>
        <v>0</v>
      </c>
      <c r="AM67" s="16" t="str">
        <f>IF(VLOOKUP(AF67,Group,7,FALSE)="","",VLOOKUP(AF67,Group,7,FALSE))</f>
        <v/>
      </c>
      <c r="AO67" s="156" t="s">
        <v>56</v>
      </c>
    </row>
    <row r="68" spans="2:41" s="3" customFormat="1" ht="9.9499999999999993" customHeight="1" x14ac:dyDescent="0.2">
      <c r="B68" s="106" t="s">
        <v>6</v>
      </c>
      <c r="D68" s="39"/>
      <c r="E68" s="72" t="s">
        <v>98</v>
      </c>
      <c r="F68" s="72"/>
      <c r="G68" s="29" t="s">
        <v>99</v>
      </c>
      <c r="H68" s="29"/>
      <c r="I68" s="29"/>
      <c r="J68" s="29"/>
      <c r="K68" s="29" t="s">
        <v>125</v>
      </c>
      <c r="L68" s="29"/>
      <c r="M68" s="29" t="s">
        <v>1526</v>
      </c>
      <c r="N68" s="29"/>
      <c r="P68" s="72"/>
      <c r="Q68" s="87"/>
      <c r="R68" s="28"/>
      <c r="S68" s="38">
        <f>IF(Suggested="Yes",AA68,AG68)</f>
        <v>36.450000000000003</v>
      </c>
      <c r="T68" s="36" t="s">
        <v>43</v>
      </c>
      <c r="U68" s="5" t="str">
        <f>+Instructions!$B$3</f>
        <v>E</v>
      </c>
      <c r="V68" s="51"/>
      <c r="W68" s="55">
        <f>+Instructions!$C$22</f>
        <v>0</v>
      </c>
      <c r="X68" s="38">
        <f>ROUND($AA68*(1-W68)+0.004999,2)</f>
        <v>36.450000000000003</v>
      </c>
      <c r="Y68" s="146"/>
      <c r="Z68" s="6" t="s">
        <v>3263</v>
      </c>
      <c r="AA68" s="38">
        <v>36.450000000000003</v>
      </c>
      <c r="AB68" s="59">
        <f>+W68</f>
        <v>0</v>
      </c>
      <c r="AC68" s="16">
        <f>+X68</f>
        <v>36.450000000000003</v>
      </c>
      <c r="AD68" s="12">
        <f>(AG68-AC68)/AG68</f>
        <v>0</v>
      </c>
      <c r="AE68" s="115"/>
      <c r="AF68" s="121">
        <v>3</v>
      </c>
      <c r="AG68" s="52">
        <f>SUM(AJ68:AL68)+AE68</f>
        <v>36.450000000000003</v>
      </c>
      <c r="AH68" s="146"/>
      <c r="AJ68" s="38">
        <f>ROUND(AC68/(1-VLOOKUP(AF68,Group,2,FALSE)),2)</f>
        <v>36.450000000000003</v>
      </c>
      <c r="AK68" s="16">
        <f>IF(VLOOKUP(AF68,Group,5,FALSE)="YES",VLOOKUP(ROUND(ROUND(AJ68,1)-AJ68,2),Round,2,FALSE)+VLOOKUP(AF68,Group,6,FALSE),0)</f>
        <v>0</v>
      </c>
      <c r="AL68" s="16">
        <f>IF(VLOOKUP(AF68,Group,7,FALSE)="",0,ROUND(AJ68-0.04999,1)-AJ68+AM68)</f>
        <v>0</v>
      </c>
      <c r="AM68" s="16" t="str">
        <f>IF(VLOOKUP(AF68,Group,7,FALSE)="","",VLOOKUP(AF68,Group,7,FALSE))</f>
        <v/>
      </c>
      <c r="AO68" s="156" t="s">
        <v>56</v>
      </c>
    </row>
    <row r="69" spans="2:41" s="3" customFormat="1" ht="0.95" customHeight="1" x14ac:dyDescent="0.2">
      <c r="P69" s="72"/>
      <c r="Q69" s="87"/>
      <c r="R69" s="6"/>
      <c r="S69" s="38"/>
      <c r="T69" s="6"/>
      <c r="U69" s="5"/>
      <c r="V69" s="51"/>
      <c r="W69" s="55"/>
      <c r="X69" s="14"/>
      <c r="Y69" s="146"/>
      <c r="Z69" s="38"/>
      <c r="AA69" s="38"/>
      <c r="AB69" s="54"/>
      <c r="AC69" s="16"/>
      <c r="AD69" s="14"/>
      <c r="AE69" s="64"/>
      <c r="AF69" s="118"/>
      <c r="AG69" s="38"/>
      <c r="AH69" s="146"/>
      <c r="AJ69" s="38"/>
      <c r="AK69" s="16"/>
      <c r="AL69" s="16"/>
      <c r="AM69" s="16"/>
      <c r="AO69" s="157" t="s">
        <v>56</v>
      </c>
    </row>
    <row r="70" spans="2:41" s="3" customFormat="1" ht="9.9499999999999993" customHeight="1" x14ac:dyDescent="0.2">
      <c r="B70" s="107" t="s">
        <v>52</v>
      </c>
      <c r="D70" s="39"/>
      <c r="E70" s="72" t="s">
        <v>92</v>
      </c>
      <c r="F70" s="72"/>
      <c r="G70" s="29" t="s">
        <v>45</v>
      </c>
      <c r="H70" s="29"/>
      <c r="I70" s="29"/>
      <c r="J70" s="29"/>
      <c r="K70" s="29" t="s">
        <v>88</v>
      </c>
      <c r="L70" s="29"/>
      <c r="M70" s="29" t="s">
        <v>554</v>
      </c>
      <c r="N70" s="29"/>
      <c r="P70" s="72" t="s">
        <v>300</v>
      </c>
      <c r="Q70" s="87"/>
      <c r="R70" s="28"/>
      <c r="S70" s="38">
        <f t="shared" ref="S70:S75" si="88">IF(Suggested="Yes",AA70,AG70)</f>
        <v>33.450000000000003</v>
      </c>
      <c r="T70" s="36" t="s">
        <v>44</v>
      </c>
      <c r="U70" s="5" t="str">
        <f>+Instructions!$B$3</f>
        <v>E</v>
      </c>
      <c r="V70" s="51"/>
      <c r="W70" s="55">
        <f>+Instructions!$C$22</f>
        <v>0</v>
      </c>
      <c r="X70" s="38">
        <f t="shared" ref="X70:X75" si="89">ROUND($AA70*(1-W70)+0.004999,2)</f>
        <v>33.450000000000003</v>
      </c>
      <c r="Y70" s="146"/>
      <c r="Z70" s="6" t="s">
        <v>3263</v>
      </c>
      <c r="AA70" s="38">
        <v>33.450000000000003</v>
      </c>
      <c r="AB70" s="59">
        <f t="shared" ref="AB70:AC75" si="90">+W70</f>
        <v>0</v>
      </c>
      <c r="AC70" s="16">
        <f t="shared" si="90"/>
        <v>33.450000000000003</v>
      </c>
      <c r="AD70" s="12">
        <f t="shared" ref="AD70:AD75" si="91">(AG70-AC70)/AG70</f>
        <v>0</v>
      </c>
      <c r="AE70" s="115"/>
      <c r="AF70" s="120">
        <v>1</v>
      </c>
      <c r="AG70" s="37">
        <f t="shared" ref="AG70:AG75" si="92">SUM(AJ70:AL70)+AE70</f>
        <v>33.450000000000003</v>
      </c>
      <c r="AH70" s="146"/>
      <c r="AJ70" s="38">
        <f t="shared" ref="AJ70:AJ75" si="93">ROUND(AC70/(1-VLOOKUP(AF70,Group,2,FALSE)),2)</f>
        <v>33.450000000000003</v>
      </c>
      <c r="AK70" s="16">
        <f t="shared" ref="AK70:AK75" si="94">IF(VLOOKUP(AF70,Group,5,FALSE)="YES",VLOOKUP(ROUND(ROUND(AJ70,1)-AJ70,2),Round,2,FALSE)+VLOOKUP(AF70,Group,6,FALSE),0)</f>
        <v>0</v>
      </c>
      <c r="AL70" s="16">
        <f t="shared" ref="AL70:AL75" si="95">IF(VLOOKUP(AF70,Group,7,FALSE)="",0,ROUND(AJ70-0.04999,1)-AJ70+AM70)</f>
        <v>0</v>
      </c>
      <c r="AM70" s="16" t="str">
        <f t="shared" ref="AM70:AM75" si="96">IF(VLOOKUP(AF70,Group,7,FALSE)="","",VLOOKUP(AF70,Group,7,FALSE))</f>
        <v/>
      </c>
      <c r="AO70" s="157" t="s">
        <v>56</v>
      </c>
    </row>
    <row r="71" spans="2:41" s="3" customFormat="1" ht="9.9499999999999993" customHeight="1" x14ac:dyDescent="0.2">
      <c r="B71" s="107" t="s">
        <v>52</v>
      </c>
      <c r="D71" s="39"/>
      <c r="E71" s="72" t="s">
        <v>83</v>
      </c>
      <c r="F71" s="72"/>
      <c r="G71" s="29" t="s">
        <v>45</v>
      </c>
      <c r="H71" s="29"/>
      <c r="I71" s="29"/>
      <c r="J71" s="29"/>
      <c r="K71" s="29" t="s">
        <v>88</v>
      </c>
      <c r="L71" s="29"/>
      <c r="M71" s="29" t="s">
        <v>368</v>
      </c>
      <c r="N71" s="29"/>
      <c r="P71" s="72" t="s">
        <v>90</v>
      </c>
      <c r="Q71" s="87"/>
      <c r="R71" s="28"/>
      <c r="S71" s="38">
        <f t="shared" si="88"/>
        <v>27.2</v>
      </c>
      <c r="T71" s="36" t="s">
        <v>44</v>
      </c>
      <c r="U71" s="5" t="str">
        <f>+Instructions!$B$3</f>
        <v>E</v>
      </c>
      <c r="V71" s="51"/>
      <c r="W71" s="55">
        <f>+Instructions!$C$22</f>
        <v>0</v>
      </c>
      <c r="X71" s="38">
        <f t="shared" si="89"/>
        <v>27.2</v>
      </c>
      <c r="Y71" s="146"/>
      <c r="Z71" s="6" t="s">
        <v>3263</v>
      </c>
      <c r="AA71" s="38">
        <v>27.2</v>
      </c>
      <c r="AB71" s="59">
        <f t="shared" si="90"/>
        <v>0</v>
      </c>
      <c r="AC71" s="16">
        <f t="shared" si="90"/>
        <v>27.2</v>
      </c>
      <c r="AD71" s="12">
        <f t="shared" si="91"/>
        <v>0</v>
      </c>
      <c r="AE71" s="115"/>
      <c r="AF71" s="120">
        <v>1</v>
      </c>
      <c r="AG71" s="37">
        <f t="shared" si="92"/>
        <v>27.2</v>
      </c>
      <c r="AH71" s="146"/>
      <c r="AJ71" s="38">
        <f t="shared" si="93"/>
        <v>27.2</v>
      </c>
      <c r="AK71" s="16">
        <f t="shared" si="94"/>
        <v>0</v>
      </c>
      <c r="AL71" s="16">
        <f t="shared" si="95"/>
        <v>0</v>
      </c>
      <c r="AM71" s="16" t="str">
        <f t="shared" si="96"/>
        <v/>
      </c>
      <c r="AO71" s="157" t="s">
        <v>56</v>
      </c>
    </row>
    <row r="72" spans="2:41" s="3" customFormat="1" ht="9.75" customHeight="1" x14ac:dyDescent="0.2">
      <c r="B72" s="107" t="s">
        <v>52</v>
      </c>
      <c r="D72" s="39"/>
      <c r="E72" s="72" t="s">
        <v>128</v>
      </c>
      <c r="F72" s="72"/>
      <c r="G72" s="29" t="s">
        <v>45</v>
      </c>
      <c r="H72" s="29"/>
      <c r="I72" s="29"/>
      <c r="J72" s="29"/>
      <c r="K72" s="29" t="s">
        <v>88</v>
      </c>
      <c r="L72" s="29"/>
      <c r="M72" s="29" t="s">
        <v>1533</v>
      </c>
      <c r="N72" s="29"/>
      <c r="P72" s="72" t="s">
        <v>91</v>
      </c>
      <c r="Q72" s="87"/>
      <c r="R72" s="28"/>
      <c r="S72" s="38">
        <f t="shared" si="88"/>
        <v>24.15</v>
      </c>
      <c r="T72" s="36" t="s">
        <v>44</v>
      </c>
      <c r="U72" s="5" t="str">
        <f>+Instructions!$B$3</f>
        <v>E</v>
      </c>
      <c r="V72" s="51"/>
      <c r="W72" s="55">
        <f>+Instructions!$C$22</f>
        <v>0</v>
      </c>
      <c r="X72" s="38">
        <f t="shared" si="89"/>
        <v>24.15</v>
      </c>
      <c r="Y72" s="146"/>
      <c r="Z72" s="6" t="s">
        <v>3263</v>
      </c>
      <c r="AA72" s="38">
        <v>24.15</v>
      </c>
      <c r="AB72" s="59">
        <f t="shared" si="90"/>
        <v>0</v>
      </c>
      <c r="AC72" s="16">
        <f t="shared" si="90"/>
        <v>24.15</v>
      </c>
      <c r="AD72" s="12">
        <f t="shared" si="91"/>
        <v>0</v>
      </c>
      <c r="AE72" s="115"/>
      <c r="AF72" s="120">
        <v>1</v>
      </c>
      <c r="AG72" s="37">
        <f t="shared" si="92"/>
        <v>24.15</v>
      </c>
      <c r="AH72" s="146"/>
      <c r="AJ72" s="38">
        <f t="shared" si="93"/>
        <v>24.15</v>
      </c>
      <c r="AK72" s="16">
        <f t="shared" si="94"/>
        <v>0</v>
      </c>
      <c r="AL72" s="16">
        <f t="shared" si="95"/>
        <v>0</v>
      </c>
      <c r="AM72" s="16" t="str">
        <f t="shared" si="96"/>
        <v/>
      </c>
      <c r="AO72" s="156" t="s">
        <v>56</v>
      </c>
    </row>
    <row r="73" spans="2:41" s="3" customFormat="1" ht="9.9499999999999993" customHeight="1" x14ac:dyDescent="0.2">
      <c r="B73" s="107" t="s">
        <v>52</v>
      </c>
      <c r="D73" s="39"/>
      <c r="E73" s="72" t="s">
        <v>89</v>
      </c>
      <c r="F73" s="72"/>
      <c r="G73" s="29" t="s">
        <v>45</v>
      </c>
      <c r="H73" s="29"/>
      <c r="I73" s="29"/>
      <c r="J73" s="29"/>
      <c r="K73" s="29" t="s">
        <v>88</v>
      </c>
      <c r="L73" s="29"/>
      <c r="M73" s="29" t="s">
        <v>370</v>
      </c>
      <c r="N73" s="29"/>
      <c r="P73" s="72" t="s">
        <v>91</v>
      </c>
      <c r="Q73" s="87"/>
      <c r="R73" s="28"/>
      <c r="S73" s="38">
        <f t="shared" si="88"/>
        <v>24.45</v>
      </c>
      <c r="T73" s="36" t="s">
        <v>44</v>
      </c>
      <c r="U73" s="5" t="str">
        <f>+Instructions!$B$3</f>
        <v>E</v>
      </c>
      <c r="V73" s="51"/>
      <c r="W73" s="55">
        <f>+Instructions!$C$22</f>
        <v>0</v>
      </c>
      <c r="X73" s="38">
        <f t="shared" si="89"/>
        <v>24.45</v>
      </c>
      <c r="Y73" s="146"/>
      <c r="Z73" s="6" t="s">
        <v>3263</v>
      </c>
      <c r="AA73" s="38">
        <v>24.45</v>
      </c>
      <c r="AB73" s="59">
        <f t="shared" si="90"/>
        <v>0</v>
      </c>
      <c r="AC73" s="16">
        <f t="shared" si="90"/>
        <v>24.45</v>
      </c>
      <c r="AD73" s="12">
        <f t="shared" si="91"/>
        <v>0</v>
      </c>
      <c r="AE73" s="115"/>
      <c r="AF73" s="120">
        <v>1</v>
      </c>
      <c r="AG73" s="37">
        <f t="shared" si="92"/>
        <v>24.45</v>
      </c>
      <c r="AH73" s="146"/>
      <c r="AJ73" s="38">
        <f t="shared" si="93"/>
        <v>24.45</v>
      </c>
      <c r="AK73" s="16">
        <f t="shared" si="94"/>
        <v>0</v>
      </c>
      <c r="AL73" s="16">
        <f t="shared" si="95"/>
        <v>0</v>
      </c>
      <c r="AM73" s="16" t="str">
        <f t="shared" si="96"/>
        <v/>
      </c>
      <c r="AO73" s="157" t="s">
        <v>56</v>
      </c>
    </row>
    <row r="74" spans="2:41" s="3" customFormat="1" ht="9.75" customHeight="1" x14ac:dyDescent="0.2">
      <c r="B74" s="107" t="s">
        <v>52</v>
      </c>
      <c r="D74" s="39"/>
      <c r="E74" s="72" t="s">
        <v>177</v>
      </c>
      <c r="F74" s="72"/>
      <c r="G74" s="29" t="s">
        <v>45</v>
      </c>
      <c r="H74" s="29"/>
      <c r="I74" s="29"/>
      <c r="J74" s="29"/>
      <c r="K74" s="29" t="s">
        <v>88</v>
      </c>
      <c r="L74" s="29"/>
      <c r="M74" s="29" t="s">
        <v>1534</v>
      </c>
      <c r="N74" s="29"/>
      <c r="P74" s="72" t="s">
        <v>90</v>
      </c>
      <c r="Q74" s="87"/>
      <c r="R74" s="28"/>
      <c r="S74" s="38">
        <f t="shared" si="88"/>
        <v>24.2</v>
      </c>
      <c r="T74" s="36" t="s">
        <v>44</v>
      </c>
      <c r="U74" s="5" t="str">
        <f>+Instructions!$B$3</f>
        <v>E</v>
      </c>
      <c r="V74" s="51"/>
      <c r="W74" s="55">
        <f>+Instructions!$C$22</f>
        <v>0</v>
      </c>
      <c r="X74" s="38">
        <f t="shared" si="89"/>
        <v>24.2</v>
      </c>
      <c r="Y74" s="146"/>
      <c r="Z74" s="6" t="s">
        <v>3263</v>
      </c>
      <c r="AA74" s="38">
        <v>24.2</v>
      </c>
      <c r="AB74" s="59">
        <f t="shared" si="90"/>
        <v>0</v>
      </c>
      <c r="AC74" s="16">
        <f t="shared" si="90"/>
        <v>24.2</v>
      </c>
      <c r="AD74" s="12">
        <f t="shared" si="91"/>
        <v>0</v>
      </c>
      <c r="AE74" s="115"/>
      <c r="AF74" s="120">
        <v>1</v>
      </c>
      <c r="AG74" s="37">
        <f t="shared" si="92"/>
        <v>24.2</v>
      </c>
      <c r="AH74" s="146"/>
      <c r="AJ74" s="38">
        <f t="shared" si="93"/>
        <v>24.2</v>
      </c>
      <c r="AK74" s="16">
        <f t="shared" si="94"/>
        <v>0</v>
      </c>
      <c r="AL74" s="16">
        <f t="shared" si="95"/>
        <v>0</v>
      </c>
      <c r="AM74" s="16" t="str">
        <f t="shared" si="96"/>
        <v/>
      </c>
      <c r="AO74" s="156" t="s">
        <v>56</v>
      </c>
    </row>
    <row r="75" spans="2:41" s="3" customFormat="1" ht="9.9499999999999993" customHeight="1" x14ac:dyDescent="0.2">
      <c r="B75" s="107" t="s">
        <v>52</v>
      </c>
      <c r="D75" s="39"/>
      <c r="E75" s="72" t="s">
        <v>292</v>
      </c>
      <c r="F75" s="72"/>
      <c r="G75" s="29" t="s">
        <v>45</v>
      </c>
      <c r="H75" s="29"/>
      <c r="I75" s="29"/>
      <c r="J75" s="29"/>
      <c r="K75" s="29" t="s">
        <v>88</v>
      </c>
      <c r="L75" s="29"/>
      <c r="M75" s="29" t="s">
        <v>369</v>
      </c>
      <c r="N75" s="29"/>
      <c r="P75" s="72" t="s">
        <v>90</v>
      </c>
      <c r="Q75" s="87"/>
      <c r="R75" s="28"/>
      <c r="S75" s="38">
        <f t="shared" si="88"/>
        <v>24.6</v>
      </c>
      <c r="T75" s="36" t="s">
        <v>44</v>
      </c>
      <c r="U75" s="5" t="str">
        <f>+Instructions!$B$3</f>
        <v>E</v>
      </c>
      <c r="V75" s="51"/>
      <c r="W75" s="55">
        <f>+Instructions!$C$22</f>
        <v>0</v>
      </c>
      <c r="X75" s="38">
        <f t="shared" si="89"/>
        <v>24.6</v>
      </c>
      <c r="Y75" s="146"/>
      <c r="Z75" s="6" t="s">
        <v>3263</v>
      </c>
      <c r="AA75" s="38">
        <v>24.6</v>
      </c>
      <c r="AB75" s="59">
        <f t="shared" si="90"/>
        <v>0</v>
      </c>
      <c r="AC75" s="16">
        <f t="shared" si="90"/>
        <v>24.6</v>
      </c>
      <c r="AD75" s="12">
        <f t="shared" si="91"/>
        <v>0</v>
      </c>
      <c r="AE75" s="115"/>
      <c r="AF75" s="120">
        <v>1</v>
      </c>
      <c r="AG75" s="37">
        <f t="shared" si="92"/>
        <v>24.6</v>
      </c>
      <c r="AH75" s="146"/>
      <c r="AJ75" s="38">
        <f t="shared" si="93"/>
        <v>24.6</v>
      </c>
      <c r="AK75" s="16">
        <f t="shared" si="94"/>
        <v>0</v>
      </c>
      <c r="AL75" s="16">
        <f t="shared" si="95"/>
        <v>0</v>
      </c>
      <c r="AM75" s="16" t="str">
        <f t="shared" si="96"/>
        <v/>
      </c>
      <c r="AO75" s="157" t="s">
        <v>56</v>
      </c>
    </row>
    <row r="76" spans="2:41" s="3" customFormat="1" ht="0.95" customHeight="1" x14ac:dyDescent="0.2">
      <c r="P76" s="72"/>
      <c r="Q76" s="87"/>
      <c r="R76" s="6"/>
      <c r="S76" s="38"/>
      <c r="T76" s="6"/>
      <c r="U76" s="5"/>
      <c r="V76" s="51"/>
      <c r="W76" s="142"/>
      <c r="X76" s="55"/>
      <c r="Y76" s="149"/>
      <c r="Z76" s="142"/>
      <c r="AA76" s="38"/>
      <c r="AB76" s="38"/>
      <c r="AC76" s="54"/>
      <c r="AD76" s="16"/>
      <c r="AE76" s="14"/>
      <c r="AF76" s="64"/>
      <c r="AG76" s="118"/>
      <c r="AH76" s="151"/>
      <c r="AI76" s="142"/>
      <c r="AK76" s="16"/>
      <c r="AL76" s="16"/>
      <c r="AM76" s="16"/>
      <c r="AN76" s="16"/>
      <c r="AO76" s="157" t="s">
        <v>56</v>
      </c>
    </row>
    <row r="77" spans="2:41" s="3" customFormat="1" ht="9.9499999999999993" customHeight="1" x14ac:dyDescent="0.2">
      <c r="B77" s="106" t="s">
        <v>6</v>
      </c>
      <c r="D77" s="39"/>
      <c r="E77" s="72" t="s">
        <v>97</v>
      </c>
      <c r="F77" s="72"/>
      <c r="G77" s="29" t="s">
        <v>1301</v>
      </c>
      <c r="H77" s="29"/>
      <c r="I77" s="29"/>
      <c r="J77" s="29"/>
      <c r="K77" s="29" t="s">
        <v>88</v>
      </c>
      <c r="L77" s="29"/>
      <c r="M77" s="29" t="s">
        <v>555</v>
      </c>
      <c r="N77" s="29"/>
      <c r="P77" s="72"/>
      <c r="Q77" s="87"/>
      <c r="R77" s="28"/>
      <c r="S77" s="38">
        <f>IF(Suggested="Yes",AA77,AG77)</f>
        <v>38.200000000000003</v>
      </c>
      <c r="T77" s="36" t="s">
        <v>43</v>
      </c>
      <c r="U77" s="5" t="str">
        <f>+Instructions!$B$3</f>
        <v>E</v>
      </c>
      <c r="V77" s="51"/>
      <c r="W77" s="55">
        <f>+Instructions!$C$22</f>
        <v>0</v>
      </c>
      <c r="X77" s="38">
        <f>ROUND($AA77*(1-W77)+0.004999,2)</f>
        <v>38.200000000000003</v>
      </c>
      <c r="Y77" s="146"/>
      <c r="Z77" s="6" t="s">
        <v>3263</v>
      </c>
      <c r="AA77" s="38">
        <v>38.200000000000003</v>
      </c>
      <c r="AB77" s="59">
        <f>+W77</f>
        <v>0</v>
      </c>
      <c r="AC77" s="16">
        <f>+X77</f>
        <v>38.200000000000003</v>
      </c>
      <c r="AD77" s="12">
        <f>(AG77-AC77)/AG77</f>
        <v>0</v>
      </c>
      <c r="AE77" s="115"/>
      <c r="AF77" s="121">
        <v>3</v>
      </c>
      <c r="AG77" s="52">
        <f>SUM(AJ77:AL77)+AE77</f>
        <v>38.200000000000003</v>
      </c>
      <c r="AH77" s="146"/>
      <c r="AJ77" s="38">
        <f>ROUND(AC77/(1-VLOOKUP(AF77,Group,2,FALSE)),2)</f>
        <v>38.200000000000003</v>
      </c>
      <c r="AK77" s="16">
        <f>IF(VLOOKUP(AF77,Group,5,FALSE)="YES",VLOOKUP(ROUND(ROUND(AJ77,1)-AJ77,2),Round,2,FALSE)+VLOOKUP(AF77,Group,6,FALSE),0)</f>
        <v>0</v>
      </c>
      <c r="AL77" s="16">
        <f>IF(VLOOKUP(AF77,Group,7,FALSE)="",0,ROUND(AJ77-0.04999,1)-AJ77+AM77)</f>
        <v>0</v>
      </c>
      <c r="AM77" s="16" t="str">
        <f>IF(VLOOKUP(AF77,Group,7,FALSE)="","",VLOOKUP(AF77,Group,7,FALSE))</f>
        <v/>
      </c>
      <c r="AO77" s="157" t="s">
        <v>56</v>
      </c>
    </row>
    <row r="78" spans="2:41" s="3" customFormat="1" ht="9.9499999999999993" customHeight="1" x14ac:dyDescent="0.2">
      <c r="B78" s="106" t="s">
        <v>6</v>
      </c>
      <c r="D78" s="39"/>
      <c r="E78" s="72" t="s">
        <v>98</v>
      </c>
      <c r="F78" s="72"/>
      <c r="G78" s="29" t="s">
        <v>99</v>
      </c>
      <c r="H78" s="29"/>
      <c r="I78" s="29"/>
      <c r="J78" s="29"/>
      <c r="K78" s="29" t="s">
        <v>88</v>
      </c>
      <c r="L78" s="29"/>
      <c r="M78" s="29" t="s">
        <v>556</v>
      </c>
      <c r="N78" s="29"/>
      <c r="P78" s="72"/>
      <c r="Q78" s="87"/>
      <c r="R78" s="28"/>
      <c r="S78" s="38">
        <f>IF(Suggested="Yes",AA78,AG78)</f>
        <v>36.450000000000003</v>
      </c>
      <c r="T78" s="36" t="s">
        <v>43</v>
      </c>
      <c r="U78" s="5" t="str">
        <f>+Instructions!$B$3</f>
        <v>E</v>
      </c>
      <c r="V78" s="51"/>
      <c r="W78" s="55">
        <f>+Instructions!$C$22</f>
        <v>0</v>
      </c>
      <c r="X78" s="38">
        <f>ROUND($AA78*(1-W78)+0.004999,2)</f>
        <v>36.450000000000003</v>
      </c>
      <c r="Y78" s="146"/>
      <c r="Z78" s="6" t="s">
        <v>3263</v>
      </c>
      <c r="AA78" s="38">
        <v>36.450000000000003</v>
      </c>
      <c r="AB78" s="59">
        <f>+W78</f>
        <v>0</v>
      </c>
      <c r="AC78" s="16">
        <f>+X78</f>
        <v>36.450000000000003</v>
      </c>
      <c r="AD78" s="12">
        <f>(AG78-AC78)/AG78</f>
        <v>0</v>
      </c>
      <c r="AE78" s="115"/>
      <c r="AF78" s="121">
        <v>3</v>
      </c>
      <c r="AG78" s="52">
        <f>SUM(AJ78:AL78)+AE78</f>
        <v>36.450000000000003</v>
      </c>
      <c r="AH78" s="146"/>
      <c r="AJ78" s="38">
        <f>ROUND(AC78/(1-VLOOKUP(AF78,Group,2,FALSE)),2)</f>
        <v>36.450000000000003</v>
      </c>
      <c r="AK78" s="16">
        <f>IF(VLOOKUP(AF78,Group,5,FALSE)="YES",VLOOKUP(ROUND(ROUND(AJ78,1)-AJ78,2),Round,2,FALSE)+VLOOKUP(AF78,Group,6,FALSE),0)</f>
        <v>0</v>
      </c>
      <c r="AL78" s="16">
        <f>IF(VLOOKUP(AF78,Group,7,FALSE)="",0,ROUND(AJ78-0.04999,1)-AJ78+AM78)</f>
        <v>0</v>
      </c>
      <c r="AM78" s="16" t="str">
        <f>IF(VLOOKUP(AF78,Group,7,FALSE)="","",VLOOKUP(AF78,Group,7,FALSE))</f>
        <v/>
      </c>
      <c r="AO78" s="157" t="s">
        <v>56</v>
      </c>
    </row>
    <row r="79" spans="2:41" s="3" customFormat="1" ht="2.25" customHeight="1" x14ac:dyDescent="0.2">
      <c r="P79" s="72"/>
      <c r="Q79" s="87"/>
      <c r="R79" s="6"/>
      <c r="S79" s="38"/>
      <c r="T79" s="6"/>
      <c r="U79" s="5"/>
      <c r="V79" s="51"/>
      <c r="W79" s="55"/>
      <c r="X79" s="14"/>
      <c r="Y79" s="146"/>
      <c r="Z79" s="38"/>
      <c r="AA79" s="38"/>
      <c r="AB79" s="54"/>
      <c r="AC79" s="16"/>
      <c r="AD79" s="14"/>
      <c r="AE79" s="64"/>
      <c r="AF79" s="118"/>
      <c r="AG79" s="38"/>
      <c r="AH79" s="146"/>
      <c r="AJ79" s="38"/>
      <c r="AK79" s="16"/>
      <c r="AL79" s="16"/>
      <c r="AM79" s="16"/>
      <c r="AO79" s="157" t="s">
        <v>56</v>
      </c>
    </row>
    <row r="80" spans="2:41" s="3" customFormat="1" ht="9.9499999999999993" customHeight="1" x14ac:dyDescent="0.2">
      <c r="C80" s="34"/>
      <c r="D80" s="39" t="s">
        <v>227</v>
      </c>
      <c r="E80" s="138" t="s">
        <v>534</v>
      </c>
      <c r="F80" s="138"/>
      <c r="G80" s="138"/>
      <c r="H80" s="138"/>
      <c r="I80" s="138"/>
      <c r="J80" s="138"/>
      <c r="K80" s="138"/>
      <c r="L80" s="138" t="s">
        <v>244</v>
      </c>
      <c r="M80" s="138"/>
      <c r="N80" s="138"/>
      <c r="O80" s="29"/>
      <c r="P80" s="29"/>
      <c r="Q80" s="29"/>
      <c r="R80" s="29"/>
      <c r="S80" s="29"/>
      <c r="T80" s="29"/>
      <c r="U80" s="5"/>
      <c r="V80" s="51"/>
      <c r="W80" s="68"/>
      <c r="X80" s="68"/>
      <c r="Y80" s="146"/>
      <c r="Z80" s="38"/>
      <c r="AA80" s="38"/>
      <c r="AB80" s="54"/>
      <c r="AC80" s="16"/>
      <c r="AD80" s="14"/>
      <c r="AE80" s="64"/>
      <c r="AF80" s="118"/>
      <c r="AG80" s="16"/>
      <c r="AH80" s="146"/>
      <c r="AJ80" s="38"/>
      <c r="AK80" s="16"/>
      <c r="AL80" s="16"/>
      <c r="AM80" s="16"/>
      <c r="AO80" s="157"/>
    </row>
    <row r="81" spans="2:41" s="3" customFormat="1" ht="0.95" customHeight="1" x14ac:dyDescent="0.2">
      <c r="P81" s="72"/>
      <c r="Q81" s="87"/>
      <c r="R81" s="6"/>
      <c r="S81" s="38"/>
      <c r="T81" s="6"/>
      <c r="U81" s="5"/>
      <c r="V81" s="51"/>
      <c r="W81" s="55"/>
      <c r="X81" s="14"/>
      <c r="Y81" s="146"/>
      <c r="Z81" s="38"/>
      <c r="AA81" s="38"/>
      <c r="AB81" s="54"/>
      <c r="AC81" s="16"/>
      <c r="AD81" s="14"/>
      <c r="AE81" s="64"/>
      <c r="AF81" s="118"/>
      <c r="AG81" s="38"/>
      <c r="AH81" s="146"/>
      <c r="AJ81" s="38"/>
      <c r="AK81" s="16"/>
      <c r="AL81" s="16"/>
      <c r="AM81" s="16"/>
      <c r="AO81" s="157" t="s">
        <v>56</v>
      </c>
    </row>
    <row r="82" spans="2:41" s="3" customFormat="1" ht="9.9499999999999993" customHeight="1" x14ac:dyDescent="0.2">
      <c r="B82" s="106" t="s">
        <v>6</v>
      </c>
      <c r="D82" s="39"/>
      <c r="E82" s="72" t="s">
        <v>83</v>
      </c>
      <c r="F82" s="72"/>
      <c r="G82" s="29" t="s">
        <v>116</v>
      </c>
      <c r="H82" s="29"/>
      <c r="I82" s="29"/>
      <c r="J82" s="29"/>
      <c r="K82" s="29" t="s">
        <v>442</v>
      </c>
      <c r="L82" s="29"/>
      <c r="M82" s="29" t="s">
        <v>443</v>
      </c>
      <c r="N82" s="29"/>
      <c r="P82" s="72" t="s">
        <v>1531</v>
      </c>
      <c r="Q82" s="87"/>
      <c r="R82" s="28"/>
      <c r="S82" s="38">
        <f>IF(Suggested="Yes",AA82,AG82)</f>
        <v>70.7</v>
      </c>
      <c r="T82" s="36" t="s">
        <v>43</v>
      </c>
      <c r="U82" s="5" t="str">
        <f>+Instructions!$B$3</f>
        <v>E</v>
      </c>
      <c r="V82" s="51"/>
      <c r="W82" s="55">
        <f>+Instructions!$C$22</f>
        <v>0</v>
      </c>
      <c r="X82" s="38">
        <f>ROUND($AA82*(1-W82)+0.004999,2)</f>
        <v>70.7</v>
      </c>
      <c r="Y82" s="146"/>
      <c r="Z82" s="6" t="s">
        <v>3263</v>
      </c>
      <c r="AA82" s="38">
        <v>70.7</v>
      </c>
      <c r="AB82" s="59">
        <f>+W82</f>
        <v>0</v>
      </c>
      <c r="AC82" s="16">
        <f>+X82</f>
        <v>70.7</v>
      </c>
      <c r="AD82" s="12">
        <f>(AG82-AC82)/AG82</f>
        <v>0</v>
      </c>
      <c r="AE82" s="115"/>
      <c r="AF82" s="121">
        <v>3</v>
      </c>
      <c r="AG82" s="52">
        <f>SUM(AJ82:AL82)+AE82</f>
        <v>70.7</v>
      </c>
      <c r="AH82" s="146"/>
      <c r="AJ82" s="38">
        <f>ROUND(AC82/(1-VLOOKUP(AF82,Group,2,FALSE)),2)</f>
        <v>70.7</v>
      </c>
      <c r="AK82" s="16">
        <f>IF(VLOOKUP(AF82,Group,5,FALSE)="YES",VLOOKUP(ROUND(ROUND(AJ82,1)-AJ82,2),Round,2,FALSE)+VLOOKUP(AF82,Group,6,FALSE),0)</f>
        <v>0</v>
      </c>
      <c r="AL82" s="16">
        <f>IF(VLOOKUP(AF82,Group,7,FALSE)="",0,ROUND(AJ82-0.04999,1)-AJ82+AM82)</f>
        <v>0</v>
      </c>
      <c r="AM82" s="16" t="str">
        <f>IF(VLOOKUP(AF82,Group,7,FALSE)="","",VLOOKUP(AF82,Group,7,FALSE))</f>
        <v/>
      </c>
      <c r="AO82" s="157" t="s">
        <v>56</v>
      </c>
    </row>
    <row r="83" spans="2:41" s="3" customFormat="1" ht="2.25" customHeight="1" x14ac:dyDescent="0.2">
      <c r="P83" s="72"/>
      <c r="Q83" s="87"/>
      <c r="R83" s="6"/>
      <c r="S83" s="38"/>
      <c r="T83" s="6"/>
      <c r="U83" s="5"/>
      <c r="V83" s="51"/>
      <c r="W83" s="55"/>
      <c r="X83" s="14"/>
      <c r="Y83" s="146"/>
      <c r="Z83" s="38"/>
      <c r="AA83" s="38"/>
      <c r="AB83" s="54"/>
      <c r="AC83" s="16"/>
      <c r="AD83" s="14"/>
      <c r="AE83" s="64"/>
      <c r="AF83" s="118"/>
      <c r="AG83" s="38"/>
      <c r="AH83" s="146"/>
      <c r="AJ83" s="38"/>
      <c r="AK83" s="16"/>
      <c r="AL83" s="16"/>
      <c r="AM83" s="16"/>
      <c r="AO83" s="157" t="s">
        <v>56</v>
      </c>
    </row>
    <row r="84" spans="2:41" s="3" customFormat="1" ht="9.9499999999999993" customHeight="1" x14ac:dyDescent="0.2">
      <c r="C84" s="34"/>
      <c r="D84" s="39" t="s">
        <v>227</v>
      </c>
      <c r="E84" s="138" t="s">
        <v>2318</v>
      </c>
      <c r="F84" s="138"/>
      <c r="G84" s="138"/>
      <c r="H84" s="138"/>
      <c r="I84" s="138"/>
      <c r="J84" s="138"/>
      <c r="K84" s="138"/>
      <c r="L84" s="138"/>
      <c r="M84" s="138"/>
      <c r="N84" s="138"/>
      <c r="O84" s="29"/>
      <c r="P84" s="29"/>
      <c r="Q84" s="29"/>
      <c r="R84" s="29"/>
      <c r="S84" s="29"/>
      <c r="T84" s="29"/>
      <c r="U84" s="5"/>
      <c r="V84" s="51"/>
      <c r="W84" s="68"/>
      <c r="X84" s="68"/>
      <c r="Y84" s="146"/>
      <c r="Z84" s="38"/>
      <c r="AA84" s="38"/>
      <c r="AB84" s="54"/>
      <c r="AC84" s="16"/>
      <c r="AD84" s="14"/>
      <c r="AE84" s="64"/>
      <c r="AF84" s="118"/>
      <c r="AG84" s="16"/>
      <c r="AH84" s="146"/>
      <c r="AJ84" s="38"/>
      <c r="AK84" s="16"/>
      <c r="AL84" s="16"/>
      <c r="AM84" s="16"/>
      <c r="AO84" s="157"/>
    </row>
    <row r="85" spans="2:41" s="3" customFormat="1" ht="0.95" customHeight="1" x14ac:dyDescent="0.2">
      <c r="P85" s="72"/>
      <c r="Q85" s="87"/>
      <c r="R85" s="6"/>
      <c r="S85" s="38"/>
      <c r="T85" s="6"/>
      <c r="U85" s="5"/>
      <c r="V85" s="51"/>
      <c r="W85" s="55"/>
      <c r="X85" s="14"/>
      <c r="Y85" s="146"/>
      <c r="Z85" s="38"/>
      <c r="AA85" s="38"/>
      <c r="AB85" s="54"/>
      <c r="AC85" s="16"/>
      <c r="AD85" s="14"/>
      <c r="AE85" s="64"/>
      <c r="AF85" s="118"/>
      <c r="AG85" s="38"/>
      <c r="AH85" s="146"/>
      <c r="AJ85" s="38"/>
      <c r="AK85" s="16"/>
      <c r="AL85" s="16"/>
      <c r="AM85" s="16"/>
      <c r="AO85" s="157" t="s">
        <v>56</v>
      </c>
    </row>
    <row r="86" spans="2:41" s="3" customFormat="1" ht="9.9499999999999993" customHeight="1" x14ac:dyDescent="0.2">
      <c r="B86" s="106" t="s">
        <v>6</v>
      </c>
      <c r="D86" s="39"/>
      <c r="E86" s="72" t="s">
        <v>139</v>
      </c>
      <c r="F86" s="72"/>
      <c r="G86" s="29" t="s">
        <v>2319</v>
      </c>
      <c r="H86" s="29"/>
      <c r="I86" s="29"/>
      <c r="J86" s="29"/>
      <c r="K86" s="29" t="s">
        <v>576</v>
      </c>
      <c r="L86" s="29"/>
      <c r="M86" s="29" t="s">
        <v>947</v>
      </c>
      <c r="N86" s="29"/>
      <c r="O86" s="72"/>
      <c r="P86" s="72" t="s">
        <v>905</v>
      </c>
      <c r="R86" s="28"/>
      <c r="S86" s="38">
        <f t="shared" ref="S86" si="97">IF(Suggested="Yes",AA86,AG86)</f>
        <v>127.95</v>
      </c>
      <c r="T86" s="36" t="s">
        <v>43</v>
      </c>
      <c r="U86" s="5" t="str">
        <f>+Instructions!$B$3</f>
        <v>E</v>
      </c>
      <c r="V86" s="51"/>
      <c r="W86" s="55">
        <f>+Instructions!$C$22</f>
        <v>0</v>
      </c>
      <c r="X86" s="38">
        <f t="shared" ref="X86" si="98">ROUND($AA86*(1-W86)+0.004999,2)</f>
        <v>127.95</v>
      </c>
      <c r="Y86" s="146"/>
      <c r="Z86" s="6" t="s">
        <v>3263</v>
      </c>
      <c r="AA86" s="38">
        <v>127.95</v>
      </c>
      <c r="AB86" s="59">
        <f t="shared" ref="AB86" si="99">+W86</f>
        <v>0</v>
      </c>
      <c r="AC86" s="16">
        <f t="shared" ref="AC86" si="100">+X86</f>
        <v>127.95</v>
      </c>
      <c r="AD86" s="12">
        <f t="shared" ref="AD86" si="101">(AG86-AC86)/AG86</f>
        <v>0</v>
      </c>
      <c r="AE86" s="115"/>
      <c r="AF86" s="121">
        <v>3</v>
      </c>
      <c r="AG86" s="52">
        <f t="shared" ref="AG86" si="102">SUM(AJ86:AL86)+AE86</f>
        <v>127.95</v>
      </c>
      <c r="AH86" s="146"/>
      <c r="AJ86" s="38">
        <f t="shared" ref="AJ86" si="103">ROUND(AC86/(1-VLOOKUP(AF86,Group,2,FALSE)),2)</f>
        <v>127.95</v>
      </c>
      <c r="AK86" s="16">
        <f t="shared" ref="AK86" si="104">IF(VLOOKUP(AF86,Group,5,FALSE)="YES",VLOOKUP(ROUND(ROUND(AJ86,1)-AJ86,2),Round,2,FALSE)+VLOOKUP(AF86,Group,6,FALSE),0)</f>
        <v>0</v>
      </c>
      <c r="AL86" s="16">
        <f t="shared" ref="AL86" si="105">IF(VLOOKUP(AF86,Group,7,FALSE)="",0,ROUND(AJ86-0.04999,1)-AJ86+AM86)</f>
        <v>0</v>
      </c>
      <c r="AM86" s="16" t="str">
        <f t="shared" ref="AM86" si="106">IF(VLOOKUP(AF86,Group,7,FALSE)="","",VLOOKUP(AF86,Group,7,FALSE))</f>
        <v/>
      </c>
      <c r="AO86" s="156" t="s">
        <v>56</v>
      </c>
    </row>
    <row r="87" spans="2:41" s="3" customFormat="1" ht="9.9499999999999993" customHeight="1" x14ac:dyDescent="0.2">
      <c r="B87" s="106" t="s">
        <v>6</v>
      </c>
      <c r="D87" s="39"/>
      <c r="E87" s="72" t="s">
        <v>2320</v>
      </c>
      <c r="F87" s="72"/>
      <c r="G87" s="29" t="s">
        <v>2321</v>
      </c>
      <c r="H87" s="29"/>
      <c r="I87" s="29"/>
      <c r="J87" s="29"/>
      <c r="K87" s="29" t="s">
        <v>576</v>
      </c>
      <c r="L87" s="29"/>
      <c r="M87" s="29" t="s">
        <v>948</v>
      </c>
      <c r="N87" s="29"/>
      <c r="O87" s="72"/>
      <c r="P87" s="72" t="s">
        <v>1401</v>
      </c>
      <c r="R87" s="28"/>
      <c r="S87" s="38">
        <f t="shared" ref="S87" si="107">IF(Suggested="Yes",AA87,AG87)</f>
        <v>191.95</v>
      </c>
      <c r="T87" s="36" t="s">
        <v>43</v>
      </c>
      <c r="U87" s="5" t="str">
        <f>+Instructions!$B$3</f>
        <v>E</v>
      </c>
      <c r="V87" s="51"/>
      <c r="W87" s="55">
        <f>+Instructions!$C$22</f>
        <v>0</v>
      </c>
      <c r="X87" s="38">
        <f t="shared" ref="X87" si="108">ROUND($AA87*(1-W87)+0.004999,2)</f>
        <v>191.95</v>
      </c>
      <c r="Y87" s="146"/>
      <c r="Z87" s="6" t="s">
        <v>3263</v>
      </c>
      <c r="AA87" s="38">
        <v>191.95</v>
      </c>
      <c r="AB87" s="59">
        <f t="shared" ref="AB87" si="109">+W87</f>
        <v>0</v>
      </c>
      <c r="AC87" s="16">
        <f t="shared" ref="AC87" si="110">+X87</f>
        <v>191.95</v>
      </c>
      <c r="AD87" s="12">
        <f t="shared" ref="AD87" si="111">(AG87-AC87)/AG87</f>
        <v>0</v>
      </c>
      <c r="AE87" s="115"/>
      <c r="AF87" s="121">
        <v>3</v>
      </c>
      <c r="AG87" s="52">
        <f t="shared" ref="AG87" si="112">SUM(AJ87:AL87)+AE87</f>
        <v>191.95</v>
      </c>
      <c r="AH87" s="146"/>
      <c r="AJ87" s="38">
        <f t="shared" ref="AJ87" si="113">ROUND(AC87/(1-VLOOKUP(AF87,Group,2,FALSE)),2)</f>
        <v>191.95</v>
      </c>
      <c r="AK87" s="16">
        <f t="shared" ref="AK87" si="114">IF(VLOOKUP(AF87,Group,5,FALSE)="YES",VLOOKUP(ROUND(ROUND(AJ87,1)-AJ87,2),Round,2,FALSE)+VLOOKUP(AF87,Group,6,FALSE),0)</f>
        <v>0</v>
      </c>
      <c r="AL87" s="16">
        <f t="shared" ref="AL87" si="115">IF(VLOOKUP(AF87,Group,7,FALSE)="",0,ROUND(AJ87-0.04999,1)-AJ87+AM87)</f>
        <v>0</v>
      </c>
      <c r="AM87" s="16" t="str">
        <f t="shared" ref="AM87" si="116">IF(VLOOKUP(AF87,Group,7,FALSE)="","",VLOOKUP(AF87,Group,7,FALSE))</f>
        <v/>
      </c>
      <c r="AO87" s="156" t="s">
        <v>56</v>
      </c>
    </row>
    <row r="88" spans="2:41" s="3" customFormat="1" ht="0.95" customHeight="1" x14ac:dyDescent="0.2">
      <c r="P88" s="72"/>
      <c r="Q88" s="87"/>
      <c r="R88" s="6"/>
      <c r="S88" s="38"/>
      <c r="T88" s="6"/>
      <c r="U88" s="5"/>
      <c r="V88" s="51"/>
      <c r="W88" s="142"/>
      <c r="X88" s="55"/>
      <c r="Y88" s="149"/>
      <c r="Z88" s="142"/>
      <c r="AA88" s="38"/>
      <c r="AB88" s="38"/>
      <c r="AC88" s="54"/>
      <c r="AD88" s="16"/>
      <c r="AE88" s="14"/>
      <c r="AF88" s="64"/>
      <c r="AG88" s="118"/>
      <c r="AH88" s="151"/>
      <c r="AI88" s="142"/>
      <c r="AK88" s="16"/>
      <c r="AL88" s="16"/>
      <c r="AM88" s="16"/>
      <c r="AN88" s="16"/>
      <c r="AO88" s="157"/>
    </row>
    <row r="89" spans="2:41" s="3" customFormat="1" ht="9.75" customHeight="1" x14ac:dyDescent="0.2">
      <c r="D89" s="39" t="s">
        <v>303</v>
      </c>
      <c r="E89" s="164" t="s">
        <v>1231</v>
      </c>
      <c r="F89" s="72"/>
      <c r="G89" s="29"/>
      <c r="H89" s="29"/>
      <c r="I89" s="29"/>
      <c r="J89" s="29"/>
      <c r="K89" s="29"/>
      <c r="L89" s="29"/>
      <c r="M89" s="29"/>
      <c r="N89" s="29"/>
      <c r="Q89" s="87"/>
      <c r="R89" s="28"/>
      <c r="S89" s="38"/>
      <c r="T89" s="36"/>
      <c r="U89" s="5"/>
      <c r="V89" s="51"/>
      <c r="W89" s="142"/>
      <c r="X89" s="38"/>
      <c r="Y89" s="146"/>
      <c r="Z89" s="148"/>
      <c r="AA89" s="38"/>
      <c r="AB89" s="142"/>
      <c r="AC89" s="142"/>
      <c r="AD89" s="38"/>
      <c r="AE89" s="59"/>
      <c r="AF89" s="16"/>
      <c r="AG89" s="12"/>
      <c r="AH89" s="152"/>
      <c r="AI89" s="154"/>
      <c r="AJ89" s="38"/>
      <c r="AK89" s="142"/>
      <c r="AM89" s="6" t="s">
        <v>244</v>
      </c>
      <c r="AO89" s="157"/>
    </row>
    <row r="90" spans="2:41" s="3" customFormat="1" ht="3.75" customHeight="1" x14ac:dyDescent="0.2">
      <c r="P90" s="72"/>
      <c r="Q90" s="87"/>
      <c r="R90" s="6"/>
      <c r="S90" s="38"/>
      <c r="T90" s="6"/>
      <c r="U90" s="5"/>
      <c r="V90" s="51"/>
      <c r="W90" s="55"/>
      <c r="X90" s="14"/>
      <c r="Y90" s="146"/>
      <c r="Z90" s="38"/>
      <c r="AA90" s="38"/>
      <c r="AB90" s="54"/>
      <c r="AC90" s="16"/>
      <c r="AD90" s="14"/>
      <c r="AE90" s="64"/>
      <c r="AF90" s="118"/>
      <c r="AG90" s="38"/>
      <c r="AH90" s="146"/>
      <c r="AJ90" s="38"/>
      <c r="AK90" s="16"/>
      <c r="AL90" s="16"/>
      <c r="AM90" s="16"/>
      <c r="AO90" s="157" t="s">
        <v>56</v>
      </c>
    </row>
    <row r="91" spans="2:41" s="3" customFormat="1" ht="9.9499999999999993" customHeight="1" x14ac:dyDescent="0.2">
      <c r="C91" s="71" t="s">
        <v>1684</v>
      </c>
      <c r="J91" s="87"/>
      <c r="P91" s="137"/>
      <c r="Q91" s="6"/>
      <c r="R91" s="77" t="s">
        <v>791</v>
      </c>
      <c r="S91" s="185" t="s">
        <v>1316</v>
      </c>
      <c r="T91" s="190"/>
      <c r="U91" s="5"/>
      <c r="V91" s="51"/>
      <c r="W91" s="68"/>
      <c r="X91" s="68"/>
      <c r="Y91" s="146"/>
      <c r="Z91" s="38"/>
      <c r="AA91" s="38"/>
      <c r="AB91" s="14"/>
      <c r="AC91" s="14"/>
      <c r="AD91" s="14"/>
      <c r="AE91" s="14"/>
      <c r="AF91" s="64"/>
      <c r="AG91" s="16"/>
      <c r="AH91" s="146"/>
      <c r="AO91" s="157" t="s">
        <v>56</v>
      </c>
    </row>
    <row r="92" spans="2:41" s="3" customFormat="1" ht="2.85" customHeight="1" x14ac:dyDescent="0.2">
      <c r="P92" s="72"/>
      <c r="Q92" s="87"/>
      <c r="R92" s="6"/>
      <c r="S92" s="38"/>
      <c r="T92" s="6"/>
      <c r="U92" s="5"/>
      <c r="V92" s="51"/>
      <c r="W92" s="55"/>
      <c r="X92" s="14"/>
      <c r="Y92" s="146"/>
      <c r="Z92" s="38"/>
      <c r="AA92" s="38"/>
      <c r="AB92" s="54"/>
      <c r="AC92" s="16"/>
      <c r="AD92" s="14"/>
      <c r="AE92" s="64"/>
      <c r="AF92" s="118"/>
      <c r="AG92" s="38"/>
      <c r="AH92" s="146"/>
      <c r="AJ92" s="38"/>
      <c r="AK92" s="16"/>
      <c r="AL92" s="16"/>
      <c r="AM92" s="16"/>
      <c r="AO92" s="157" t="s">
        <v>56</v>
      </c>
    </row>
    <row r="93" spans="2:41" s="3" customFormat="1" ht="9.9499999999999993" customHeight="1" x14ac:dyDescent="0.2">
      <c r="B93" s="106" t="s">
        <v>6</v>
      </c>
      <c r="D93" s="39"/>
      <c r="E93" s="72" t="s">
        <v>953</v>
      </c>
      <c r="F93" s="72"/>
      <c r="G93" s="29" t="s">
        <v>45</v>
      </c>
      <c r="H93" s="29"/>
      <c r="I93" s="29"/>
      <c r="J93" s="29" t="s">
        <v>1317</v>
      </c>
      <c r="K93" s="29"/>
      <c r="L93" s="29"/>
      <c r="M93" s="29" t="s">
        <v>1318</v>
      </c>
      <c r="N93" s="29"/>
      <c r="P93" s="72" t="s">
        <v>2505</v>
      </c>
      <c r="Q93" s="87"/>
      <c r="R93" s="28"/>
      <c r="S93" s="38">
        <f t="shared" ref="S93:S99" si="117">IF(Suggested="Yes",AA93,AG93)</f>
        <v>46.5</v>
      </c>
      <c r="T93" s="36" t="s">
        <v>44</v>
      </c>
      <c r="U93" s="5" t="str">
        <f>+Instructions!$B$3</f>
        <v>E</v>
      </c>
      <c r="V93" s="51"/>
      <c r="W93" s="55">
        <f>+Instructions!$C$22</f>
        <v>0</v>
      </c>
      <c r="X93" s="38">
        <f t="shared" ref="X93:X99" si="118">ROUND($AA93*(1-W93)+0.004999,2)</f>
        <v>46.5</v>
      </c>
      <c r="Y93" s="146"/>
      <c r="Z93" s="6" t="s">
        <v>3263</v>
      </c>
      <c r="AA93" s="38">
        <v>46.5</v>
      </c>
      <c r="AB93" s="59">
        <f t="shared" ref="AB93:AB99" si="119">+W93</f>
        <v>0</v>
      </c>
      <c r="AC93" s="16">
        <f t="shared" ref="AC93:AC99" si="120">+X93</f>
        <v>46.5</v>
      </c>
      <c r="AD93" s="12">
        <f t="shared" ref="AD93:AD99" si="121">(AG93-AC93)/AG93</f>
        <v>0</v>
      </c>
      <c r="AE93" s="115"/>
      <c r="AF93" s="121">
        <v>3</v>
      </c>
      <c r="AG93" s="52">
        <f t="shared" ref="AG93:AG99" si="122">SUM(AJ93:AL93)+AE93</f>
        <v>46.5</v>
      </c>
      <c r="AH93" s="146"/>
      <c r="AJ93" s="38">
        <f t="shared" ref="AJ93:AJ99" si="123">ROUND(AC93/(1-VLOOKUP(AF93,Group,2,FALSE)),2)</f>
        <v>46.5</v>
      </c>
      <c r="AK93" s="16">
        <f t="shared" ref="AK93:AK99" si="124">IF(VLOOKUP(AF93,Group,5,FALSE)="YES",VLOOKUP(ROUND(ROUND(AJ93,1)-AJ93,2),Round,2,FALSE)+VLOOKUP(AF93,Group,6,FALSE),0)</f>
        <v>0</v>
      </c>
      <c r="AL93" s="16">
        <f t="shared" ref="AL93:AL99" si="125">IF(VLOOKUP(AF93,Group,7,FALSE)="",0,ROUND(AJ93-0.04999,1)-AJ93+AM93)</f>
        <v>0</v>
      </c>
      <c r="AM93" s="16" t="str">
        <f t="shared" ref="AM93:AM99" si="126">IF(VLOOKUP(AF93,Group,7,FALSE)="","",VLOOKUP(AF93,Group,7,FALSE))</f>
        <v/>
      </c>
      <c r="AO93" s="156" t="s">
        <v>56</v>
      </c>
    </row>
    <row r="94" spans="2:41" s="3" customFormat="1" ht="9.9499999999999993" customHeight="1" x14ac:dyDescent="0.2">
      <c r="B94" s="106" t="s">
        <v>6</v>
      </c>
      <c r="D94" s="39"/>
      <c r="E94" s="72" t="s">
        <v>953</v>
      </c>
      <c r="F94" s="72"/>
      <c r="G94" s="29" t="s">
        <v>45</v>
      </c>
      <c r="H94" s="29"/>
      <c r="I94" s="29"/>
      <c r="J94" s="29" t="s">
        <v>1325</v>
      </c>
      <c r="K94" s="29"/>
      <c r="L94" s="29"/>
      <c r="M94" s="29" t="s">
        <v>1319</v>
      </c>
      <c r="N94" s="29"/>
      <c r="P94" s="72" t="s">
        <v>2505</v>
      </c>
      <c r="Q94" s="87"/>
      <c r="R94" s="28"/>
      <c r="S94" s="38">
        <f t="shared" si="117"/>
        <v>46.5</v>
      </c>
      <c r="T94" s="36" t="s">
        <v>44</v>
      </c>
      <c r="U94" s="5" t="str">
        <f>+Instructions!$B$3</f>
        <v>E</v>
      </c>
      <c r="V94" s="51"/>
      <c r="W94" s="55">
        <f>+Instructions!$C$22</f>
        <v>0</v>
      </c>
      <c r="X94" s="38">
        <f t="shared" si="118"/>
        <v>46.5</v>
      </c>
      <c r="Y94" s="146"/>
      <c r="Z94" s="6" t="s">
        <v>3263</v>
      </c>
      <c r="AA94" s="38">
        <v>46.5</v>
      </c>
      <c r="AB94" s="59">
        <f t="shared" si="119"/>
        <v>0</v>
      </c>
      <c r="AC94" s="16">
        <f t="shared" si="120"/>
        <v>46.5</v>
      </c>
      <c r="AD94" s="12">
        <f t="shared" si="121"/>
        <v>0</v>
      </c>
      <c r="AE94" s="115"/>
      <c r="AF94" s="121">
        <v>3</v>
      </c>
      <c r="AG94" s="52">
        <f t="shared" si="122"/>
        <v>46.5</v>
      </c>
      <c r="AH94" s="146"/>
      <c r="AJ94" s="38">
        <f t="shared" si="123"/>
        <v>46.5</v>
      </c>
      <c r="AK94" s="16">
        <f t="shared" si="124"/>
        <v>0</v>
      </c>
      <c r="AL94" s="16">
        <f t="shared" si="125"/>
        <v>0</v>
      </c>
      <c r="AM94" s="16" t="str">
        <f t="shared" si="126"/>
        <v/>
      </c>
      <c r="AO94" s="156" t="s">
        <v>56</v>
      </c>
    </row>
    <row r="95" spans="2:41" s="3" customFormat="1" ht="9.9499999999999993" customHeight="1" x14ac:dyDescent="0.2">
      <c r="B95" s="106" t="s">
        <v>6</v>
      </c>
      <c r="D95" s="39"/>
      <c r="E95" s="72" t="s">
        <v>953</v>
      </c>
      <c r="F95" s="72"/>
      <c r="G95" s="29" t="s">
        <v>45</v>
      </c>
      <c r="H95" s="29"/>
      <c r="I95" s="29"/>
      <c r="J95" s="29" t="s">
        <v>1326</v>
      </c>
      <c r="K95" s="29"/>
      <c r="L95" s="29"/>
      <c r="M95" s="29" t="s">
        <v>1320</v>
      </c>
      <c r="N95" s="29"/>
      <c r="P95" s="72" t="s">
        <v>2505</v>
      </c>
      <c r="Q95" s="87"/>
      <c r="R95" s="28"/>
      <c r="S95" s="38">
        <f t="shared" si="117"/>
        <v>46.5</v>
      </c>
      <c r="T95" s="36" t="s">
        <v>44</v>
      </c>
      <c r="U95" s="5" t="str">
        <f>+Instructions!$B$3</f>
        <v>E</v>
      </c>
      <c r="V95" s="51"/>
      <c r="W95" s="55">
        <f>+Instructions!$C$22</f>
        <v>0</v>
      </c>
      <c r="X95" s="38">
        <f t="shared" si="118"/>
        <v>46.5</v>
      </c>
      <c r="Y95" s="146"/>
      <c r="Z95" s="6" t="s">
        <v>3263</v>
      </c>
      <c r="AA95" s="38">
        <v>46.5</v>
      </c>
      <c r="AB95" s="59">
        <f t="shared" si="119"/>
        <v>0</v>
      </c>
      <c r="AC95" s="16">
        <f t="shared" si="120"/>
        <v>46.5</v>
      </c>
      <c r="AD95" s="12">
        <f t="shared" si="121"/>
        <v>0</v>
      </c>
      <c r="AE95" s="115"/>
      <c r="AF95" s="121">
        <v>3</v>
      </c>
      <c r="AG95" s="52">
        <f t="shared" si="122"/>
        <v>46.5</v>
      </c>
      <c r="AH95" s="146"/>
      <c r="AJ95" s="38">
        <f t="shared" si="123"/>
        <v>46.5</v>
      </c>
      <c r="AK95" s="16">
        <f t="shared" si="124"/>
        <v>0</v>
      </c>
      <c r="AL95" s="16">
        <f t="shared" si="125"/>
        <v>0</v>
      </c>
      <c r="AM95" s="16" t="str">
        <f t="shared" si="126"/>
        <v/>
      </c>
      <c r="AO95" s="156" t="s">
        <v>56</v>
      </c>
    </row>
    <row r="96" spans="2:41" s="3" customFormat="1" ht="9.9499999999999993" customHeight="1" x14ac:dyDescent="0.2">
      <c r="B96" s="106" t="s">
        <v>6</v>
      </c>
      <c r="D96" s="39"/>
      <c r="E96" s="72" t="s">
        <v>953</v>
      </c>
      <c r="F96" s="72"/>
      <c r="G96" s="29" t="s">
        <v>45</v>
      </c>
      <c r="H96" s="29"/>
      <c r="I96" s="29"/>
      <c r="J96" s="29" t="s">
        <v>1327</v>
      </c>
      <c r="K96" s="29"/>
      <c r="L96" s="29"/>
      <c r="M96" s="29" t="s">
        <v>1321</v>
      </c>
      <c r="N96" s="29"/>
      <c r="P96" s="72" t="s">
        <v>2505</v>
      </c>
      <c r="Q96" s="87"/>
      <c r="R96" s="28"/>
      <c r="S96" s="38">
        <f t="shared" si="117"/>
        <v>46.5</v>
      </c>
      <c r="T96" s="36" t="s">
        <v>44</v>
      </c>
      <c r="U96" s="5" t="str">
        <f>+Instructions!$B$3</f>
        <v>E</v>
      </c>
      <c r="V96" s="51"/>
      <c r="W96" s="55">
        <f>+Instructions!$C$22</f>
        <v>0</v>
      </c>
      <c r="X96" s="38">
        <f t="shared" si="118"/>
        <v>46.5</v>
      </c>
      <c r="Y96" s="146"/>
      <c r="Z96" s="6" t="s">
        <v>3263</v>
      </c>
      <c r="AA96" s="38">
        <v>46.5</v>
      </c>
      <c r="AB96" s="59">
        <f t="shared" si="119"/>
        <v>0</v>
      </c>
      <c r="AC96" s="16">
        <f t="shared" si="120"/>
        <v>46.5</v>
      </c>
      <c r="AD96" s="12">
        <f t="shared" si="121"/>
        <v>0</v>
      </c>
      <c r="AE96" s="115"/>
      <c r="AF96" s="121">
        <v>3</v>
      </c>
      <c r="AG96" s="52">
        <f t="shared" si="122"/>
        <v>46.5</v>
      </c>
      <c r="AH96" s="146"/>
      <c r="AJ96" s="38">
        <f t="shared" si="123"/>
        <v>46.5</v>
      </c>
      <c r="AK96" s="16">
        <f t="shared" si="124"/>
        <v>0</v>
      </c>
      <c r="AL96" s="16">
        <f t="shared" si="125"/>
        <v>0</v>
      </c>
      <c r="AM96" s="16" t="str">
        <f t="shared" si="126"/>
        <v/>
      </c>
      <c r="AO96" s="156" t="s">
        <v>56</v>
      </c>
    </row>
    <row r="97" spans="2:41" s="3" customFormat="1" ht="9.9499999999999993" customHeight="1" x14ac:dyDescent="0.2">
      <c r="B97" s="106" t="s">
        <v>6</v>
      </c>
      <c r="D97" s="39"/>
      <c r="E97" s="72" t="s">
        <v>953</v>
      </c>
      <c r="F97" s="72"/>
      <c r="G97" s="29" t="s">
        <v>45</v>
      </c>
      <c r="H97" s="29"/>
      <c r="I97" s="29"/>
      <c r="J97" s="29" t="s">
        <v>1328</v>
      </c>
      <c r="K97" s="29"/>
      <c r="L97" s="29"/>
      <c r="M97" s="29" t="s">
        <v>1322</v>
      </c>
      <c r="N97" s="29"/>
      <c r="P97" s="72" t="s">
        <v>2505</v>
      </c>
      <c r="Q97" s="87"/>
      <c r="R97" s="28"/>
      <c r="S97" s="38">
        <f t="shared" si="117"/>
        <v>46.5</v>
      </c>
      <c r="T97" s="36" t="s">
        <v>44</v>
      </c>
      <c r="U97" s="5" t="str">
        <f>+Instructions!$B$3</f>
        <v>E</v>
      </c>
      <c r="V97" s="51"/>
      <c r="W97" s="55">
        <f>+Instructions!$C$22</f>
        <v>0</v>
      </c>
      <c r="X97" s="38">
        <f t="shared" si="118"/>
        <v>46.5</v>
      </c>
      <c r="Y97" s="146"/>
      <c r="Z97" s="6" t="s">
        <v>3263</v>
      </c>
      <c r="AA97" s="38">
        <v>46.5</v>
      </c>
      <c r="AB97" s="59">
        <f t="shared" si="119"/>
        <v>0</v>
      </c>
      <c r="AC97" s="16">
        <f t="shared" si="120"/>
        <v>46.5</v>
      </c>
      <c r="AD97" s="12">
        <f t="shared" si="121"/>
        <v>0</v>
      </c>
      <c r="AE97" s="115"/>
      <c r="AF97" s="121">
        <v>3</v>
      </c>
      <c r="AG97" s="52">
        <f t="shared" si="122"/>
        <v>46.5</v>
      </c>
      <c r="AH97" s="146"/>
      <c r="AJ97" s="38">
        <f t="shared" si="123"/>
        <v>46.5</v>
      </c>
      <c r="AK97" s="16">
        <f t="shared" si="124"/>
        <v>0</v>
      </c>
      <c r="AL97" s="16">
        <f t="shared" si="125"/>
        <v>0</v>
      </c>
      <c r="AM97" s="16" t="str">
        <f t="shared" si="126"/>
        <v/>
      </c>
      <c r="AO97" s="156" t="s">
        <v>56</v>
      </c>
    </row>
    <row r="98" spans="2:41" s="3" customFormat="1" ht="9.9499999999999993" customHeight="1" x14ac:dyDescent="0.2">
      <c r="B98" s="106" t="s">
        <v>6</v>
      </c>
      <c r="D98" s="39"/>
      <c r="E98" s="72" t="s">
        <v>953</v>
      </c>
      <c r="F98" s="72"/>
      <c r="G98" s="29" t="s">
        <v>45</v>
      </c>
      <c r="H98" s="29"/>
      <c r="I98" s="29"/>
      <c r="J98" s="29" t="s">
        <v>1329</v>
      </c>
      <c r="K98" s="29"/>
      <c r="L98" s="29"/>
      <c r="M98" s="29" t="s">
        <v>1323</v>
      </c>
      <c r="N98" s="29"/>
      <c r="P98" s="72" t="s">
        <v>2505</v>
      </c>
      <c r="Q98" s="87"/>
      <c r="R98" s="28"/>
      <c r="S98" s="38">
        <f t="shared" si="117"/>
        <v>46.5</v>
      </c>
      <c r="T98" s="36" t="s">
        <v>44</v>
      </c>
      <c r="U98" s="5" t="str">
        <f>+Instructions!$B$3</f>
        <v>E</v>
      </c>
      <c r="V98" s="51"/>
      <c r="W98" s="55">
        <f>+Instructions!$C$22</f>
        <v>0</v>
      </c>
      <c r="X98" s="38">
        <f t="shared" si="118"/>
        <v>46.5</v>
      </c>
      <c r="Y98" s="146"/>
      <c r="Z98" s="6" t="s">
        <v>3263</v>
      </c>
      <c r="AA98" s="38">
        <v>46.5</v>
      </c>
      <c r="AB98" s="59">
        <f t="shared" si="119"/>
        <v>0</v>
      </c>
      <c r="AC98" s="16">
        <f t="shared" si="120"/>
        <v>46.5</v>
      </c>
      <c r="AD98" s="12">
        <f t="shared" si="121"/>
        <v>0</v>
      </c>
      <c r="AE98" s="115"/>
      <c r="AF98" s="121">
        <v>3</v>
      </c>
      <c r="AG98" s="52">
        <f t="shared" si="122"/>
        <v>46.5</v>
      </c>
      <c r="AH98" s="146"/>
      <c r="AJ98" s="38">
        <f t="shared" si="123"/>
        <v>46.5</v>
      </c>
      <c r="AK98" s="16">
        <f t="shared" si="124"/>
        <v>0</v>
      </c>
      <c r="AL98" s="16">
        <f t="shared" si="125"/>
        <v>0</v>
      </c>
      <c r="AM98" s="16" t="str">
        <f t="shared" si="126"/>
        <v/>
      </c>
      <c r="AO98" s="156" t="s">
        <v>56</v>
      </c>
    </row>
    <row r="99" spans="2:41" s="3" customFormat="1" ht="9.9499999999999993" customHeight="1" x14ac:dyDescent="0.2">
      <c r="B99" s="106" t="s">
        <v>6</v>
      </c>
      <c r="D99" s="39"/>
      <c r="E99" s="72" t="s">
        <v>953</v>
      </c>
      <c r="F99" s="72"/>
      <c r="G99" s="29" t="s">
        <v>45</v>
      </c>
      <c r="H99" s="29"/>
      <c r="I99" s="29"/>
      <c r="J99" s="29" t="s">
        <v>1330</v>
      </c>
      <c r="K99" s="29"/>
      <c r="L99" s="29"/>
      <c r="M99" s="29" t="s">
        <v>1324</v>
      </c>
      <c r="N99" s="29"/>
      <c r="P99" s="72" t="s">
        <v>2505</v>
      </c>
      <c r="Q99" s="87"/>
      <c r="R99" s="28"/>
      <c r="S99" s="38">
        <f t="shared" si="117"/>
        <v>46.5</v>
      </c>
      <c r="T99" s="36" t="s">
        <v>44</v>
      </c>
      <c r="U99" s="5" t="str">
        <f>+Instructions!$B$3</f>
        <v>E</v>
      </c>
      <c r="V99" s="51"/>
      <c r="W99" s="55">
        <f>+Instructions!$C$22</f>
        <v>0</v>
      </c>
      <c r="X99" s="38">
        <f t="shared" si="118"/>
        <v>46.5</v>
      </c>
      <c r="Y99" s="146"/>
      <c r="Z99" s="6" t="s">
        <v>3263</v>
      </c>
      <c r="AA99" s="38">
        <v>46.5</v>
      </c>
      <c r="AB99" s="59">
        <f t="shared" si="119"/>
        <v>0</v>
      </c>
      <c r="AC99" s="16">
        <f t="shared" si="120"/>
        <v>46.5</v>
      </c>
      <c r="AD99" s="12">
        <f t="shared" si="121"/>
        <v>0</v>
      </c>
      <c r="AE99" s="115"/>
      <c r="AF99" s="121">
        <v>3</v>
      </c>
      <c r="AG99" s="52">
        <f t="shared" si="122"/>
        <v>46.5</v>
      </c>
      <c r="AH99" s="146"/>
      <c r="AJ99" s="38">
        <f t="shared" si="123"/>
        <v>46.5</v>
      </c>
      <c r="AK99" s="16">
        <f t="shared" si="124"/>
        <v>0</v>
      </c>
      <c r="AL99" s="16">
        <f t="shared" si="125"/>
        <v>0</v>
      </c>
      <c r="AM99" s="16" t="str">
        <f t="shared" si="126"/>
        <v/>
      </c>
      <c r="AO99" s="156" t="s">
        <v>56</v>
      </c>
    </row>
    <row r="100" spans="2:41" s="3" customFormat="1" ht="3.75" customHeight="1" x14ac:dyDescent="0.2">
      <c r="P100" s="72"/>
      <c r="Q100" s="87"/>
      <c r="R100" s="6"/>
      <c r="S100" s="38"/>
      <c r="T100" s="6"/>
      <c r="U100" s="5"/>
      <c r="V100" s="51"/>
      <c r="W100" s="55"/>
      <c r="X100" s="14"/>
      <c r="Y100" s="146"/>
      <c r="Z100" s="38"/>
      <c r="AA100" s="38"/>
      <c r="AB100" s="54"/>
      <c r="AC100" s="16"/>
      <c r="AD100" s="14"/>
      <c r="AE100" s="64"/>
      <c r="AF100" s="118"/>
      <c r="AG100" s="38"/>
      <c r="AH100" s="146"/>
      <c r="AJ100" s="38"/>
      <c r="AK100" s="16"/>
      <c r="AL100" s="16"/>
      <c r="AM100" s="16"/>
      <c r="AO100" s="157" t="s">
        <v>56</v>
      </c>
    </row>
    <row r="101" spans="2:41" s="3" customFormat="1" ht="9.9499999999999993" customHeight="1" x14ac:dyDescent="0.2">
      <c r="C101" s="71" t="s">
        <v>1220</v>
      </c>
      <c r="K101" s="3" t="s">
        <v>244</v>
      </c>
      <c r="L101" s="3" t="s">
        <v>244</v>
      </c>
      <c r="M101" s="3" t="s">
        <v>244</v>
      </c>
      <c r="N101" s="3" t="s">
        <v>244</v>
      </c>
      <c r="O101" s="3" t="s">
        <v>244</v>
      </c>
      <c r="P101" s="137"/>
      <c r="Q101" s="6"/>
      <c r="R101" s="77" t="s">
        <v>791</v>
      </c>
      <c r="S101" s="185" t="s">
        <v>1221</v>
      </c>
      <c r="T101" s="190"/>
      <c r="U101" s="5"/>
      <c r="V101" s="51"/>
      <c r="W101" s="68"/>
      <c r="X101" s="68"/>
      <c r="Y101" s="146"/>
      <c r="Z101" s="38"/>
      <c r="AA101" s="38"/>
      <c r="AB101" s="14"/>
      <c r="AC101" s="14"/>
      <c r="AD101" s="14"/>
      <c r="AE101" s="14"/>
      <c r="AF101" s="64"/>
      <c r="AG101" s="16"/>
      <c r="AH101" s="146"/>
      <c r="AO101" s="157" t="s">
        <v>56</v>
      </c>
    </row>
    <row r="102" spans="2:41" s="3" customFormat="1" ht="2.4500000000000002" customHeight="1" x14ac:dyDescent="0.2">
      <c r="P102" s="72" t="s">
        <v>244</v>
      </c>
      <c r="Q102" s="87"/>
      <c r="R102" s="6"/>
      <c r="S102" s="38"/>
      <c r="T102" s="6"/>
      <c r="U102" s="5"/>
      <c r="V102" s="51"/>
      <c r="W102" s="55"/>
      <c r="X102" s="14"/>
      <c r="Y102" s="146"/>
      <c r="Z102" s="38"/>
      <c r="AA102" s="38"/>
      <c r="AB102" s="54"/>
      <c r="AC102" s="16"/>
      <c r="AD102" s="14"/>
      <c r="AE102" s="64"/>
      <c r="AF102" s="118"/>
      <c r="AG102" s="38"/>
      <c r="AH102" s="146"/>
      <c r="AJ102" s="38"/>
      <c r="AK102" s="16"/>
      <c r="AL102" s="16"/>
      <c r="AM102" s="16"/>
      <c r="AO102" s="157" t="s">
        <v>56</v>
      </c>
    </row>
    <row r="103" spans="2:41" s="3" customFormat="1" ht="9.9499999999999993" customHeight="1" x14ac:dyDescent="0.2">
      <c r="C103" s="34"/>
      <c r="D103" s="39" t="s">
        <v>216</v>
      </c>
      <c r="E103" s="138" t="s">
        <v>780</v>
      </c>
      <c r="F103" s="138"/>
      <c r="G103" s="138"/>
      <c r="H103" s="138"/>
      <c r="I103" s="138"/>
      <c r="J103" s="138"/>
      <c r="K103" s="138"/>
      <c r="L103" s="138"/>
      <c r="M103" s="138"/>
      <c r="N103" s="138"/>
      <c r="O103" s="29"/>
      <c r="P103" s="29"/>
      <c r="Q103" s="29"/>
      <c r="R103" s="29"/>
      <c r="S103" s="29"/>
      <c r="T103" s="29"/>
      <c r="U103" s="5"/>
      <c r="V103" s="51"/>
      <c r="W103" s="68"/>
      <c r="X103" s="68"/>
      <c r="Y103" s="146"/>
      <c r="Z103" s="38"/>
      <c r="AA103" s="38"/>
      <c r="AB103" s="54"/>
      <c r="AC103" s="16"/>
      <c r="AD103" s="14"/>
      <c r="AE103" s="64"/>
      <c r="AF103" s="118"/>
      <c r="AG103" s="16"/>
      <c r="AH103" s="146"/>
      <c r="AJ103" s="38"/>
      <c r="AK103" s="16"/>
      <c r="AL103" s="16"/>
      <c r="AM103" s="16"/>
      <c r="AO103" s="157"/>
    </row>
    <row r="104" spans="2:41" s="3" customFormat="1" ht="2.1" customHeight="1" x14ac:dyDescent="0.2">
      <c r="P104" s="72"/>
      <c r="Q104" s="87"/>
      <c r="R104" s="6"/>
      <c r="S104" s="38"/>
      <c r="T104" s="6"/>
      <c r="U104" s="5"/>
      <c r="V104" s="51"/>
      <c r="W104" s="55"/>
      <c r="X104" s="14"/>
      <c r="Y104" s="146"/>
      <c r="Z104" s="38"/>
      <c r="AA104" s="38"/>
      <c r="AB104" s="54"/>
      <c r="AC104" s="16"/>
      <c r="AD104" s="14"/>
      <c r="AE104" s="64"/>
      <c r="AF104" s="118"/>
      <c r="AG104" s="38"/>
      <c r="AH104" s="146"/>
      <c r="AJ104" s="38"/>
      <c r="AK104" s="16"/>
      <c r="AL104" s="16"/>
      <c r="AM104" s="16"/>
      <c r="AO104" s="157" t="s">
        <v>56</v>
      </c>
    </row>
    <row r="105" spans="2:41" s="3" customFormat="1" ht="9.9499999999999993" customHeight="1" x14ac:dyDescent="0.2">
      <c r="B105" s="107" t="s">
        <v>52</v>
      </c>
      <c r="C105" s="3" t="s">
        <v>244</v>
      </c>
      <c r="D105" s="39"/>
      <c r="E105" s="72" t="s">
        <v>101</v>
      </c>
      <c r="F105" s="72"/>
      <c r="G105" s="29" t="s">
        <v>45</v>
      </c>
      <c r="H105" s="29"/>
      <c r="I105" s="29" t="s">
        <v>244</v>
      </c>
      <c r="J105" s="29"/>
      <c r="K105" s="29" t="s">
        <v>453</v>
      </c>
      <c r="L105" s="29"/>
      <c r="M105" s="29" t="s">
        <v>788</v>
      </c>
      <c r="N105" s="29"/>
      <c r="P105" s="72" t="s">
        <v>90</v>
      </c>
      <c r="Q105" s="87"/>
      <c r="R105" s="28"/>
      <c r="S105" s="38">
        <f>IF(Suggested="Yes",AA105,AG105)</f>
        <v>67.75</v>
      </c>
      <c r="T105" s="36" t="s">
        <v>44</v>
      </c>
      <c r="U105" s="5" t="str">
        <f>+Instructions!$B$3</f>
        <v>E</v>
      </c>
      <c r="V105" s="51"/>
      <c r="W105" s="55">
        <f>+Instructions!$C$22</f>
        <v>0</v>
      </c>
      <c r="X105" s="38">
        <f>ROUND($AA105*(1-W105)+0.004999,2)</f>
        <v>67.75</v>
      </c>
      <c r="Y105" s="146"/>
      <c r="Z105" s="6" t="s">
        <v>3263</v>
      </c>
      <c r="AA105" s="38">
        <v>67.75</v>
      </c>
      <c r="AB105" s="59">
        <f t="shared" ref="AB105:AC107" si="127">+W105</f>
        <v>0</v>
      </c>
      <c r="AC105" s="16">
        <f t="shared" si="127"/>
        <v>67.75</v>
      </c>
      <c r="AD105" s="12">
        <f>(AG105-AC105)/AG105</f>
        <v>0</v>
      </c>
      <c r="AE105" s="115"/>
      <c r="AF105" s="120">
        <v>1</v>
      </c>
      <c r="AG105" s="37">
        <f>SUM(AJ105:AL105)+AE105</f>
        <v>67.75</v>
      </c>
      <c r="AH105" s="146"/>
      <c r="AJ105" s="38">
        <f>ROUND(AC105/(1-VLOOKUP(AF105,Group,2,FALSE)),2)</f>
        <v>67.75</v>
      </c>
      <c r="AK105" s="16">
        <f>IF(VLOOKUP(AF105,Group,5,FALSE)="YES",VLOOKUP(ROUND(ROUND(AJ105,1)-AJ105,2),Round,2,FALSE)+VLOOKUP(AF105,Group,6,FALSE),0)</f>
        <v>0</v>
      </c>
      <c r="AL105" s="16">
        <f>IF(VLOOKUP(AF105,Group,7,FALSE)="",0,ROUND(AJ105-0.04999,1)-AJ105+AM105)</f>
        <v>0</v>
      </c>
      <c r="AM105" s="16" t="str">
        <f>IF(VLOOKUP(AF105,Group,7,FALSE)="","",VLOOKUP(AF105,Group,7,FALSE))</f>
        <v/>
      </c>
      <c r="AO105" s="156" t="s">
        <v>56</v>
      </c>
    </row>
    <row r="106" spans="2:41" s="3" customFormat="1" ht="9.9499999999999993" customHeight="1" x14ac:dyDescent="0.2">
      <c r="B106" s="107" t="s">
        <v>52</v>
      </c>
      <c r="D106" s="39"/>
      <c r="E106" s="72" t="s">
        <v>101</v>
      </c>
      <c r="F106" s="72"/>
      <c r="G106" s="29" t="s">
        <v>781</v>
      </c>
      <c r="H106" s="29"/>
      <c r="I106" s="29"/>
      <c r="J106" s="29"/>
      <c r="K106" s="29" t="s">
        <v>453</v>
      </c>
      <c r="L106" s="29"/>
      <c r="M106" s="29" t="s">
        <v>789</v>
      </c>
      <c r="N106" s="29"/>
      <c r="P106" s="72" t="s">
        <v>90</v>
      </c>
      <c r="Q106" s="87"/>
      <c r="R106" s="28"/>
      <c r="S106" s="38">
        <f>IF(Suggested="Yes",AA106,AG106)</f>
        <v>70.900000000000006</v>
      </c>
      <c r="T106" s="36" t="s">
        <v>44</v>
      </c>
      <c r="U106" s="5" t="str">
        <f>+Instructions!$B$3</f>
        <v>E</v>
      </c>
      <c r="V106" s="51"/>
      <c r="W106" s="55">
        <f>+Instructions!$C$22</f>
        <v>0</v>
      </c>
      <c r="X106" s="38">
        <f>ROUND($AA106*(1-W106)+0.004999,2)</f>
        <v>70.900000000000006</v>
      </c>
      <c r="Y106" s="146"/>
      <c r="Z106" s="6" t="s">
        <v>3263</v>
      </c>
      <c r="AA106" s="38">
        <v>70.900000000000006</v>
      </c>
      <c r="AB106" s="59">
        <f t="shared" si="127"/>
        <v>0</v>
      </c>
      <c r="AC106" s="16">
        <f t="shared" si="127"/>
        <v>70.900000000000006</v>
      </c>
      <c r="AD106" s="12">
        <f>(AG106-AC106)/AG106</f>
        <v>0</v>
      </c>
      <c r="AE106" s="115"/>
      <c r="AF106" s="120">
        <v>1</v>
      </c>
      <c r="AG106" s="37">
        <f>SUM(AJ106:AL106)+AE106</f>
        <v>70.900000000000006</v>
      </c>
      <c r="AH106" s="146"/>
      <c r="AJ106" s="38">
        <f>ROUND(AC106/(1-VLOOKUP(AF106,Group,2,FALSE)),2)</f>
        <v>70.900000000000006</v>
      </c>
      <c r="AK106" s="16">
        <f>IF(VLOOKUP(AF106,Group,5,FALSE)="YES",VLOOKUP(ROUND(ROUND(AJ106,1)-AJ106,2),Round,2,FALSE)+VLOOKUP(AF106,Group,6,FALSE),0)</f>
        <v>0</v>
      </c>
      <c r="AL106" s="16">
        <f>IF(VLOOKUP(AF106,Group,7,FALSE)="",0,ROUND(AJ106-0.04999,1)-AJ106+AM106)</f>
        <v>0</v>
      </c>
      <c r="AM106" s="16" t="str">
        <f>IF(VLOOKUP(AF106,Group,7,FALSE)="","",VLOOKUP(AF106,Group,7,FALSE))</f>
        <v/>
      </c>
      <c r="AO106" s="156" t="s">
        <v>56</v>
      </c>
    </row>
    <row r="107" spans="2:41" s="3" customFormat="1" ht="9.9499999999999993" customHeight="1" x14ac:dyDescent="0.2">
      <c r="B107" s="107" t="s">
        <v>52</v>
      </c>
      <c r="D107" s="39"/>
      <c r="E107" s="72" t="s">
        <v>177</v>
      </c>
      <c r="F107" s="72"/>
      <c r="G107" s="29" t="s">
        <v>45</v>
      </c>
      <c r="H107" s="29"/>
      <c r="I107" s="29"/>
      <c r="J107" s="29" t="s">
        <v>244</v>
      </c>
      <c r="K107" s="29" t="s">
        <v>453</v>
      </c>
      <c r="L107" s="29"/>
      <c r="M107" s="29" t="s">
        <v>790</v>
      </c>
      <c r="N107" s="29"/>
      <c r="P107" s="72" t="s">
        <v>90</v>
      </c>
      <c r="Q107" s="87"/>
      <c r="R107" s="28"/>
      <c r="S107" s="38">
        <f>IF(Suggested="Yes",AA107,AG107)</f>
        <v>80.3</v>
      </c>
      <c r="T107" s="36" t="s">
        <v>44</v>
      </c>
      <c r="U107" s="5" t="str">
        <f>+Instructions!$B$3</f>
        <v>E</v>
      </c>
      <c r="V107" s="51"/>
      <c r="W107" s="55">
        <f>+Instructions!$C$22</f>
        <v>0</v>
      </c>
      <c r="X107" s="38">
        <f>ROUND($AA107*(1-W107)+0.004999,2)</f>
        <v>80.3</v>
      </c>
      <c r="Y107" s="146"/>
      <c r="Z107" s="6" t="s">
        <v>3263</v>
      </c>
      <c r="AA107" s="38">
        <v>80.3</v>
      </c>
      <c r="AB107" s="59">
        <f t="shared" si="127"/>
        <v>0</v>
      </c>
      <c r="AC107" s="16">
        <f t="shared" si="127"/>
        <v>80.3</v>
      </c>
      <c r="AD107" s="12">
        <f>(AG107-AC107)/AG107</f>
        <v>0</v>
      </c>
      <c r="AE107" s="115"/>
      <c r="AF107" s="120">
        <v>1</v>
      </c>
      <c r="AG107" s="37">
        <f>SUM(AJ107:AL107)+AE107</f>
        <v>80.3</v>
      </c>
      <c r="AH107" s="146"/>
      <c r="AJ107" s="38">
        <f>ROUND(AC107/(1-VLOOKUP(AF107,Group,2,FALSE)),2)</f>
        <v>80.3</v>
      </c>
      <c r="AK107" s="16">
        <f>IF(VLOOKUP(AF107,Group,5,FALSE)="YES",VLOOKUP(ROUND(ROUND(AJ107,1)-AJ107,2),Round,2,FALSE)+VLOOKUP(AF107,Group,6,FALSE),0)</f>
        <v>0</v>
      </c>
      <c r="AL107" s="16">
        <f>IF(VLOOKUP(AF107,Group,7,FALSE)="",0,ROUND(AJ107-0.04999,1)-AJ107+AM107)</f>
        <v>0</v>
      </c>
      <c r="AM107" s="16" t="str">
        <f>IF(VLOOKUP(AF107,Group,7,FALSE)="","",VLOOKUP(AF107,Group,7,FALSE))</f>
        <v/>
      </c>
      <c r="AO107" s="156" t="s">
        <v>56</v>
      </c>
    </row>
    <row r="108" spans="2:41" s="3" customFormat="1" ht="3.75" customHeight="1" x14ac:dyDescent="0.2">
      <c r="P108" s="72"/>
      <c r="Q108" s="87"/>
      <c r="R108" s="6"/>
      <c r="S108" s="38"/>
      <c r="T108" s="6"/>
      <c r="U108" s="5"/>
      <c r="V108" s="51"/>
      <c r="W108" s="55"/>
      <c r="X108" s="14"/>
      <c r="Y108" s="146"/>
      <c r="Z108" s="38"/>
      <c r="AA108" s="38"/>
      <c r="AB108" s="54"/>
      <c r="AC108" s="16"/>
      <c r="AD108" s="14"/>
      <c r="AE108" s="64"/>
      <c r="AF108" s="118"/>
      <c r="AG108" s="38"/>
      <c r="AH108" s="146"/>
      <c r="AJ108" s="38"/>
      <c r="AK108" s="16"/>
      <c r="AL108" s="16"/>
      <c r="AM108" s="16"/>
      <c r="AO108" s="157" t="s">
        <v>56</v>
      </c>
    </row>
    <row r="109" spans="2:41" s="3" customFormat="1" ht="9.9499999999999993" customHeight="1" x14ac:dyDescent="0.2">
      <c r="C109" s="71" t="s">
        <v>1333</v>
      </c>
      <c r="O109" s="3" t="s">
        <v>244</v>
      </c>
      <c r="P109" s="137"/>
      <c r="Q109" s="6"/>
      <c r="R109" s="77" t="s">
        <v>791</v>
      </c>
      <c r="S109" s="185" t="s">
        <v>967</v>
      </c>
      <c r="T109" s="190"/>
      <c r="U109" s="5"/>
      <c r="V109" s="51"/>
      <c r="W109" s="68"/>
      <c r="X109" s="68"/>
      <c r="Y109" s="146"/>
      <c r="Z109" s="38"/>
      <c r="AA109" s="38"/>
      <c r="AB109" s="14"/>
      <c r="AC109" s="14"/>
      <c r="AD109" s="14"/>
      <c r="AE109" s="14"/>
      <c r="AF109" s="64"/>
      <c r="AG109" s="16"/>
      <c r="AH109" s="146"/>
      <c r="AO109" s="157" t="s">
        <v>56</v>
      </c>
    </row>
    <row r="110" spans="2:41" s="3" customFormat="1" ht="2.4500000000000002" customHeight="1" x14ac:dyDescent="0.2">
      <c r="P110" s="72"/>
      <c r="Q110" s="87"/>
      <c r="R110" s="6"/>
      <c r="S110" s="38"/>
      <c r="T110" s="6"/>
      <c r="U110" s="5"/>
      <c r="V110" s="51"/>
      <c r="W110" s="55"/>
      <c r="X110" s="14"/>
      <c r="Y110" s="146"/>
      <c r="Z110" s="38"/>
      <c r="AA110" s="38"/>
      <c r="AB110" s="54"/>
      <c r="AC110" s="16"/>
      <c r="AD110" s="14"/>
      <c r="AE110" s="64"/>
      <c r="AF110" s="118"/>
      <c r="AG110" s="38"/>
      <c r="AH110" s="146"/>
      <c r="AJ110" s="38"/>
      <c r="AK110" s="16"/>
      <c r="AL110" s="16"/>
      <c r="AM110" s="16"/>
      <c r="AO110" s="157" t="s">
        <v>56</v>
      </c>
    </row>
    <row r="111" spans="2:41" s="3" customFormat="1" ht="9.75" customHeight="1" x14ac:dyDescent="0.2">
      <c r="C111" s="34"/>
      <c r="D111" s="39" t="s">
        <v>227</v>
      </c>
      <c r="E111" s="138" t="s">
        <v>1222</v>
      </c>
      <c r="F111" s="138"/>
      <c r="G111" s="138" t="s">
        <v>1225</v>
      </c>
      <c r="H111" s="138"/>
      <c r="I111" s="138" t="s">
        <v>2509</v>
      </c>
      <c r="J111" s="138"/>
      <c r="K111" s="138" t="s">
        <v>2513</v>
      </c>
      <c r="L111" s="138"/>
      <c r="M111" s="138" t="s">
        <v>1228</v>
      </c>
      <c r="N111" s="138"/>
      <c r="O111" s="29"/>
      <c r="P111" s="29"/>
      <c r="Q111" s="29"/>
      <c r="R111" s="29"/>
      <c r="S111" s="29"/>
      <c r="T111" s="29"/>
      <c r="U111" s="5"/>
      <c r="V111" s="51"/>
      <c r="W111" s="68"/>
      <c r="X111" s="68"/>
      <c r="Y111" s="146"/>
      <c r="Z111" s="38"/>
      <c r="AA111" s="38"/>
      <c r="AB111" s="54"/>
      <c r="AC111" s="16"/>
      <c r="AD111" s="14"/>
      <c r="AE111" s="64"/>
      <c r="AF111" s="118"/>
      <c r="AG111" s="16"/>
      <c r="AH111" s="146"/>
      <c r="AJ111" s="38"/>
      <c r="AK111" s="16"/>
      <c r="AL111" s="16"/>
      <c r="AM111" s="16"/>
      <c r="AO111" s="157"/>
    </row>
    <row r="112" spans="2:41" s="3" customFormat="1" ht="9.75" customHeight="1" x14ac:dyDescent="0.2">
      <c r="C112" s="34"/>
      <c r="D112" s="39"/>
      <c r="E112" s="138" t="s">
        <v>1223</v>
      </c>
      <c r="F112" s="138"/>
      <c r="G112" s="138" t="s">
        <v>1226</v>
      </c>
      <c r="H112" s="138"/>
      <c r="I112" s="138" t="s">
        <v>2508</v>
      </c>
      <c r="J112" s="138"/>
      <c r="K112" s="138" t="s">
        <v>2512</v>
      </c>
      <c r="L112" s="138"/>
      <c r="M112" s="138" t="s">
        <v>2514</v>
      </c>
      <c r="N112" s="138"/>
      <c r="O112" s="29"/>
      <c r="P112" s="29"/>
      <c r="Q112" s="29"/>
      <c r="R112" s="29"/>
      <c r="S112" s="29"/>
      <c r="T112" s="29"/>
      <c r="U112" s="5"/>
      <c r="V112" s="51"/>
      <c r="W112" s="68"/>
      <c r="X112" s="68"/>
      <c r="Y112" s="146"/>
      <c r="Z112" s="38"/>
      <c r="AA112" s="38"/>
      <c r="AB112" s="54"/>
      <c r="AC112" s="16"/>
      <c r="AD112" s="14"/>
      <c r="AE112" s="64"/>
      <c r="AF112" s="118"/>
      <c r="AG112" s="16"/>
      <c r="AH112" s="146"/>
      <c r="AJ112" s="38"/>
      <c r="AK112" s="16"/>
      <c r="AL112" s="16"/>
      <c r="AM112" s="16"/>
      <c r="AO112" s="157"/>
    </row>
    <row r="113" spans="2:41" s="3" customFormat="1" ht="9.75" customHeight="1" x14ac:dyDescent="0.2">
      <c r="C113" s="34"/>
      <c r="D113" s="39"/>
      <c r="E113" s="138" t="s">
        <v>1224</v>
      </c>
      <c r="F113" s="138"/>
      <c r="G113" s="138" t="s">
        <v>1227</v>
      </c>
      <c r="H113" s="138"/>
      <c r="I113" s="138" t="s">
        <v>2510</v>
      </c>
      <c r="J113" s="138"/>
      <c r="K113" s="138" t="s">
        <v>2511</v>
      </c>
      <c r="L113" s="138"/>
      <c r="M113" s="138"/>
      <c r="N113" s="138"/>
      <c r="O113" s="29"/>
      <c r="P113" s="29"/>
      <c r="Q113" s="29"/>
      <c r="R113" s="29"/>
      <c r="S113" s="29"/>
      <c r="T113" s="29"/>
      <c r="U113" s="5"/>
      <c r="V113" s="51"/>
      <c r="W113" s="68"/>
      <c r="X113" s="68"/>
      <c r="Y113" s="146"/>
      <c r="Z113" s="38"/>
      <c r="AA113" s="38"/>
      <c r="AB113" s="54"/>
      <c r="AC113" s="16"/>
      <c r="AD113" s="14"/>
      <c r="AE113" s="64"/>
      <c r="AF113" s="118"/>
      <c r="AG113" s="16"/>
      <c r="AH113" s="146"/>
      <c r="AJ113" s="38"/>
      <c r="AK113" s="16"/>
      <c r="AL113" s="16"/>
      <c r="AM113" s="16"/>
      <c r="AO113" s="157"/>
    </row>
    <row r="114" spans="2:41" s="3" customFormat="1" ht="0.95" customHeight="1" x14ac:dyDescent="0.2">
      <c r="P114" s="72"/>
      <c r="Q114" s="87"/>
      <c r="R114" s="6"/>
      <c r="S114" s="38"/>
      <c r="T114" s="6"/>
      <c r="U114" s="5"/>
      <c r="V114" s="51"/>
      <c r="W114" s="55"/>
      <c r="X114" s="14"/>
      <c r="Y114" s="146"/>
      <c r="Z114" s="38"/>
      <c r="AA114" s="38"/>
      <c r="AB114" s="54"/>
      <c r="AC114" s="16"/>
      <c r="AD114" s="14"/>
      <c r="AE114" s="64"/>
      <c r="AF114" s="118"/>
      <c r="AG114" s="38"/>
      <c r="AH114" s="146"/>
      <c r="AJ114" s="38"/>
      <c r="AK114" s="16"/>
      <c r="AL114" s="16"/>
      <c r="AM114" s="16"/>
      <c r="AO114" s="157" t="s">
        <v>56</v>
      </c>
    </row>
    <row r="115" spans="2:41" s="3" customFormat="1" ht="9.9499999999999993" customHeight="1" x14ac:dyDescent="0.2">
      <c r="B115" s="106" t="s">
        <v>6</v>
      </c>
      <c r="D115" s="39"/>
      <c r="E115" s="72" t="s">
        <v>1229</v>
      </c>
      <c r="F115" s="72"/>
      <c r="G115" s="29" t="s">
        <v>45</v>
      </c>
      <c r="H115" s="29"/>
      <c r="I115" s="29"/>
      <c r="J115" s="29"/>
      <c r="K115" s="29"/>
      <c r="L115" s="29"/>
      <c r="M115" s="29"/>
      <c r="N115" s="29"/>
      <c r="P115" s="72" t="s">
        <v>2505</v>
      </c>
      <c r="Q115" s="87"/>
      <c r="R115" s="28"/>
      <c r="S115" s="38">
        <f>IF(Suggested="Yes",AA115,AG115)</f>
        <v>52.5</v>
      </c>
      <c r="T115" s="36" t="s">
        <v>44</v>
      </c>
      <c r="U115" s="5" t="str">
        <f>+Instructions!$B$3</f>
        <v>E</v>
      </c>
      <c r="V115" s="51"/>
      <c r="W115" s="55">
        <f>+Instructions!$C$22</f>
        <v>0</v>
      </c>
      <c r="X115" s="38">
        <f>ROUND($AA115*(1-W115)+0.004999,2)</f>
        <v>52.5</v>
      </c>
      <c r="Y115" s="146"/>
      <c r="Z115" s="6" t="s">
        <v>3263</v>
      </c>
      <c r="AA115" s="38">
        <v>52.5</v>
      </c>
      <c r="AB115" s="59">
        <f>+W115</f>
        <v>0</v>
      </c>
      <c r="AC115" s="16">
        <f>+X115</f>
        <v>52.5</v>
      </c>
      <c r="AD115" s="12">
        <f>(AG115-AC115)/AG115</f>
        <v>0</v>
      </c>
      <c r="AE115" s="115"/>
      <c r="AF115" s="121">
        <v>3</v>
      </c>
      <c r="AG115" s="52">
        <f>SUM(AJ115:AL115)+AE115</f>
        <v>52.5</v>
      </c>
      <c r="AH115" s="146"/>
      <c r="AJ115" s="38">
        <f>ROUND(AC115/(1-VLOOKUP(AF115,Group,2,FALSE)),2)</f>
        <v>52.5</v>
      </c>
      <c r="AK115" s="16">
        <f>IF(VLOOKUP(AF115,Group,5,FALSE)="YES",VLOOKUP(ROUND(ROUND(AJ115,1)-AJ115,2),Round,2,FALSE)+VLOOKUP(AF115,Group,6,FALSE),0)</f>
        <v>0</v>
      </c>
      <c r="AL115" s="16">
        <f>IF(VLOOKUP(AF115,Group,7,FALSE)="",0,ROUND(AJ115-0.04999,1)-AJ115+AM115)</f>
        <v>0</v>
      </c>
      <c r="AM115" s="16" t="str">
        <f>IF(VLOOKUP(AF115,Group,7,FALSE)="","",VLOOKUP(AF115,Group,7,FALSE))</f>
        <v/>
      </c>
      <c r="AO115" s="156" t="s">
        <v>56</v>
      </c>
    </row>
    <row r="116" spans="2:41" s="3" customFormat="1" ht="2.4500000000000002" customHeight="1" x14ac:dyDescent="0.2">
      <c r="P116" s="72" t="s">
        <v>244</v>
      </c>
      <c r="Q116" s="87"/>
      <c r="R116" s="6"/>
      <c r="S116" s="38"/>
      <c r="T116" s="6"/>
      <c r="U116" s="5"/>
      <c r="V116" s="51"/>
      <c r="W116" s="55"/>
      <c r="X116" s="14"/>
      <c r="Y116" s="146"/>
      <c r="Z116" s="38"/>
      <c r="AA116" s="38"/>
      <c r="AB116" s="54"/>
      <c r="AC116" s="16"/>
      <c r="AD116" s="14"/>
      <c r="AE116" s="64"/>
      <c r="AF116" s="118"/>
      <c r="AG116" s="38"/>
      <c r="AH116" s="146"/>
      <c r="AJ116" s="38"/>
      <c r="AK116" s="16"/>
      <c r="AL116" s="16"/>
      <c r="AM116" s="16"/>
      <c r="AO116" s="157" t="s">
        <v>56</v>
      </c>
    </row>
    <row r="117" spans="2:41" s="3" customFormat="1" ht="9.9499999999999993" customHeight="1" x14ac:dyDescent="0.2">
      <c r="C117" s="34"/>
      <c r="D117" s="39" t="s">
        <v>216</v>
      </c>
      <c r="E117" s="138" t="s">
        <v>1528</v>
      </c>
      <c r="F117" s="138"/>
      <c r="G117" s="138"/>
      <c r="H117" s="138"/>
      <c r="J117" s="138"/>
      <c r="K117" s="138"/>
      <c r="L117" s="138"/>
      <c r="M117" s="138"/>
      <c r="N117" s="138"/>
      <c r="O117" s="29"/>
      <c r="P117" s="29"/>
      <c r="Q117" s="29"/>
      <c r="R117" s="29"/>
      <c r="S117" s="29"/>
      <c r="T117" s="29"/>
      <c r="U117" s="5"/>
      <c r="V117" s="51"/>
      <c r="W117" s="68"/>
      <c r="X117" s="68"/>
      <c r="Y117" s="146"/>
      <c r="Z117" s="38"/>
      <c r="AA117" s="38"/>
      <c r="AB117" s="54"/>
      <c r="AC117" s="16"/>
      <c r="AD117" s="14"/>
      <c r="AE117" s="64"/>
      <c r="AF117" s="118"/>
      <c r="AG117" s="16"/>
      <c r="AH117" s="146"/>
      <c r="AJ117" s="38"/>
      <c r="AK117" s="16"/>
      <c r="AL117" s="16"/>
      <c r="AM117" s="16"/>
      <c r="AO117" s="157"/>
    </row>
    <row r="118" spans="2:41" s="3" customFormat="1" ht="0.95" customHeight="1" x14ac:dyDescent="0.2">
      <c r="P118" s="72"/>
      <c r="Q118" s="87"/>
      <c r="R118" s="6"/>
      <c r="S118" s="38"/>
      <c r="T118" s="6"/>
      <c r="U118" s="5"/>
      <c r="V118" s="51"/>
      <c r="W118" s="55"/>
      <c r="X118" s="14"/>
      <c r="Y118" s="146"/>
      <c r="Z118" s="38"/>
      <c r="AA118" s="38"/>
      <c r="AB118" s="54"/>
      <c r="AC118" s="16"/>
      <c r="AD118" s="14"/>
      <c r="AE118" s="64"/>
      <c r="AF118" s="118"/>
      <c r="AG118" s="38"/>
      <c r="AH118" s="146"/>
      <c r="AJ118" s="38"/>
      <c r="AK118" s="16"/>
      <c r="AL118" s="16"/>
      <c r="AM118" s="16"/>
      <c r="AO118" s="157" t="s">
        <v>56</v>
      </c>
    </row>
    <row r="119" spans="2:41" s="3" customFormat="1" ht="9.75" customHeight="1" x14ac:dyDescent="0.2">
      <c r="B119" s="107" t="s">
        <v>52</v>
      </c>
      <c r="D119" s="39"/>
      <c r="E119" s="72" t="s">
        <v>1229</v>
      </c>
      <c r="F119" s="72"/>
      <c r="G119" s="29" t="s">
        <v>45</v>
      </c>
      <c r="H119" s="29"/>
      <c r="I119" s="29"/>
      <c r="J119" s="29"/>
      <c r="K119" s="29"/>
      <c r="L119" s="29"/>
      <c r="M119" s="29" t="s">
        <v>1536</v>
      </c>
      <c r="N119" s="29"/>
      <c r="P119" s="72" t="s">
        <v>2505</v>
      </c>
      <c r="Q119" s="87"/>
      <c r="R119" s="28"/>
      <c r="S119" s="38">
        <f>IF(Suggested="Yes",AA119,AG119)</f>
        <v>29.7</v>
      </c>
      <c r="T119" s="36" t="s">
        <v>44</v>
      </c>
      <c r="U119" s="5" t="str">
        <f>+Instructions!$B$3</f>
        <v>E</v>
      </c>
      <c r="V119" s="51"/>
      <c r="W119" s="55">
        <f>+Instructions!$C$22</f>
        <v>0</v>
      </c>
      <c r="X119" s="38">
        <f>ROUND($AA119*(1-W119)+0.004999,2)</f>
        <v>29.7</v>
      </c>
      <c r="Y119" s="146"/>
      <c r="Z119" s="6" t="s">
        <v>3263</v>
      </c>
      <c r="AA119" s="38">
        <v>29.7</v>
      </c>
      <c r="AB119" s="59">
        <f>+W119</f>
        <v>0</v>
      </c>
      <c r="AC119" s="16">
        <f>+X119</f>
        <v>29.7</v>
      </c>
      <c r="AD119" s="12">
        <f>(AG119-AC119)/AG119</f>
        <v>0</v>
      </c>
      <c r="AE119" s="115"/>
      <c r="AF119" s="120">
        <v>1</v>
      </c>
      <c r="AG119" s="37">
        <f>SUM(AJ119:AL119)+AE119</f>
        <v>29.7</v>
      </c>
      <c r="AH119" s="146"/>
      <c r="AJ119" s="38">
        <f>ROUND(AC119/(1-VLOOKUP(AF119,Group,2,FALSE)),2)</f>
        <v>29.7</v>
      </c>
      <c r="AK119" s="16">
        <f>IF(VLOOKUP(AF119,Group,5,FALSE)="YES",VLOOKUP(ROUND(ROUND(AJ119,1)-AJ119,2),Round,2,FALSE)+VLOOKUP(AF119,Group,6,FALSE),0)</f>
        <v>0</v>
      </c>
      <c r="AL119" s="16">
        <f>IF(VLOOKUP(AF119,Group,7,FALSE)="",0,ROUND(AJ119-0.04999,1)-AJ119+AM119)</f>
        <v>0</v>
      </c>
      <c r="AM119" s="16" t="str">
        <f>IF(VLOOKUP(AF119,Group,7,FALSE)="","",VLOOKUP(AF119,Group,7,FALSE))</f>
        <v/>
      </c>
      <c r="AO119" s="156" t="s">
        <v>56</v>
      </c>
    </row>
    <row r="120" spans="2:41" s="3" customFormat="1" ht="3.75" customHeight="1" x14ac:dyDescent="0.2">
      <c r="P120" s="72"/>
      <c r="Q120" s="87"/>
      <c r="R120" s="6"/>
      <c r="S120" s="38"/>
      <c r="T120" s="6"/>
      <c r="U120" s="5"/>
      <c r="V120" s="51"/>
      <c r="W120" s="55"/>
      <c r="X120" s="14"/>
      <c r="Y120" s="146"/>
      <c r="Z120" s="38"/>
      <c r="AA120" s="38"/>
      <c r="AB120" s="54"/>
      <c r="AC120" s="16"/>
      <c r="AD120" s="14"/>
      <c r="AE120" s="64"/>
      <c r="AF120" s="118"/>
      <c r="AG120" s="38"/>
      <c r="AH120" s="146"/>
      <c r="AJ120" s="38"/>
      <c r="AK120" s="16"/>
      <c r="AL120" s="16"/>
      <c r="AM120" s="16"/>
      <c r="AO120" s="157" t="s">
        <v>56</v>
      </c>
    </row>
    <row r="121" spans="2:41" s="3" customFormat="1" ht="9.9499999999999993" customHeight="1" x14ac:dyDescent="0.2">
      <c r="C121" s="71" t="s">
        <v>2930</v>
      </c>
      <c r="J121" s="87"/>
      <c r="P121" s="137"/>
      <c r="Q121" s="6"/>
      <c r="R121" s="77" t="s">
        <v>791</v>
      </c>
      <c r="S121" s="185" t="s">
        <v>2931</v>
      </c>
      <c r="T121" s="190"/>
      <c r="U121" s="5"/>
      <c r="V121" s="51"/>
      <c r="W121" s="68"/>
      <c r="X121" s="68"/>
      <c r="Y121" s="146"/>
      <c r="Z121" s="38"/>
      <c r="AA121" s="38"/>
      <c r="AB121" s="14"/>
      <c r="AC121" s="14"/>
      <c r="AD121" s="14"/>
      <c r="AE121" s="14"/>
      <c r="AF121" s="64"/>
      <c r="AG121" s="16"/>
      <c r="AH121" s="146"/>
      <c r="AO121" s="157" t="s">
        <v>56</v>
      </c>
    </row>
    <row r="122" spans="2:41" s="3" customFormat="1" ht="2.4500000000000002" customHeight="1" x14ac:dyDescent="0.2">
      <c r="P122" s="72"/>
      <c r="Q122" s="87"/>
      <c r="R122" s="6"/>
      <c r="S122" s="38"/>
      <c r="T122" s="6"/>
      <c r="U122" s="5"/>
      <c r="V122" s="51"/>
      <c r="W122" s="55"/>
      <c r="X122" s="14"/>
      <c r="Y122" s="146"/>
      <c r="Z122" s="38"/>
      <c r="AA122" s="38"/>
      <c r="AB122" s="54"/>
      <c r="AC122" s="16"/>
      <c r="AD122" s="14"/>
      <c r="AE122" s="64"/>
      <c r="AF122" s="118"/>
      <c r="AG122" s="38"/>
      <c r="AH122" s="146"/>
      <c r="AJ122" s="38"/>
      <c r="AK122" s="16"/>
      <c r="AL122" s="16"/>
      <c r="AM122" s="16"/>
      <c r="AO122" s="157" t="s">
        <v>56</v>
      </c>
    </row>
    <row r="123" spans="2:41" s="3" customFormat="1" ht="9.9499999999999993" customHeight="1" x14ac:dyDescent="0.2">
      <c r="B123" s="106" t="s">
        <v>6</v>
      </c>
      <c r="D123" s="39"/>
      <c r="E123" s="72" t="s">
        <v>953</v>
      </c>
      <c r="F123" s="72"/>
      <c r="G123" s="29" t="s">
        <v>45</v>
      </c>
      <c r="H123" s="29"/>
      <c r="I123" s="29" t="s">
        <v>2932</v>
      </c>
      <c r="J123" s="29"/>
      <c r="K123" s="29" t="s">
        <v>966</v>
      </c>
      <c r="L123" s="29"/>
      <c r="M123" s="29" t="s">
        <v>2938</v>
      </c>
      <c r="N123" s="29"/>
      <c r="P123" s="72" t="s">
        <v>1685</v>
      </c>
      <c r="Q123" s="87"/>
      <c r="R123" s="28"/>
      <c r="S123" s="38">
        <f t="shared" ref="S123:S128" si="128">IF(Suggested="Yes",AA123,AG123)</f>
        <v>78</v>
      </c>
      <c r="T123" s="36" t="s">
        <v>44</v>
      </c>
      <c r="U123" s="5" t="str">
        <f>+Instructions!$B$3</f>
        <v>E</v>
      </c>
      <c r="V123" s="51"/>
      <c r="W123" s="55">
        <f>+Instructions!$C$22</f>
        <v>0</v>
      </c>
      <c r="X123" s="38">
        <f t="shared" ref="X123:X128" si="129">ROUND($AA123*(1-W123)+0.004999,2)</f>
        <v>78</v>
      </c>
      <c r="Y123" s="146"/>
      <c r="Z123" s="6" t="s">
        <v>3262</v>
      </c>
      <c r="AA123" s="38">
        <v>78</v>
      </c>
      <c r="AB123" s="59">
        <f t="shared" ref="AB123:AB128" si="130">+W123</f>
        <v>0</v>
      </c>
      <c r="AC123" s="16">
        <f t="shared" ref="AC123:AC128" si="131">+X123</f>
        <v>78</v>
      </c>
      <c r="AD123" s="12">
        <f t="shared" ref="AD123:AD128" si="132">(AG123-AC123)/AG123</f>
        <v>0</v>
      </c>
      <c r="AE123" s="115"/>
      <c r="AF123" s="121">
        <v>3</v>
      </c>
      <c r="AG123" s="52">
        <f t="shared" ref="AG123:AG128" si="133">SUM(AJ123:AL123)+AE123</f>
        <v>78</v>
      </c>
      <c r="AH123" s="146"/>
      <c r="AJ123" s="38">
        <f t="shared" ref="AJ123:AJ128" si="134">ROUND(AC123/(1-VLOOKUP(AF123,Group,2,FALSE)),2)</f>
        <v>78</v>
      </c>
      <c r="AK123" s="16">
        <f t="shared" ref="AK123:AK128" si="135">IF(VLOOKUP(AF123,Group,5,FALSE)="YES",VLOOKUP(ROUND(ROUND(AJ123,1)-AJ123,2),Round,2,FALSE)+VLOOKUP(AF123,Group,6,FALSE),0)</f>
        <v>0</v>
      </c>
      <c r="AL123" s="16">
        <f t="shared" ref="AL123:AL128" si="136">IF(VLOOKUP(AF123,Group,7,FALSE)="",0,ROUND(AJ123-0.04999,1)-AJ123+AM123)</f>
        <v>0</v>
      </c>
      <c r="AM123" s="16" t="str">
        <f t="shared" ref="AM123:AM128" si="137">IF(VLOOKUP(AF123,Group,7,FALSE)="","",VLOOKUP(AF123,Group,7,FALSE))</f>
        <v/>
      </c>
      <c r="AO123" s="156" t="s">
        <v>56</v>
      </c>
    </row>
    <row r="124" spans="2:41" s="3" customFormat="1" ht="9.9499999999999993" customHeight="1" x14ac:dyDescent="0.2">
      <c r="B124" s="106" t="s">
        <v>6</v>
      </c>
      <c r="D124" s="39"/>
      <c r="E124" s="72" t="s">
        <v>953</v>
      </c>
      <c r="F124" s="72"/>
      <c r="G124" s="29" t="s">
        <v>45</v>
      </c>
      <c r="H124" s="29"/>
      <c r="I124" s="29" t="s">
        <v>2933</v>
      </c>
      <c r="J124" s="29"/>
      <c r="K124" s="29" t="s">
        <v>966</v>
      </c>
      <c r="L124" s="29"/>
      <c r="M124" s="29" t="s">
        <v>2939</v>
      </c>
      <c r="N124" s="29"/>
      <c r="P124" s="72" t="s">
        <v>1685</v>
      </c>
      <c r="Q124" s="87"/>
      <c r="R124" s="28"/>
      <c r="S124" s="38">
        <f t="shared" si="128"/>
        <v>78</v>
      </c>
      <c r="T124" s="36" t="s">
        <v>44</v>
      </c>
      <c r="U124" s="5" t="str">
        <f>+Instructions!$B$3</f>
        <v>E</v>
      </c>
      <c r="V124" s="51"/>
      <c r="W124" s="55">
        <f>+Instructions!$C$22</f>
        <v>0</v>
      </c>
      <c r="X124" s="38">
        <f t="shared" si="129"/>
        <v>78</v>
      </c>
      <c r="Y124" s="146"/>
      <c r="Z124" s="6" t="s">
        <v>3262</v>
      </c>
      <c r="AA124" s="38">
        <v>78</v>
      </c>
      <c r="AB124" s="59">
        <f t="shared" si="130"/>
        <v>0</v>
      </c>
      <c r="AC124" s="16">
        <f t="shared" si="131"/>
        <v>78</v>
      </c>
      <c r="AD124" s="12">
        <f t="shared" si="132"/>
        <v>0</v>
      </c>
      <c r="AE124" s="115"/>
      <c r="AF124" s="121">
        <v>3</v>
      </c>
      <c r="AG124" s="52">
        <f t="shared" si="133"/>
        <v>78</v>
      </c>
      <c r="AH124" s="146"/>
      <c r="AJ124" s="38">
        <f t="shared" si="134"/>
        <v>78</v>
      </c>
      <c r="AK124" s="16">
        <f t="shared" si="135"/>
        <v>0</v>
      </c>
      <c r="AL124" s="16">
        <f t="shared" si="136"/>
        <v>0</v>
      </c>
      <c r="AM124" s="16" t="str">
        <f t="shared" si="137"/>
        <v/>
      </c>
      <c r="AO124" s="156" t="s">
        <v>56</v>
      </c>
    </row>
    <row r="125" spans="2:41" s="3" customFormat="1" ht="9.9499999999999993" customHeight="1" x14ac:dyDescent="0.2">
      <c r="B125" s="106" t="s">
        <v>6</v>
      </c>
      <c r="D125" s="39"/>
      <c r="E125" s="72" t="s">
        <v>953</v>
      </c>
      <c r="F125" s="72"/>
      <c r="G125" s="29" t="s">
        <v>45</v>
      </c>
      <c r="H125" s="29"/>
      <c r="I125" s="29" t="s">
        <v>2934</v>
      </c>
      <c r="J125" s="29"/>
      <c r="K125" s="29" t="s">
        <v>966</v>
      </c>
      <c r="L125" s="29"/>
      <c r="M125" s="29" t="s">
        <v>2940</v>
      </c>
      <c r="N125" s="29"/>
      <c r="P125" s="72" t="s">
        <v>1685</v>
      </c>
      <c r="Q125" s="87"/>
      <c r="R125" s="28"/>
      <c r="S125" s="38">
        <f t="shared" si="128"/>
        <v>78</v>
      </c>
      <c r="T125" s="36" t="s">
        <v>44</v>
      </c>
      <c r="U125" s="5" t="str">
        <f>+Instructions!$B$3</f>
        <v>E</v>
      </c>
      <c r="V125" s="51"/>
      <c r="W125" s="55">
        <f>+Instructions!$C$22</f>
        <v>0</v>
      </c>
      <c r="X125" s="38">
        <f t="shared" si="129"/>
        <v>78</v>
      </c>
      <c r="Y125" s="146"/>
      <c r="Z125" s="6" t="s">
        <v>3262</v>
      </c>
      <c r="AA125" s="38">
        <v>78</v>
      </c>
      <c r="AB125" s="59">
        <f t="shared" si="130"/>
        <v>0</v>
      </c>
      <c r="AC125" s="16">
        <f t="shared" si="131"/>
        <v>78</v>
      </c>
      <c r="AD125" s="12">
        <f t="shared" si="132"/>
        <v>0</v>
      </c>
      <c r="AE125" s="115"/>
      <c r="AF125" s="121">
        <v>3</v>
      </c>
      <c r="AG125" s="52">
        <f t="shared" si="133"/>
        <v>78</v>
      </c>
      <c r="AH125" s="146"/>
      <c r="AJ125" s="38">
        <f t="shared" si="134"/>
        <v>78</v>
      </c>
      <c r="AK125" s="16">
        <f t="shared" si="135"/>
        <v>0</v>
      </c>
      <c r="AL125" s="16">
        <f t="shared" si="136"/>
        <v>0</v>
      </c>
      <c r="AM125" s="16" t="str">
        <f t="shared" si="137"/>
        <v/>
      </c>
      <c r="AO125" s="156" t="s">
        <v>56</v>
      </c>
    </row>
    <row r="126" spans="2:41" s="3" customFormat="1" ht="9.9499999999999993" customHeight="1" x14ac:dyDescent="0.2">
      <c r="B126" s="106" t="s">
        <v>6</v>
      </c>
      <c r="D126" s="39"/>
      <c r="E126" s="72" t="s">
        <v>953</v>
      </c>
      <c r="F126" s="72"/>
      <c r="G126" s="29" t="s">
        <v>45</v>
      </c>
      <c r="H126" s="29"/>
      <c r="I126" s="29" t="s">
        <v>2935</v>
      </c>
      <c r="J126" s="29"/>
      <c r="K126" s="29" t="s">
        <v>966</v>
      </c>
      <c r="L126" s="29"/>
      <c r="M126" s="29" t="s">
        <v>2941</v>
      </c>
      <c r="N126" s="29"/>
      <c r="P126" s="72" t="s">
        <v>1685</v>
      </c>
      <c r="Q126" s="87"/>
      <c r="R126" s="28"/>
      <c r="S126" s="38">
        <f t="shared" si="128"/>
        <v>78</v>
      </c>
      <c r="T126" s="36" t="s">
        <v>44</v>
      </c>
      <c r="U126" s="5" t="str">
        <f>+Instructions!$B$3</f>
        <v>E</v>
      </c>
      <c r="V126" s="51"/>
      <c r="W126" s="55">
        <f>+Instructions!$C$22</f>
        <v>0</v>
      </c>
      <c r="X126" s="38">
        <f t="shared" si="129"/>
        <v>78</v>
      </c>
      <c r="Y126" s="146"/>
      <c r="Z126" s="6" t="s">
        <v>3262</v>
      </c>
      <c r="AA126" s="38">
        <v>78</v>
      </c>
      <c r="AB126" s="59">
        <f t="shared" si="130"/>
        <v>0</v>
      </c>
      <c r="AC126" s="16">
        <f t="shared" si="131"/>
        <v>78</v>
      </c>
      <c r="AD126" s="12">
        <f t="shared" si="132"/>
        <v>0</v>
      </c>
      <c r="AE126" s="115"/>
      <c r="AF126" s="121">
        <v>3</v>
      </c>
      <c r="AG126" s="52">
        <f t="shared" si="133"/>
        <v>78</v>
      </c>
      <c r="AH126" s="146"/>
      <c r="AJ126" s="38">
        <f t="shared" si="134"/>
        <v>78</v>
      </c>
      <c r="AK126" s="16">
        <f t="shared" si="135"/>
        <v>0</v>
      </c>
      <c r="AL126" s="16">
        <f t="shared" si="136"/>
        <v>0</v>
      </c>
      <c r="AM126" s="16" t="str">
        <f t="shared" si="137"/>
        <v/>
      </c>
      <c r="AO126" s="156" t="s">
        <v>56</v>
      </c>
    </row>
    <row r="127" spans="2:41" s="3" customFormat="1" ht="9.9499999999999993" customHeight="1" x14ac:dyDescent="0.2">
      <c r="B127" s="106" t="s">
        <v>6</v>
      </c>
      <c r="D127" s="39"/>
      <c r="E127" s="72" t="s">
        <v>953</v>
      </c>
      <c r="F127" s="72"/>
      <c r="G127" s="29" t="s">
        <v>45</v>
      </c>
      <c r="H127" s="29"/>
      <c r="I127" s="29" t="s">
        <v>2936</v>
      </c>
      <c r="J127" s="29"/>
      <c r="K127" s="29" t="s">
        <v>966</v>
      </c>
      <c r="L127" s="29"/>
      <c r="M127" s="29" t="s">
        <v>2942</v>
      </c>
      <c r="N127" s="29"/>
      <c r="P127" s="72" t="s">
        <v>1685</v>
      </c>
      <c r="Q127" s="87"/>
      <c r="R127" s="28"/>
      <c r="S127" s="38">
        <f t="shared" si="128"/>
        <v>78</v>
      </c>
      <c r="T127" s="36" t="s">
        <v>44</v>
      </c>
      <c r="U127" s="5" t="str">
        <f>+Instructions!$B$3</f>
        <v>E</v>
      </c>
      <c r="V127" s="51"/>
      <c r="W127" s="55">
        <f>+Instructions!$C$22</f>
        <v>0</v>
      </c>
      <c r="X127" s="38">
        <f t="shared" si="129"/>
        <v>78</v>
      </c>
      <c r="Y127" s="146"/>
      <c r="Z127" s="6" t="s">
        <v>3262</v>
      </c>
      <c r="AA127" s="38">
        <v>78</v>
      </c>
      <c r="AB127" s="59">
        <f t="shared" si="130"/>
        <v>0</v>
      </c>
      <c r="AC127" s="16">
        <f t="shared" si="131"/>
        <v>78</v>
      </c>
      <c r="AD127" s="12">
        <f t="shared" si="132"/>
        <v>0</v>
      </c>
      <c r="AE127" s="115"/>
      <c r="AF127" s="121">
        <v>3</v>
      </c>
      <c r="AG127" s="52">
        <f t="shared" si="133"/>
        <v>78</v>
      </c>
      <c r="AH127" s="146"/>
      <c r="AJ127" s="38">
        <f t="shared" si="134"/>
        <v>78</v>
      </c>
      <c r="AK127" s="16">
        <f t="shared" si="135"/>
        <v>0</v>
      </c>
      <c r="AL127" s="16">
        <f t="shared" si="136"/>
        <v>0</v>
      </c>
      <c r="AM127" s="16" t="str">
        <f t="shared" si="137"/>
        <v/>
      </c>
      <c r="AO127" s="156" t="s">
        <v>56</v>
      </c>
    </row>
    <row r="128" spans="2:41" s="3" customFormat="1" ht="9.9499999999999993" customHeight="1" x14ac:dyDescent="0.2">
      <c r="B128" s="106" t="s">
        <v>6</v>
      </c>
      <c r="D128" s="39"/>
      <c r="E128" s="72" t="s">
        <v>953</v>
      </c>
      <c r="F128" s="72"/>
      <c r="G128" s="29" t="s">
        <v>45</v>
      </c>
      <c r="H128" s="29"/>
      <c r="I128" s="29" t="s">
        <v>2937</v>
      </c>
      <c r="J128" s="29"/>
      <c r="K128" s="29" t="s">
        <v>966</v>
      </c>
      <c r="L128" s="29"/>
      <c r="M128" s="29" t="s">
        <v>2943</v>
      </c>
      <c r="N128" s="29"/>
      <c r="P128" s="72" t="s">
        <v>1685</v>
      </c>
      <c r="Q128" s="87"/>
      <c r="R128" s="28"/>
      <c r="S128" s="38">
        <f t="shared" si="128"/>
        <v>78</v>
      </c>
      <c r="T128" s="36" t="s">
        <v>44</v>
      </c>
      <c r="U128" s="5" t="str">
        <f>+Instructions!$B$3</f>
        <v>E</v>
      </c>
      <c r="V128" s="51"/>
      <c r="W128" s="55">
        <f>+Instructions!$C$22</f>
        <v>0</v>
      </c>
      <c r="X128" s="38">
        <f t="shared" si="129"/>
        <v>78</v>
      </c>
      <c r="Y128" s="146"/>
      <c r="Z128" s="6" t="s">
        <v>3262</v>
      </c>
      <c r="AA128" s="38">
        <v>78</v>
      </c>
      <c r="AB128" s="59">
        <f t="shared" si="130"/>
        <v>0</v>
      </c>
      <c r="AC128" s="16">
        <f t="shared" si="131"/>
        <v>78</v>
      </c>
      <c r="AD128" s="12">
        <f t="shared" si="132"/>
        <v>0</v>
      </c>
      <c r="AE128" s="115"/>
      <c r="AF128" s="121">
        <v>3</v>
      </c>
      <c r="AG128" s="52">
        <f t="shared" si="133"/>
        <v>78</v>
      </c>
      <c r="AH128" s="146"/>
      <c r="AJ128" s="38">
        <f t="shared" si="134"/>
        <v>78</v>
      </c>
      <c r="AK128" s="16">
        <f t="shared" si="135"/>
        <v>0</v>
      </c>
      <c r="AL128" s="16">
        <f t="shared" si="136"/>
        <v>0</v>
      </c>
      <c r="AM128" s="16" t="str">
        <f t="shared" si="137"/>
        <v/>
      </c>
      <c r="AO128" s="156" t="s">
        <v>56</v>
      </c>
    </row>
    <row r="129" spans="2:41" s="3" customFormat="1" ht="0.95" customHeight="1" x14ac:dyDescent="0.2">
      <c r="P129" s="72"/>
      <c r="Q129" s="87"/>
      <c r="R129" s="6"/>
      <c r="S129" s="38"/>
      <c r="T129" s="6"/>
      <c r="U129" s="5"/>
      <c r="V129" s="51"/>
      <c r="W129" s="55"/>
      <c r="X129" s="14"/>
      <c r="Y129" s="146"/>
      <c r="Z129" s="38"/>
      <c r="AA129" s="38"/>
      <c r="AB129" s="54"/>
      <c r="AC129" s="16"/>
      <c r="AD129" s="14"/>
      <c r="AE129" s="64"/>
      <c r="AF129" s="118"/>
      <c r="AG129" s="38"/>
      <c r="AH129" s="146"/>
      <c r="AJ129" s="38"/>
      <c r="AK129" s="16"/>
      <c r="AL129" s="16"/>
      <c r="AM129" s="16"/>
      <c r="AO129" s="157" t="s">
        <v>56</v>
      </c>
    </row>
    <row r="130" spans="2:41" s="3" customFormat="1" ht="9.9499999999999993" customHeight="1" x14ac:dyDescent="0.2">
      <c r="B130" s="106" t="s">
        <v>6</v>
      </c>
      <c r="D130" s="39"/>
      <c r="E130" s="72" t="s">
        <v>2674</v>
      </c>
      <c r="F130" s="72"/>
      <c r="G130" s="29" t="s">
        <v>1478</v>
      </c>
      <c r="H130" s="29"/>
      <c r="I130" s="29"/>
      <c r="J130" s="29"/>
      <c r="K130" s="29" t="s">
        <v>966</v>
      </c>
      <c r="L130" s="29"/>
      <c r="M130" s="29" t="s">
        <v>2944</v>
      </c>
      <c r="N130" s="29"/>
      <c r="P130" s="72"/>
      <c r="Q130" s="87"/>
      <c r="R130" s="28"/>
      <c r="S130" s="38">
        <f t="shared" ref="S130" si="138">IF(Suggested="Yes",AA130,AG130)</f>
        <v>24.4</v>
      </c>
      <c r="T130" s="36" t="s">
        <v>43</v>
      </c>
      <c r="U130" s="5" t="str">
        <f>+Instructions!$B$3</f>
        <v>E</v>
      </c>
      <c r="V130" s="51"/>
      <c r="W130" s="55">
        <f>+Instructions!$C$22</f>
        <v>0</v>
      </c>
      <c r="X130" s="38">
        <f t="shared" ref="X130" si="139">ROUND($AA130*(1-W130)+0.004999,2)</f>
        <v>24.4</v>
      </c>
      <c r="Y130" s="146"/>
      <c r="Z130" s="6" t="s">
        <v>3262</v>
      </c>
      <c r="AA130" s="38">
        <v>24.4</v>
      </c>
      <c r="AB130" s="59">
        <f t="shared" ref="AB130" si="140">+W130</f>
        <v>0</v>
      </c>
      <c r="AC130" s="16">
        <f t="shared" ref="AC130" si="141">+X130</f>
        <v>24.4</v>
      </c>
      <c r="AD130" s="12">
        <f t="shared" ref="AD130" si="142">(AG130-AC130)/AG130</f>
        <v>0</v>
      </c>
      <c r="AE130" s="115"/>
      <c r="AF130" s="121">
        <v>3</v>
      </c>
      <c r="AG130" s="52">
        <f t="shared" ref="AG130" si="143">SUM(AJ130:AL130)+AE130</f>
        <v>24.4</v>
      </c>
      <c r="AH130" s="146"/>
      <c r="AJ130" s="38">
        <f t="shared" ref="AJ130" si="144">ROUND(AC130/(1-VLOOKUP(AF130,Group,2,FALSE)),2)</f>
        <v>24.4</v>
      </c>
      <c r="AK130" s="16">
        <f t="shared" ref="AK130" si="145">IF(VLOOKUP(AF130,Group,5,FALSE)="YES",VLOOKUP(ROUND(ROUND(AJ130,1)-AJ130,2),Round,2,FALSE)+VLOOKUP(AF130,Group,6,FALSE),0)</f>
        <v>0</v>
      </c>
      <c r="AL130" s="16">
        <f t="shared" ref="AL130" si="146">IF(VLOOKUP(AF130,Group,7,FALSE)="",0,ROUND(AJ130-0.04999,1)-AJ130+AM130)</f>
        <v>0</v>
      </c>
      <c r="AM130" s="16" t="str">
        <f t="shared" ref="AM130" si="147">IF(VLOOKUP(AF130,Group,7,FALSE)="","",VLOOKUP(AF130,Group,7,FALSE))</f>
        <v/>
      </c>
      <c r="AO130" s="156" t="s">
        <v>56</v>
      </c>
    </row>
    <row r="131" spans="2:41" s="3" customFormat="1" ht="3.75" customHeight="1" x14ac:dyDescent="0.2">
      <c r="P131" s="72"/>
      <c r="Q131" s="87"/>
      <c r="R131" s="6"/>
      <c r="S131" s="38"/>
      <c r="T131" s="6"/>
      <c r="U131" s="5"/>
      <c r="V131" s="51"/>
      <c r="W131" s="55"/>
      <c r="X131" s="14"/>
      <c r="Y131" s="146"/>
      <c r="Z131" s="38"/>
      <c r="AA131" s="38"/>
      <c r="AB131" s="54"/>
      <c r="AC131" s="16"/>
      <c r="AD131" s="14"/>
      <c r="AE131" s="64"/>
      <c r="AF131" s="118"/>
      <c r="AG131" s="38"/>
      <c r="AH131" s="146"/>
      <c r="AJ131" s="38"/>
      <c r="AK131" s="16"/>
      <c r="AL131" s="16"/>
      <c r="AM131" s="16"/>
      <c r="AO131" s="157" t="s">
        <v>56</v>
      </c>
    </row>
    <row r="132" spans="2:41" s="3" customFormat="1" ht="9.9499999999999993" customHeight="1" x14ac:dyDescent="0.2">
      <c r="C132" s="71" t="s">
        <v>1232</v>
      </c>
      <c r="D132" s="11"/>
      <c r="E132" s="140"/>
      <c r="F132" s="140"/>
      <c r="G132" s="29"/>
      <c r="J132" s="3" t="s">
        <v>244</v>
      </c>
      <c r="N132" s="77"/>
      <c r="P132" s="77"/>
      <c r="Q132" s="71"/>
      <c r="R132" s="77" t="s">
        <v>791</v>
      </c>
      <c r="S132" s="185" t="s">
        <v>1233</v>
      </c>
      <c r="T132" s="190"/>
      <c r="U132" s="141"/>
      <c r="V132" s="51"/>
      <c r="W132" s="14"/>
      <c r="X132" s="142"/>
      <c r="Y132" s="150"/>
      <c r="Z132" s="14"/>
      <c r="AA132" s="142"/>
      <c r="AB132" s="142"/>
      <c r="AD132" s="54"/>
      <c r="AE132" s="16"/>
      <c r="AF132" s="14"/>
      <c r="AG132" s="64"/>
      <c r="AH132" s="153"/>
      <c r="AI132" s="38"/>
      <c r="AJ132" s="142"/>
      <c r="AL132" s="6" t="s">
        <v>244</v>
      </c>
      <c r="AO132" s="157"/>
    </row>
    <row r="133" spans="2:41" s="3" customFormat="1" ht="2.4500000000000002" customHeight="1" x14ac:dyDescent="0.2">
      <c r="P133" s="72"/>
      <c r="Q133" s="87"/>
      <c r="R133" s="6"/>
      <c r="S133" s="38"/>
      <c r="T133" s="6"/>
      <c r="U133" s="5"/>
      <c r="V133" s="51"/>
      <c r="W133" s="55"/>
      <c r="X133" s="14"/>
      <c r="Y133" s="146"/>
      <c r="Z133" s="38"/>
      <c r="AA133" s="38"/>
      <c r="AB133" s="54"/>
      <c r="AC133" s="16"/>
      <c r="AD133" s="14"/>
      <c r="AE133" s="64"/>
      <c r="AF133" s="118"/>
      <c r="AG133" s="38"/>
      <c r="AH133" s="146"/>
      <c r="AJ133" s="38"/>
      <c r="AK133" s="16"/>
      <c r="AL133" s="16"/>
      <c r="AM133" s="16"/>
      <c r="AO133" s="157" t="s">
        <v>56</v>
      </c>
    </row>
    <row r="134" spans="2:41" s="3" customFormat="1" ht="9.75" customHeight="1" x14ac:dyDescent="0.2">
      <c r="C134" s="34"/>
      <c r="D134" s="39" t="s">
        <v>573</v>
      </c>
      <c r="E134" s="138" t="s">
        <v>1236</v>
      </c>
      <c r="F134" s="138"/>
      <c r="G134" s="138"/>
      <c r="H134" s="138"/>
      <c r="I134" s="138"/>
      <c r="K134" s="138"/>
      <c r="L134" s="138"/>
      <c r="M134" s="72" t="s">
        <v>1237</v>
      </c>
      <c r="N134" s="134"/>
      <c r="P134" s="134"/>
      <c r="Q134" s="29"/>
      <c r="R134" s="29"/>
      <c r="S134" s="29"/>
      <c r="T134" s="29"/>
      <c r="U134" s="5"/>
      <c r="V134" s="51"/>
      <c r="W134" s="68"/>
      <c r="X134" s="68"/>
      <c r="Y134" s="146"/>
      <c r="Z134" s="38"/>
      <c r="AA134" s="38"/>
      <c r="AB134" s="54"/>
      <c r="AC134" s="16"/>
      <c r="AD134" s="14"/>
      <c r="AE134" s="64"/>
      <c r="AF134" s="118"/>
      <c r="AG134" s="16"/>
      <c r="AH134" s="146"/>
      <c r="AJ134" s="38"/>
      <c r="AK134" s="16"/>
      <c r="AL134" s="16"/>
      <c r="AM134" s="16"/>
      <c r="AO134" s="157"/>
    </row>
    <row r="135" spans="2:41" s="3" customFormat="1" ht="0.95" customHeight="1" x14ac:dyDescent="0.2">
      <c r="G135" s="29"/>
      <c r="N135" s="77"/>
      <c r="P135" s="77"/>
      <c r="Q135" s="87"/>
      <c r="R135" s="6"/>
      <c r="S135" s="38"/>
      <c r="T135" s="6"/>
      <c r="U135" s="5"/>
      <c r="V135" s="51"/>
      <c r="W135" s="55"/>
      <c r="X135" s="14"/>
      <c r="Y135" s="146"/>
      <c r="Z135" s="38"/>
      <c r="AA135" s="38"/>
      <c r="AB135" s="54"/>
      <c r="AC135" s="16"/>
      <c r="AD135" s="14"/>
      <c r="AE135" s="64"/>
      <c r="AF135" s="118"/>
      <c r="AG135" s="38"/>
      <c r="AH135" s="146"/>
      <c r="AJ135" s="38"/>
      <c r="AK135" s="16"/>
      <c r="AL135" s="16"/>
      <c r="AM135" s="16"/>
      <c r="AO135" s="157" t="s">
        <v>56</v>
      </c>
    </row>
    <row r="136" spans="2:41" s="3" customFormat="1" ht="9.9499999999999993" customHeight="1" x14ac:dyDescent="0.2">
      <c r="B136" s="106" t="s">
        <v>6</v>
      </c>
      <c r="D136" s="39"/>
      <c r="E136" s="72" t="s">
        <v>1235</v>
      </c>
      <c r="F136" s="72"/>
      <c r="G136" s="29" t="s">
        <v>2515</v>
      </c>
      <c r="H136" s="29"/>
      <c r="I136" s="29"/>
      <c r="J136" s="29"/>
      <c r="K136" s="29"/>
      <c r="L136" s="29"/>
      <c r="M136" s="72"/>
      <c r="N136" s="144" t="s">
        <v>2516</v>
      </c>
      <c r="P136" s="72" t="s">
        <v>1531</v>
      </c>
      <c r="Q136" s="87"/>
      <c r="R136" s="28"/>
      <c r="S136" s="38">
        <f>IF(Suggested="Yes",AA136,AG136)</f>
        <v>54.7</v>
      </c>
      <c r="T136" s="36" t="s">
        <v>43</v>
      </c>
      <c r="U136" s="5" t="str">
        <f>+Instructions!$B$3</f>
        <v>E</v>
      </c>
      <c r="V136" s="51"/>
      <c r="W136" s="55">
        <f>+Instructions!$C$22</f>
        <v>0</v>
      </c>
      <c r="X136" s="38">
        <f>ROUND($AA136*(1-W136)+0.004999,2)</f>
        <v>54.7</v>
      </c>
      <c r="Y136" s="146"/>
      <c r="Z136" s="6" t="s">
        <v>3263</v>
      </c>
      <c r="AA136" s="38">
        <v>54.7</v>
      </c>
      <c r="AB136" s="59">
        <f t="shared" ref="AB136:AC139" si="148">+W136</f>
        <v>0</v>
      </c>
      <c r="AC136" s="16">
        <f t="shared" si="148"/>
        <v>54.7</v>
      </c>
      <c r="AD136" s="12">
        <f>(AG136-AC136)/AG136</f>
        <v>0</v>
      </c>
      <c r="AE136" s="115"/>
      <c r="AF136" s="121">
        <v>3</v>
      </c>
      <c r="AG136" s="52">
        <f>SUM(AJ136:AL136)+AE136</f>
        <v>54.7</v>
      </c>
      <c r="AH136" s="146"/>
      <c r="AJ136" s="38">
        <f>ROUND(AC136/(1-VLOOKUP(AF136,Group,2,FALSE)),2)</f>
        <v>54.7</v>
      </c>
      <c r="AK136" s="16">
        <f>IF(VLOOKUP(AF136,Group,5,FALSE)="YES",VLOOKUP(ROUND(ROUND(AJ136,1)-AJ136,2),Round,2,FALSE)+VLOOKUP(AF136,Group,6,FALSE),0)</f>
        <v>0</v>
      </c>
      <c r="AL136" s="16">
        <f>IF(VLOOKUP(AF136,Group,7,FALSE)="",0,ROUND(AJ136-0.04999,1)-AJ136+AM136)</f>
        <v>0</v>
      </c>
      <c r="AM136" s="16" t="str">
        <f>IF(VLOOKUP(AF136,Group,7,FALSE)="","",VLOOKUP(AF136,Group,7,FALSE))</f>
        <v/>
      </c>
      <c r="AO136" s="156" t="s">
        <v>56</v>
      </c>
    </row>
    <row r="137" spans="2:41" s="3" customFormat="1" ht="9.9499999999999993" customHeight="1" x14ac:dyDescent="0.2">
      <c r="B137" s="106" t="s">
        <v>6</v>
      </c>
      <c r="D137" s="39"/>
      <c r="E137" s="72" t="s">
        <v>1235</v>
      </c>
      <c r="F137" s="72"/>
      <c r="G137" s="29" t="s">
        <v>2520</v>
      </c>
      <c r="H137" s="29"/>
      <c r="I137" s="29"/>
      <c r="J137" s="29"/>
      <c r="K137" s="29"/>
      <c r="L137" s="29"/>
      <c r="M137" s="72"/>
      <c r="N137" s="144" t="s">
        <v>2517</v>
      </c>
      <c r="P137" s="72" t="s">
        <v>1531</v>
      </c>
      <c r="Q137" s="87"/>
      <c r="R137" s="28"/>
      <c r="S137" s="38">
        <f>IF(Suggested="Yes",AA137,AG137)</f>
        <v>59.1</v>
      </c>
      <c r="T137" s="36" t="s">
        <v>43</v>
      </c>
      <c r="U137" s="5" t="str">
        <f>+Instructions!$B$3</f>
        <v>E</v>
      </c>
      <c r="V137" s="51"/>
      <c r="W137" s="55">
        <f>+Instructions!$C$22</f>
        <v>0</v>
      </c>
      <c r="X137" s="38">
        <f>ROUND($AA137*(1-W137)+0.004999,2)</f>
        <v>59.1</v>
      </c>
      <c r="Y137" s="146"/>
      <c r="Z137" s="6" t="s">
        <v>3263</v>
      </c>
      <c r="AA137" s="38">
        <v>59.1</v>
      </c>
      <c r="AB137" s="59">
        <f t="shared" si="148"/>
        <v>0</v>
      </c>
      <c r="AC137" s="16">
        <f t="shared" si="148"/>
        <v>59.1</v>
      </c>
      <c r="AD137" s="12">
        <f>(AG137-AC137)/AG137</f>
        <v>0</v>
      </c>
      <c r="AE137" s="115"/>
      <c r="AF137" s="121">
        <v>3</v>
      </c>
      <c r="AG137" s="52">
        <f>SUM(AJ137:AL137)+AE137</f>
        <v>59.1</v>
      </c>
      <c r="AH137" s="146"/>
      <c r="AJ137" s="38">
        <f>ROUND(AC137/(1-VLOOKUP(AF137,Group,2,FALSE)),2)</f>
        <v>59.1</v>
      </c>
      <c r="AK137" s="16">
        <f>IF(VLOOKUP(AF137,Group,5,FALSE)="YES",VLOOKUP(ROUND(ROUND(AJ137,1)-AJ137,2),Round,2,FALSE)+VLOOKUP(AF137,Group,6,FALSE),0)</f>
        <v>0</v>
      </c>
      <c r="AL137" s="16">
        <f>IF(VLOOKUP(AF137,Group,7,FALSE)="",0,ROUND(AJ137-0.04999,1)-AJ137+AM137)</f>
        <v>0</v>
      </c>
      <c r="AM137" s="16" t="str">
        <f>IF(VLOOKUP(AF137,Group,7,FALSE)="","",VLOOKUP(AF137,Group,7,FALSE))</f>
        <v/>
      </c>
      <c r="AO137" s="156" t="s">
        <v>56</v>
      </c>
    </row>
    <row r="138" spans="2:41" s="3" customFormat="1" ht="9.9499999999999993" customHeight="1" x14ac:dyDescent="0.2">
      <c r="B138" s="106" t="s">
        <v>6</v>
      </c>
      <c r="D138" s="39"/>
      <c r="E138" s="72" t="s">
        <v>1235</v>
      </c>
      <c r="F138" s="72"/>
      <c r="G138" s="29" t="s">
        <v>2521</v>
      </c>
      <c r="H138" s="29"/>
      <c r="I138" s="29"/>
      <c r="J138" s="29"/>
      <c r="K138" s="29"/>
      <c r="L138" s="29"/>
      <c r="M138" s="72"/>
      <c r="N138" s="144" t="s">
        <v>2518</v>
      </c>
      <c r="P138" s="72" t="s">
        <v>1531</v>
      </c>
      <c r="Q138" s="87"/>
      <c r="R138" s="28"/>
      <c r="S138" s="38">
        <f>IF(Suggested="Yes",AA138,AG138)</f>
        <v>63.75</v>
      </c>
      <c r="T138" s="36" t="s">
        <v>43</v>
      </c>
      <c r="U138" s="5" t="str">
        <f>+Instructions!$B$3</f>
        <v>E</v>
      </c>
      <c r="V138" s="51"/>
      <c r="W138" s="55">
        <f>+Instructions!$C$22</f>
        <v>0</v>
      </c>
      <c r="X138" s="38">
        <f>ROUND($AA138*(1-W138)+0.004999,2)</f>
        <v>63.75</v>
      </c>
      <c r="Y138" s="146"/>
      <c r="Z138" s="6" t="s">
        <v>3263</v>
      </c>
      <c r="AA138" s="38">
        <v>63.75</v>
      </c>
      <c r="AB138" s="59">
        <f t="shared" si="148"/>
        <v>0</v>
      </c>
      <c r="AC138" s="16">
        <f t="shared" si="148"/>
        <v>63.75</v>
      </c>
      <c r="AD138" s="12">
        <f>(AG138-AC138)/AG138</f>
        <v>0</v>
      </c>
      <c r="AE138" s="115"/>
      <c r="AF138" s="121">
        <v>3</v>
      </c>
      <c r="AG138" s="52">
        <f>SUM(AJ138:AL138)+AE138</f>
        <v>63.75</v>
      </c>
      <c r="AH138" s="146"/>
      <c r="AJ138" s="38">
        <f>ROUND(AC138/(1-VLOOKUP(AF138,Group,2,FALSE)),2)</f>
        <v>63.75</v>
      </c>
      <c r="AK138" s="16">
        <f>IF(VLOOKUP(AF138,Group,5,FALSE)="YES",VLOOKUP(ROUND(ROUND(AJ138,1)-AJ138,2),Round,2,FALSE)+VLOOKUP(AF138,Group,6,FALSE),0)</f>
        <v>0</v>
      </c>
      <c r="AL138" s="16">
        <f>IF(VLOOKUP(AF138,Group,7,FALSE)="",0,ROUND(AJ138-0.04999,1)-AJ138+AM138)</f>
        <v>0</v>
      </c>
      <c r="AM138" s="16" t="str">
        <f>IF(VLOOKUP(AF138,Group,7,FALSE)="","",VLOOKUP(AF138,Group,7,FALSE))</f>
        <v/>
      </c>
      <c r="AO138" s="156" t="s">
        <v>56</v>
      </c>
    </row>
    <row r="139" spans="2:41" s="3" customFormat="1" ht="9.9499999999999993" customHeight="1" x14ac:dyDescent="0.2">
      <c r="B139" s="106" t="s">
        <v>6</v>
      </c>
      <c r="D139" s="39"/>
      <c r="E139" s="72" t="s">
        <v>1235</v>
      </c>
      <c r="F139" s="72"/>
      <c r="G139" s="29" t="s">
        <v>2522</v>
      </c>
      <c r="H139" s="29"/>
      <c r="I139" s="29"/>
      <c r="J139" s="29"/>
      <c r="K139" s="29"/>
      <c r="L139" s="29"/>
      <c r="M139" s="72"/>
      <c r="N139" s="144" t="s">
        <v>2519</v>
      </c>
      <c r="P139" s="72" t="s">
        <v>1531</v>
      </c>
      <c r="Q139" s="87"/>
      <c r="R139" s="28"/>
      <c r="S139" s="38">
        <f>IF(Suggested="Yes",AA139,AG139)</f>
        <v>58.8</v>
      </c>
      <c r="T139" s="36" t="s">
        <v>43</v>
      </c>
      <c r="U139" s="5" t="str">
        <f>+Instructions!$B$3</f>
        <v>E</v>
      </c>
      <c r="V139" s="51"/>
      <c r="W139" s="55">
        <f>+Instructions!$C$22</f>
        <v>0</v>
      </c>
      <c r="X139" s="38">
        <f>ROUND($AA139*(1-W139)+0.004999,2)</f>
        <v>58.8</v>
      </c>
      <c r="Y139" s="146"/>
      <c r="Z139" s="6" t="s">
        <v>3263</v>
      </c>
      <c r="AA139" s="38">
        <v>58.8</v>
      </c>
      <c r="AB139" s="59">
        <f t="shared" si="148"/>
        <v>0</v>
      </c>
      <c r="AC139" s="16">
        <f t="shared" si="148"/>
        <v>58.8</v>
      </c>
      <c r="AD139" s="12">
        <f>(AG139-AC139)/AG139</f>
        <v>0</v>
      </c>
      <c r="AE139" s="115"/>
      <c r="AF139" s="121">
        <v>3</v>
      </c>
      <c r="AG139" s="52">
        <f>SUM(AJ139:AL139)+AE139</f>
        <v>58.8</v>
      </c>
      <c r="AH139" s="146"/>
      <c r="AJ139" s="38">
        <f>ROUND(AC139/(1-VLOOKUP(AF139,Group,2,FALSE)),2)</f>
        <v>58.8</v>
      </c>
      <c r="AK139" s="16">
        <f>IF(VLOOKUP(AF139,Group,5,FALSE)="YES",VLOOKUP(ROUND(ROUND(AJ139,1)-AJ139,2),Round,2,FALSE)+VLOOKUP(AF139,Group,6,FALSE),0)</f>
        <v>0</v>
      </c>
      <c r="AL139" s="16">
        <f>IF(VLOOKUP(AF139,Group,7,FALSE)="",0,ROUND(AJ139-0.04999,1)-AJ139+AM139)</f>
        <v>0</v>
      </c>
      <c r="AM139" s="16" t="str">
        <f>IF(VLOOKUP(AF139,Group,7,FALSE)="","",VLOOKUP(AF139,Group,7,FALSE))</f>
        <v/>
      </c>
      <c r="AO139" s="156" t="s">
        <v>56</v>
      </c>
    </row>
    <row r="140" spans="2:41" s="3" customFormat="1" ht="2.4500000000000002" customHeight="1" x14ac:dyDescent="0.2">
      <c r="P140" s="72"/>
      <c r="Q140" s="87"/>
      <c r="R140" s="6"/>
      <c r="S140" s="38"/>
      <c r="T140" s="6"/>
      <c r="U140" s="5"/>
      <c r="V140" s="51"/>
      <c r="W140" s="55"/>
      <c r="X140" s="14"/>
      <c r="Y140" s="146"/>
      <c r="Z140" s="38"/>
      <c r="AA140" s="38"/>
      <c r="AB140" s="54"/>
      <c r="AC140" s="16"/>
      <c r="AD140" s="14"/>
      <c r="AE140" s="64"/>
      <c r="AF140" s="118"/>
      <c r="AG140" s="38"/>
      <c r="AH140" s="146"/>
      <c r="AJ140" s="38"/>
      <c r="AK140" s="16"/>
      <c r="AL140" s="16"/>
      <c r="AM140" s="16"/>
      <c r="AO140" s="157" t="s">
        <v>56</v>
      </c>
    </row>
    <row r="141" spans="2:41" s="3" customFormat="1" ht="9.75" customHeight="1" x14ac:dyDescent="0.2">
      <c r="C141" s="34"/>
      <c r="D141" s="39" t="s">
        <v>573</v>
      </c>
      <c r="E141" s="138" t="s">
        <v>1239</v>
      </c>
      <c r="F141" s="138"/>
      <c r="G141" s="138"/>
      <c r="H141" s="138"/>
      <c r="I141" s="138"/>
      <c r="K141" s="138"/>
      <c r="L141" s="138"/>
      <c r="M141" s="72" t="s">
        <v>574</v>
      </c>
      <c r="N141" s="134"/>
      <c r="P141" s="134"/>
      <c r="Q141" s="29"/>
      <c r="R141" s="29"/>
      <c r="S141" s="29"/>
      <c r="T141" s="29"/>
      <c r="U141" s="5"/>
      <c r="V141" s="51"/>
      <c r="W141" s="68"/>
      <c r="X141" s="68"/>
      <c r="Y141" s="146"/>
      <c r="Z141" s="38"/>
      <c r="AA141" s="38"/>
      <c r="AB141" s="54"/>
      <c r="AC141" s="16"/>
      <c r="AD141" s="14"/>
      <c r="AE141" s="64"/>
      <c r="AF141" s="118"/>
      <c r="AG141" s="16"/>
      <c r="AH141" s="146"/>
      <c r="AJ141" s="38"/>
      <c r="AK141" s="16"/>
      <c r="AL141" s="16"/>
      <c r="AM141" s="16"/>
      <c r="AO141" s="157"/>
    </row>
    <row r="142" spans="2:41" s="3" customFormat="1" ht="0.95" customHeight="1" x14ac:dyDescent="0.2">
      <c r="P142" s="72"/>
      <c r="Q142" s="87"/>
      <c r="R142" s="6"/>
      <c r="S142" s="38"/>
      <c r="T142" s="6"/>
      <c r="U142" s="5"/>
      <c r="V142" s="51"/>
      <c r="W142" s="55"/>
      <c r="X142" s="14"/>
      <c r="Y142" s="146"/>
      <c r="Z142" s="38"/>
      <c r="AA142" s="38"/>
      <c r="AB142" s="54"/>
      <c r="AC142" s="16"/>
      <c r="AD142" s="14"/>
      <c r="AE142" s="64"/>
      <c r="AF142" s="118"/>
      <c r="AG142" s="38"/>
      <c r="AH142" s="146"/>
      <c r="AJ142" s="38"/>
      <c r="AK142" s="16"/>
      <c r="AL142" s="16"/>
      <c r="AM142" s="16"/>
      <c r="AO142" s="157" t="s">
        <v>56</v>
      </c>
    </row>
    <row r="143" spans="2:41" s="3" customFormat="1" ht="9.9499999999999993" customHeight="1" x14ac:dyDescent="0.2">
      <c r="B143" s="106" t="s">
        <v>6</v>
      </c>
      <c r="D143" s="39"/>
      <c r="E143" s="72" t="s">
        <v>1238</v>
      </c>
      <c r="F143" s="72"/>
      <c r="G143" s="29" t="s">
        <v>2523</v>
      </c>
      <c r="H143" s="29"/>
      <c r="I143" s="29"/>
      <c r="J143" s="29"/>
      <c r="K143" s="29"/>
      <c r="L143" s="29"/>
      <c r="M143" s="72"/>
      <c r="N143" s="29" t="s">
        <v>2524</v>
      </c>
      <c r="P143" s="72" t="s">
        <v>1531</v>
      </c>
      <c r="Q143" s="87"/>
      <c r="R143" s="28"/>
      <c r="S143" s="38">
        <f>IF(Suggested="Yes",AA143,AG143)</f>
        <v>70.099999999999994</v>
      </c>
      <c r="T143" s="36" t="s">
        <v>43</v>
      </c>
      <c r="U143" s="5" t="str">
        <f>+Instructions!$B$3</f>
        <v>E</v>
      </c>
      <c r="V143" s="51"/>
      <c r="W143" s="55">
        <f>+Instructions!$C$22</f>
        <v>0</v>
      </c>
      <c r="X143" s="38">
        <f>ROUND($AA143*(1-W143)+0.004999,2)</f>
        <v>70.099999999999994</v>
      </c>
      <c r="Y143" s="146"/>
      <c r="Z143" s="6" t="s">
        <v>3263</v>
      </c>
      <c r="AA143" s="38">
        <v>70.099999999999994</v>
      </c>
      <c r="AB143" s="59">
        <f>+W143</f>
        <v>0</v>
      </c>
      <c r="AC143" s="16">
        <f>+X143</f>
        <v>70.099999999999994</v>
      </c>
      <c r="AD143" s="12">
        <f>(AG143-AC143)/AG143</f>
        <v>0</v>
      </c>
      <c r="AE143" s="115"/>
      <c r="AF143" s="121">
        <v>3</v>
      </c>
      <c r="AG143" s="52">
        <f>SUM(AJ143:AL143)+AE143</f>
        <v>70.099999999999994</v>
      </c>
      <c r="AH143" s="146"/>
      <c r="AJ143" s="38">
        <f>ROUND(AC143/(1-VLOOKUP(AF143,Group,2,FALSE)),2)</f>
        <v>70.099999999999994</v>
      </c>
      <c r="AK143" s="16">
        <f>IF(VLOOKUP(AF143,Group,5,FALSE)="YES",VLOOKUP(ROUND(ROUND(AJ143,1)-AJ143,2),Round,2,FALSE)+VLOOKUP(AF143,Group,6,FALSE),0)</f>
        <v>0</v>
      </c>
      <c r="AL143" s="16">
        <f>IF(VLOOKUP(AF143,Group,7,FALSE)="",0,ROUND(AJ143-0.04999,1)-AJ143+AM143)</f>
        <v>0</v>
      </c>
      <c r="AM143" s="16" t="str">
        <f>IF(VLOOKUP(AF143,Group,7,FALSE)="","",VLOOKUP(AF143,Group,7,FALSE))</f>
        <v/>
      </c>
      <c r="AO143" s="156" t="s">
        <v>56</v>
      </c>
    </row>
    <row r="144" spans="2:41" s="3" customFormat="1" ht="9.9499999999999993" customHeight="1" x14ac:dyDescent="0.2">
      <c r="B144" s="106" t="s">
        <v>6</v>
      </c>
      <c r="D144" s="39"/>
      <c r="E144" s="72" t="s">
        <v>1238</v>
      </c>
      <c r="F144" s="72"/>
      <c r="G144" s="29" t="s">
        <v>2526</v>
      </c>
      <c r="H144" s="29"/>
      <c r="I144" s="29"/>
      <c r="J144" s="29"/>
      <c r="K144" s="29"/>
      <c r="L144" s="29"/>
      <c r="M144" s="72"/>
      <c r="N144" s="29" t="s">
        <v>2525</v>
      </c>
      <c r="P144" s="72" t="s">
        <v>1531</v>
      </c>
      <c r="Q144" s="87"/>
      <c r="R144" s="28"/>
      <c r="S144" s="38">
        <f>IF(Suggested="Yes",AA144,AG144)</f>
        <v>70.099999999999994</v>
      </c>
      <c r="T144" s="36" t="s">
        <v>43</v>
      </c>
      <c r="U144" s="5" t="str">
        <f>+Instructions!$B$3</f>
        <v>E</v>
      </c>
      <c r="V144" s="51"/>
      <c r="W144" s="55">
        <f>+Instructions!$C$22</f>
        <v>0</v>
      </c>
      <c r="X144" s="38">
        <f>ROUND($AA144*(1-W144)+0.004999,2)</f>
        <v>70.099999999999994</v>
      </c>
      <c r="Y144" s="146"/>
      <c r="Z144" s="6" t="s">
        <v>3263</v>
      </c>
      <c r="AA144" s="38">
        <v>70.099999999999994</v>
      </c>
      <c r="AB144" s="59">
        <f>+W144</f>
        <v>0</v>
      </c>
      <c r="AC144" s="16">
        <f>+X144</f>
        <v>70.099999999999994</v>
      </c>
      <c r="AD144" s="12">
        <f>(AG144-AC144)/AG144</f>
        <v>0</v>
      </c>
      <c r="AE144" s="115"/>
      <c r="AF144" s="121">
        <v>3</v>
      </c>
      <c r="AG144" s="52">
        <f>SUM(AJ144:AL144)+AE144</f>
        <v>70.099999999999994</v>
      </c>
      <c r="AH144" s="146"/>
      <c r="AJ144" s="38">
        <f>ROUND(AC144/(1-VLOOKUP(AF144,Group,2,FALSE)),2)</f>
        <v>70.099999999999994</v>
      </c>
      <c r="AK144" s="16">
        <f>IF(VLOOKUP(AF144,Group,5,FALSE)="YES",VLOOKUP(ROUND(ROUND(AJ144,1)-AJ144,2),Round,2,FALSE)+VLOOKUP(AF144,Group,6,FALSE),0)</f>
        <v>0</v>
      </c>
      <c r="AL144" s="16">
        <f>IF(VLOOKUP(AF144,Group,7,FALSE)="",0,ROUND(AJ144-0.04999,1)-AJ144+AM144)</f>
        <v>0</v>
      </c>
      <c r="AM144" s="16" t="str">
        <f>IF(VLOOKUP(AF144,Group,7,FALSE)="","",VLOOKUP(AF144,Group,7,FALSE))</f>
        <v/>
      </c>
      <c r="AO144" s="156" t="s">
        <v>56</v>
      </c>
    </row>
    <row r="145" spans="2:41" s="3" customFormat="1" ht="2.4500000000000002" customHeight="1" x14ac:dyDescent="0.2">
      <c r="P145" s="72"/>
      <c r="Q145" s="87"/>
      <c r="R145" s="6"/>
      <c r="S145" s="38"/>
      <c r="T145" s="6"/>
      <c r="U145" s="5"/>
      <c r="V145" s="51"/>
      <c r="W145" s="55"/>
      <c r="X145" s="14"/>
      <c r="Y145" s="146"/>
      <c r="Z145" s="38"/>
      <c r="AA145" s="38"/>
      <c r="AB145" s="54"/>
      <c r="AC145" s="16"/>
      <c r="AD145" s="14"/>
      <c r="AE145" s="64"/>
      <c r="AF145" s="118"/>
      <c r="AG145" s="38"/>
      <c r="AH145" s="146"/>
      <c r="AJ145" s="38"/>
      <c r="AK145" s="16"/>
      <c r="AL145" s="16"/>
      <c r="AM145" s="16"/>
      <c r="AO145" s="157" t="s">
        <v>56</v>
      </c>
    </row>
    <row r="146" spans="2:41" s="3" customFormat="1" ht="9.75" customHeight="1" x14ac:dyDescent="0.2">
      <c r="C146" s="34"/>
      <c r="D146" s="39" t="s">
        <v>573</v>
      </c>
      <c r="E146" s="138" t="s">
        <v>1241</v>
      </c>
      <c r="F146" s="138"/>
      <c r="G146" s="138"/>
      <c r="H146" s="138"/>
      <c r="I146" s="138"/>
      <c r="J146" s="138"/>
      <c r="K146" s="138"/>
      <c r="L146" s="183"/>
      <c r="M146" s="72" t="s">
        <v>1242</v>
      </c>
      <c r="N146" s="138"/>
      <c r="O146" s="29"/>
      <c r="P146" s="29"/>
      <c r="Q146" s="29"/>
      <c r="R146" s="29"/>
      <c r="S146" s="29"/>
      <c r="T146" s="29"/>
      <c r="U146" s="5"/>
      <c r="V146" s="51"/>
      <c r="W146" s="68"/>
      <c r="X146" s="68"/>
      <c r="Y146" s="146"/>
      <c r="Z146" s="38"/>
      <c r="AA146" s="38"/>
      <c r="AB146" s="54"/>
      <c r="AC146" s="16"/>
      <c r="AD146" s="14"/>
      <c r="AE146" s="64"/>
      <c r="AF146" s="118"/>
      <c r="AG146" s="16"/>
      <c r="AH146" s="146"/>
      <c r="AJ146" s="38"/>
      <c r="AK146" s="16"/>
      <c r="AL146" s="16"/>
      <c r="AM146" s="16"/>
      <c r="AO146" s="157"/>
    </row>
    <row r="147" spans="2:41" s="3" customFormat="1" ht="0.95" customHeight="1" x14ac:dyDescent="0.2">
      <c r="P147" s="72"/>
      <c r="Q147" s="87"/>
      <c r="R147" s="6"/>
      <c r="S147" s="38"/>
      <c r="T147" s="6"/>
      <c r="U147" s="5"/>
      <c r="V147" s="51"/>
      <c r="W147" s="55"/>
      <c r="X147" s="14"/>
      <c r="Y147" s="146"/>
      <c r="Z147" s="38"/>
      <c r="AA147" s="38"/>
      <c r="AB147" s="54"/>
      <c r="AC147" s="16"/>
      <c r="AD147" s="14"/>
      <c r="AE147" s="64"/>
      <c r="AF147" s="118"/>
      <c r="AG147" s="38"/>
      <c r="AH147" s="146"/>
      <c r="AJ147" s="38"/>
      <c r="AK147" s="16"/>
      <c r="AL147" s="16"/>
      <c r="AM147" s="16"/>
      <c r="AO147" s="157" t="s">
        <v>56</v>
      </c>
    </row>
    <row r="148" spans="2:41" s="3" customFormat="1" ht="9.9499999999999993" customHeight="1" x14ac:dyDescent="0.2">
      <c r="B148" s="106" t="s">
        <v>6</v>
      </c>
      <c r="D148" s="39"/>
      <c r="E148" s="72" t="s">
        <v>1240</v>
      </c>
      <c r="F148" s="72"/>
      <c r="G148" s="29" t="s">
        <v>2528</v>
      </c>
      <c r="H148" s="29"/>
      <c r="I148" s="29"/>
      <c r="J148" s="29"/>
      <c r="K148" s="29"/>
      <c r="L148" s="29"/>
      <c r="M148" s="72"/>
      <c r="N148" s="29" t="s">
        <v>2527</v>
      </c>
      <c r="P148" s="72" t="s">
        <v>1531</v>
      </c>
      <c r="Q148" s="87"/>
      <c r="R148" s="28"/>
      <c r="S148" s="38">
        <f>IF(Suggested="Yes",AA148,AG148)</f>
        <v>43.7</v>
      </c>
      <c r="T148" s="36" t="s">
        <v>43</v>
      </c>
      <c r="U148" s="5" t="str">
        <f>+Instructions!$B$3</f>
        <v>E</v>
      </c>
      <c r="V148" s="51"/>
      <c r="W148" s="55">
        <f>+Instructions!$C$22</f>
        <v>0</v>
      </c>
      <c r="X148" s="38">
        <f>ROUND($AA148*(1-W148)+0.004999,2)</f>
        <v>43.7</v>
      </c>
      <c r="Y148" s="146"/>
      <c r="Z148" s="6" t="s">
        <v>3263</v>
      </c>
      <c r="AA148" s="38">
        <v>43.7</v>
      </c>
      <c r="AB148" s="59">
        <f>+W148</f>
        <v>0</v>
      </c>
      <c r="AC148" s="16">
        <f>+X148</f>
        <v>43.7</v>
      </c>
      <c r="AD148" s="12">
        <f>(AG148-AC148)/AG148</f>
        <v>0</v>
      </c>
      <c r="AE148" s="115"/>
      <c r="AF148" s="121">
        <v>3</v>
      </c>
      <c r="AG148" s="52">
        <f>SUM(AJ148:AL148)+AE148</f>
        <v>43.7</v>
      </c>
      <c r="AH148" s="146"/>
      <c r="AJ148" s="38">
        <f>ROUND(AC148/(1-VLOOKUP(AF148,Group,2,FALSE)),2)</f>
        <v>43.7</v>
      </c>
      <c r="AK148" s="16">
        <f>IF(VLOOKUP(AF148,Group,5,FALSE)="YES",VLOOKUP(ROUND(ROUND(AJ148,1)-AJ148,2),Round,2,FALSE)+VLOOKUP(AF148,Group,6,FALSE),0)</f>
        <v>0</v>
      </c>
      <c r="AL148" s="16">
        <f>IF(VLOOKUP(AF148,Group,7,FALSE)="",0,ROUND(AJ148-0.04999,1)-AJ148+AM148)</f>
        <v>0</v>
      </c>
      <c r="AM148" s="16" t="str">
        <f>IF(VLOOKUP(AF148,Group,7,FALSE)="","",VLOOKUP(AF148,Group,7,FALSE))</f>
        <v/>
      </c>
      <c r="AO148" s="156" t="s">
        <v>56</v>
      </c>
    </row>
    <row r="149" spans="2:41" s="3" customFormat="1" ht="9.9499999999999993" customHeight="1" x14ac:dyDescent="0.2">
      <c r="B149" s="106" t="s">
        <v>6</v>
      </c>
      <c r="D149" s="39"/>
      <c r="E149" s="72" t="s">
        <v>1240</v>
      </c>
      <c r="F149" s="72"/>
      <c r="G149" s="29" t="s">
        <v>2520</v>
      </c>
      <c r="H149" s="29"/>
      <c r="I149" s="29"/>
      <c r="J149" s="29"/>
      <c r="K149" s="29"/>
      <c r="L149" s="29"/>
      <c r="M149" s="72"/>
      <c r="N149" s="29" t="s">
        <v>2529</v>
      </c>
      <c r="P149" s="72" t="s">
        <v>1531</v>
      </c>
      <c r="Q149" s="87"/>
      <c r="R149" s="28"/>
      <c r="S149" s="38">
        <f>IF(Suggested="Yes",AA149,AG149)</f>
        <v>43.7</v>
      </c>
      <c r="T149" s="36" t="s">
        <v>43</v>
      </c>
      <c r="U149" s="5" t="str">
        <f>+Instructions!$B$3</f>
        <v>E</v>
      </c>
      <c r="V149" s="51"/>
      <c r="W149" s="55">
        <f>+Instructions!$C$22</f>
        <v>0</v>
      </c>
      <c r="X149" s="38">
        <f>ROUND($AA149*(1-W149)+0.004999,2)</f>
        <v>43.7</v>
      </c>
      <c r="Y149" s="146"/>
      <c r="Z149" s="6" t="s">
        <v>3263</v>
      </c>
      <c r="AA149" s="38">
        <v>43.7</v>
      </c>
      <c r="AB149" s="59">
        <f>+W149</f>
        <v>0</v>
      </c>
      <c r="AC149" s="16">
        <f>+X149</f>
        <v>43.7</v>
      </c>
      <c r="AD149" s="12">
        <f>(AG149-AC149)/AG149</f>
        <v>0</v>
      </c>
      <c r="AE149" s="115"/>
      <c r="AF149" s="121">
        <v>3</v>
      </c>
      <c r="AG149" s="52">
        <f>SUM(AJ149:AL149)+AE149</f>
        <v>43.7</v>
      </c>
      <c r="AH149" s="146"/>
      <c r="AJ149" s="38">
        <f>ROUND(AC149/(1-VLOOKUP(AF149,Group,2,FALSE)),2)</f>
        <v>43.7</v>
      </c>
      <c r="AK149" s="16">
        <f>IF(VLOOKUP(AF149,Group,5,FALSE)="YES",VLOOKUP(ROUND(ROUND(AJ149,1)-AJ149,2),Round,2,FALSE)+VLOOKUP(AF149,Group,6,FALSE),0)</f>
        <v>0</v>
      </c>
      <c r="AL149" s="16">
        <f>IF(VLOOKUP(AF149,Group,7,FALSE)="",0,ROUND(AJ149-0.04999,1)-AJ149+AM149)</f>
        <v>0</v>
      </c>
      <c r="AM149" s="16" t="str">
        <f>IF(VLOOKUP(AF149,Group,7,FALSE)="","",VLOOKUP(AF149,Group,7,FALSE))</f>
        <v/>
      </c>
      <c r="AO149" s="156" t="s">
        <v>56</v>
      </c>
    </row>
    <row r="150" spans="2:41" s="3" customFormat="1" ht="2.4500000000000002" customHeight="1" x14ac:dyDescent="0.2">
      <c r="P150" s="72"/>
      <c r="Q150" s="87"/>
      <c r="R150" s="6"/>
      <c r="S150" s="38"/>
      <c r="T150" s="6"/>
      <c r="U150" s="5"/>
      <c r="V150" s="51"/>
      <c r="W150" s="55"/>
      <c r="X150" s="14"/>
      <c r="Y150" s="146"/>
      <c r="Z150" s="38"/>
      <c r="AA150" s="38"/>
      <c r="AB150" s="54"/>
      <c r="AC150" s="16"/>
      <c r="AD150" s="14"/>
      <c r="AE150" s="64"/>
      <c r="AF150" s="118"/>
      <c r="AG150" s="38"/>
      <c r="AH150" s="146"/>
      <c r="AJ150" s="38"/>
      <c r="AK150" s="16"/>
      <c r="AL150" s="16"/>
      <c r="AM150" s="16"/>
      <c r="AO150" s="157" t="s">
        <v>56</v>
      </c>
    </row>
    <row r="151" spans="2:41" s="3" customFormat="1" ht="9.75" customHeight="1" x14ac:dyDescent="0.2">
      <c r="C151" s="34"/>
      <c r="D151" s="39" t="s">
        <v>573</v>
      </c>
      <c r="E151" s="138" t="s">
        <v>1244</v>
      </c>
      <c r="F151" s="138"/>
      <c r="G151" s="138"/>
      <c r="H151" s="138"/>
      <c r="I151" s="138"/>
      <c r="J151" s="138"/>
      <c r="K151" s="138"/>
      <c r="L151" s="183"/>
      <c r="M151" s="72" t="s">
        <v>957</v>
      </c>
      <c r="N151" s="138"/>
      <c r="O151" s="29"/>
      <c r="P151" s="29"/>
      <c r="Q151" s="29"/>
      <c r="R151" s="29"/>
      <c r="S151" s="29"/>
      <c r="T151" s="29"/>
      <c r="U151" s="5"/>
      <c r="V151" s="51"/>
      <c r="W151" s="68"/>
      <c r="X151" s="68"/>
      <c r="Y151" s="146"/>
      <c r="Z151" s="38"/>
      <c r="AA151" s="38"/>
      <c r="AB151" s="54"/>
      <c r="AC151" s="16"/>
      <c r="AD151" s="14"/>
      <c r="AE151" s="64"/>
      <c r="AF151" s="118"/>
      <c r="AG151" s="16"/>
      <c r="AH151" s="146"/>
      <c r="AJ151" s="38"/>
      <c r="AK151" s="16"/>
      <c r="AL151" s="16"/>
      <c r="AM151" s="16"/>
      <c r="AO151" s="157"/>
    </row>
    <row r="152" spans="2:41" s="3" customFormat="1" ht="0.95" customHeight="1" x14ac:dyDescent="0.2">
      <c r="P152" s="72"/>
      <c r="Q152" s="87"/>
      <c r="R152" s="6"/>
      <c r="S152" s="38"/>
      <c r="T152" s="6"/>
      <c r="U152" s="5"/>
      <c r="V152" s="51"/>
      <c r="W152" s="55"/>
      <c r="X152" s="14"/>
      <c r="Y152" s="146"/>
      <c r="Z152" s="38"/>
      <c r="AA152" s="38"/>
      <c r="AB152" s="54"/>
      <c r="AC152" s="16"/>
      <c r="AD152" s="14"/>
      <c r="AE152" s="64"/>
      <c r="AF152" s="118"/>
      <c r="AG152" s="38"/>
      <c r="AH152" s="146"/>
      <c r="AJ152" s="38"/>
      <c r="AK152" s="16"/>
      <c r="AL152" s="16"/>
      <c r="AM152" s="16"/>
      <c r="AO152" s="157" t="s">
        <v>56</v>
      </c>
    </row>
    <row r="153" spans="2:41" s="3" customFormat="1" ht="9.9499999999999993" customHeight="1" x14ac:dyDescent="0.2">
      <c r="B153" s="106" t="s">
        <v>6</v>
      </c>
      <c r="D153" s="39"/>
      <c r="E153" s="72" t="s">
        <v>1243</v>
      </c>
      <c r="F153" s="72"/>
      <c r="G153" s="29" t="s">
        <v>2531</v>
      </c>
      <c r="H153" s="29"/>
      <c r="I153" s="29"/>
      <c r="J153" s="29"/>
      <c r="K153" s="29"/>
      <c r="L153" s="29"/>
      <c r="M153" s="72"/>
      <c r="N153" s="29" t="s">
        <v>2530</v>
      </c>
      <c r="P153" s="72" t="s">
        <v>1531</v>
      </c>
      <c r="Q153" s="87"/>
      <c r="R153" s="28"/>
      <c r="S153" s="38">
        <f>IF(Suggested="Yes",AA153,AG153)</f>
        <v>54.15</v>
      </c>
      <c r="T153" s="36" t="s">
        <v>43</v>
      </c>
      <c r="U153" s="5" t="str">
        <f>+Instructions!$B$3</f>
        <v>E</v>
      </c>
      <c r="V153" s="51"/>
      <c r="W153" s="55">
        <f>+Instructions!$C$22</f>
        <v>0</v>
      </c>
      <c r="X153" s="38">
        <f>ROUND($AA153*(1-W153)+0.004999,2)</f>
        <v>54.15</v>
      </c>
      <c r="Y153" s="146"/>
      <c r="Z153" s="6" t="s">
        <v>3263</v>
      </c>
      <c r="AA153" s="38">
        <v>54.15</v>
      </c>
      <c r="AB153" s="59">
        <f>+W153</f>
        <v>0</v>
      </c>
      <c r="AC153" s="16">
        <f>+X153</f>
        <v>54.15</v>
      </c>
      <c r="AD153" s="12">
        <f>(AG153-AC153)/AG153</f>
        <v>0</v>
      </c>
      <c r="AE153" s="115"/>
      <c r="AF153" s="121">
        <v>3</v>
      </c>
      <c r="AG153" s="52">
        <f>SUM(AJ153:AL153)+AE153</f>
        <v>54.15</v>
      </c>
      <c r="AH153" s="146"/>
      <c r="AJ153" s="38">
        <f>ROUND(AC153/(1-VLOOKUP(AF153,Group,2,FALSE)),2)</f>
        <v>54.15</v>
      </c>
      <c r="AK153" s="16">
        <f>IF(VLOOKUP(AF153,Group,5,FALSE)="YES",VLOOKUP(ROUND(ROUND(AJ153,1)-AJ153,2),Round,2,FALSE)+VLOOKUP(AF153,Group,6,FALSE),0)</f>
        <v>0</v>
      </c>
      <c r="AL153" s="16">
        <f>IF(VLOOKUP(AF153,Group,7,FALSE)="",0,ROUND(AJ153-0.04999,1)-AJ153+AM153)</f>
        <v>0</v>
      </c>
      <c r="AM153" s="16" t="str">
        <f>IF(VLOOKUP(AF153,Group,7,FALSE)="","",VLOOKUP(AF153,Group,7,FALSE))</f>
        <v/>
      </c>
      <c r="AO153" s="156" t="s">
        <v>56</v>
      </c>
    </row>
    <row r="154" spans="2:41" s="3" customFormat="1" ht="2.4500000000000002" customHeight="1" x14ac:dyDescent="0.2">
      <c r="P154" s="72"/>
      <c r="Q154" s="87"/>
      <c r="R154" s="6"/>
      <c r="S154" s="38"/>
      <c r="T154" s="6"/>
      <c r="U154" s="5"/>
      <c r="V154" s="51"/>
      <c r="W154" s="55"/>
      <c r="X154" s="14"/>
      <c r="Y154" s="146"/>
      <c r="Z154" s="38"/>
      <c r="AA154" s="38"/>
      <c r="AB154" s="54"/>
      <c r="AC154" s="16"/>
      <c r="AD154" s="14"/>
      <c r="AE154" s="64"/>
      <c r="AF154" s="118"/>
      <c r="AG154" s="38"/>
      <c r="AH154" s="146"/>
      <c r="AJ154" s="38"/>
      <c r="AK154" s="16"/>
      <c r="AL154" s="16"/>
      <c r="AM154" s="16"/>
      <c r="AO154" s="157" t="s">
        <v>56</v>
      </c>
    </row>
    <row r="155" spans="2:41" s="3" customFormat="1" ht="9.75" customHeight="1" x14ac:dyDescent="0.2">
      <c r="C155" s="34"/>
      <c r="D155" s="39" t="s">
        <v>573</v>
      </c>
      <c r="E155" s="138" t="s">
        <v>1334</v>
      </c>
      <c r="F155" s="138"/>
      <c r="G155" s="138"/>
      <c r="H155" s="138"/>
      <c r="I155" s="138"/>
      <c r="J155" s="138"/>
      <c r="K155" s="138"/>
      <c r="M155" s="72" t="s">
        <v>830</v>
      </c>
      <c r="N155" s="138"/>
      <c r="O155" s="29"/>
      <c r="P155" s="29"/>
      <c r="Q155" s="29"/>
      <c r="R155" s="29"/>
      <c r="S155" s="29"/>
      <c r="T155" s="29"/>
      <c r="U155" s="5"/>
      <c r="V155" s="51"/>
      <c r="W155" s="68"/>
      <c r="X155" s="68"/>
      <c r="Y155" s="146"/>
      <c r="Z155" s="38"/>
      <c r="AA155" s="38"/>
      <c r="AB155" s="54"/>
      <c r="AC155" s="16"/>
      <c r="AD155" s="14"/>
      <c r="AE155" s="64"/>
      <c r="AF155" s="118"/>
      <c r="AG155" s="16"/>
      <c r="AH155" s="146"/>
      <c r="AJ155" s="38"/>
      <c r="AK155" s="16"/>
      <c r="AL155" s="16"/>
      <c r="AM155" s="16"/>
      <c r="AO155" s="157"/>
    </row>
    <row r="156" spans="2:41" s="3" customFormat="1" ht="0.95" customHeight="1" x14ac:dyDescent="0.2">
      <c r="P156" s="72"/>
      <c r="Q156" s="87"/>
      <c r="R156" s="6"/>
      <c r="S156" s="38"/>
      <c r="T156" s="6"/>
      <c r="U156" s="5"/>
      <c r="V156" s="51"/>
      <c r="W156" s="55"/>
      <c r="X156" s="14"/>
      <c r="Y156" s="146"/>
      <c r="Z156" s="38"/>
      <c r="AA156" s="38"/>
      <c r="AB156" s="54"/>
      <c r="AC156" s="16"/>
      <c r="AD156" s="14"/>
      <c r="AE156" s="64"/>
      <c r="AF156" s="118"/>
      <c r="AG156" s="38"/>
      <c r="AH156" s="146"/>
      <c r="AJ156" s="38"/>
      <c r="AK156" s="16"/>
      <c r="AL156" s="16"/>
      <c r="AM156" s="16"/>
      <c r="AO156" s="157" t="s">
        <v>56</v>
      </c>
    </row>
    <row r="157" spans="2:41" s="3" customFormat="1" ht="9.9499999999999993" customHeight="1" x14ac:dyDescent="0.2">
      <c r="B157" s="106" t="s">
        <v>6</v>
      </c>
      <c r="D157" s="39"/>
      <c r="E157" s="72" t="s">
        <v>1245</v>
      </c>
      <c r="F157" s="72"/>
      <c r="G157" s="29" t="s">
        <v>2533</v>
      </c>
      <c r="H157" s="29"/>
      <c r="I157" s="29"/>
      <c r="J157" s="29"/>
      <c r="K157" s="29"/>
      <c r="L157" s="29"/>
      <c r="M157" s="72"/>
      <c r="N157" s="29" t="s">
        <v>2532</v>
      </c>
      <c r="P157" s="72" t="s">
        <v>1531</v>
      </c>
      <c r="Q157" s="87"/>
      <c r="R157" s="28"/>
      <c r="S157" s="38">
        <f>IF(Suggested="Yes",AA157,AG157)</f>
        <v>70</v>
      </c>
      <c r="T157" s="36" t="s">
        <v>43</v>
      </c>
      <c r="U157" s="5" t="str">
        <f>+Instructions!$B$3</f>
        <v>E</v>
      </c>
      <c r="V157" s="51"/>
      <c r="W157" s="55">
        <f>+Instructions!$C$22</f>
        <v>0</v>
      </c>
      <c r="X157" s="38">
        <f>ROUND($AA157*(1-W157)+0.004999,2)</f>
        <v>70</v>
      </c>
      <c r="Y157" s="146"/>
      <c r="Z157" s="6" t="s">
        <v>3263</v>
      </c>
      <c r="AA157" s="38">
        <v>70</v>
      </c>
      <c r="AB157" s="59">
        <f>+W157</f>
        <v>0</v>
      </c>
      <c r="AC157" s="16">
        <f>+X157</f>
        <v>70</v>
      </c>
      <c r="AD157" s="12">
        <f>(AG157-AC157)/AG157</f>
        <v>0</v>
      </c>
      <c r="AE157" s="115"/>
      <c r="AF157" s="121">
        <v>3</v>
      </c>
      <c r="AG157" s="52">
        <f>SUM(AJ157:AL157)+AE157</f>
        <v>70</v>
      </c>
      <c r="AH157" s="146"/>
      <c r="AJ157" s="38">
        <f>ROUND(AC157/(1-VLOOKUP(AF157,Group,2,FALSE)),2)</f>
        <v>70</v>
      </c>
      <c r="AK157" s="16">
        <f>IF(VLOOKUP(AF157,Group,5,FALSE)="YES",VLOOKUP(ROUND(ROUND(AJ157,1)-AJ157,2),Round,2,FALSE)+VLOOKUP(AF157,Group,6,FALSE),0)</f>
        <v>0</v>
      </c>
      <c r="AL157" s="16">
        <f>IF(VLOOKUP(AF157,Group,7,FALSE)="",0,ROUND(AJ157-0.04999,1)-AJ157+AM157)</f>
        <v>0</v>
      </c>
      <c r="AM157" s="16" t="str">
        <f>IF(VLOOKUP(AF157,Group,7,FALSE)="","",VLOOKUP(AF157,Group,7,FALSE))</f>
        <v/>
      </c>
      <c r="AO157" s="156" t="s">
        <v>56</v>
      </c>
    </row>
    <row r="158" spans="2:41" s="3" customFormat="1" ht="3.75" customHeight="1" x14ac:dyDescent="0.2">
      <c r="P158" s="72"/>
      <c r="Q158" s="87"/>
      <c r="R158" s="6"/>
      <c r="S158" s="38"/>
      <c r="T158" s="6"/>
      <c r="U158" s="5"/>
      <c r="V158" s="51"/>
      <c r="W158" s="55"/>
      <c r="X158" s="14"/>
      <c r="Y158" s="146"/>
      <c r="Z158" s="38"/>
      <c r="AA158" s="38"/>
      <c r="AB158" s="54"/>
      <c r="AC158" s="16"/>
      <c r="AD158" s="14"/>
      <c r="AE158" s="64"/>
      <c r="AF158" s="118"/>
      <c r="AG158" s="38"/>
      <c r="AH158" s="146"/>
      <c r="AJ158" s="38"/>
      <c r="AK158" s="16"/>
      <c r="AL158" s="16"/>
      <c r="AM158" s="16"/>
      <c r="AO158" s="157" t="s">
        <v>56</v>
      </c>
    </row>
    <row r="159" spans="2:41" s="3" customFormat="1" ht="9.9499999999999993" customHeight="1" x14ac:dyDescent="0.2">
      <c r="C159" s="71" t="s">
        <v>1539</v>
      </c>
      <c r="P159" s="137"/>
      <c r="Q159" s="77" t="s">
        <v>791</v>
      </c>
      <c r="R159" s="185" t="s">
        <v>1036</v>
      </c>
      <c r="S159" s="189"/>
      <c r="T159" s="190"/>
      <c r="U159" s="5"/>
      <c r="V159" s="51"/>
      <c r="W159" s="68"/>
      <c r="X159" s="68"/>
      <c r="Y159" s="146"/>
      <c r="Z159" s="38"/>
      <c r="AA159" s="38"/>
      <c r="AB159" s="14"/>
      <c r="AC159" s="14"/>
      <c r="AD159" s="14"/>
      <c r="AE159" s="14"/>
      <c r="AF159" s="64"/>
      <c r="AG159" s="16"/>
      <c r="AH159" s="146"/>
      <c r="AO159" s="157" t="s">
        <v>56</v>
      </c>
    </row>
    <row r="160" spans="2:41" s="3" customFormat="1" ht="2.25" customHeight="1" x14ac:dyDescent="0.2">
      <c r="P160" s="72"/>
      <c r="Q160" s="87"/>
      <c r="R160" s="6"/>
      <c r="S160" s="38"/>
      <c r="T160" s="6"/>
      <c r="U160" s="5"/>
      <c r="V160" s="51"/>
      <c r="W160" s="55"/>
      <c r="X160" s="14"/>
      <c r="Y160" s="146"/>
      <c r="Z160" s="38"/>
      <c r="AA160" s="38"/>
      <c r="AB160" s="54"/>
      <c r="AC160" s="16"/>
      <c r="AD160" s="14"/>
      <c r="AE160" s="64"/>
      <c r="AF160" s="118"/>
      <c r="AG160" s="38"/>
      <c r="AH160" s="146"/>
      <c r="AJ160" s="38"/>
      <c r="AK160" s="16"/>
      <c r="AL160" s="16"/>
      <c r="AM160" s="16"/>
      <c r="AO160" s="157" t="s">
        <v>56</v>
      </c>
    </row>
    <row r="161" spans="2:41" s="3" customFormat="1" ht="9.9499999999999993" customHeight="1" x14ac:dyDescent="0.2">
      <c r="C161" s="34"/>
      <c r="D161" s="39" t="s">
        <v>216</v>
      </c>
      <c r="E161" s="138" t="s">
        <v>127</v>
      </c>
      <c r="F161" s="138"/>
      <c r="G161" s="138"/>
      <c r="H161" s="138"/>
      <c r="I161" s="138"/>
      <c r="J161" s="138"/>
      <c r="K161" s="138"/>
      <c r="L161" s="138"/>
      <c r="M161" s="138"/>
      <c r="N161" s="138"/>
      <c r="O161" s="29"/>
      <c r="P161" s="29"/>
      <c r="Q161" s="29"/>
      <c r="R161" s="29"/>
      <c r="S161" s="29"/>
      <c r="T161" s="29"/>
      <c r="U161" s="5"/>
      <c r="V161" s="51"/>
      <c r="W161" s="68"/>
      <c r="X161" s="68"/>
      <c r="Y161" s="146"/>
      <c r="Z161" s="38"/>
      <c r="AA161" s="38"/>
      <c r="AB161" s="54"/>
      <c r="AC161" s="16"/>
      <c r="AD161" s="14"/>
      <c r="AE161" s="64"/>
      <c r="AF161" s="118"/>
      <c r="AG161" s="16"/>
      <c r="AH161" s="146"/>
      <c r="AJ161" s="38"/>
      <c r="AK161" s="16"/>
      <c r="AL161" s="16"/>
      <c r="AM161" s="16"/>
      <c r="AO161" s="157"/>
    </row>
    <row r="162" spans="2:41" s="3" customFormat="1" ht="0.95" customHeight="1" x14ac:dyDescent="0.2">
      <c r="P162" s="72"/>
      <c r="Q162" s="87"/>
      <c r="R162" s="6"/>
      <c r="S162" s="38"/>
      <c r="T162" s="6"/>
      <c r="U162" s="5"/>
      <c r="V162" s="51"/>
      <c r="W162" s="55"/>
      <c r="X162" s="14"/>
      <c r="Y162" s="146"/>
      <c r="Z162" s="38"/>
      <c r="AA162" s="38"/>
      <c r="AB162" s="54"/>
      <c r="AC162" s="16"/>
      <c r="AD162" s="14"/>
      <c r="AE162" s="64"/>
      <c r="AF162" s="118"/>
      <c r="AG162" s="38"/>
      <c r="AH162" s="146"/>
      <c r="AJ162" s="38"/>
      <c r="AK162" s="16"/>
      <c r="AL162" s="16"/>
      <c r="AM162" s="16"/>
      <c r="AO162" s="157" t="s">
        <v>56</v>
      </c>
    </row>
    <row r="163" spans="2:41" s="3" customFormat="1" ht="9.9499999999999993" customHeight="1" x14ac:dyDescent="0.2">
      <c r="B163" s="107" t="s">
        <v>52</v>
      </c>
      <c r="D163" s="39"/>
      <c r="E163" s="72" t="s">
        <v>92</v>
      </c>
      <c r="F163" s="72"/>
      <c r="G163" s="29" t="s">
        <v>45</v>
      </c>
      <c r="H163" s="29"/>
      <c r="I163" s="29"/>
      <c r="J163" s="29"/>
      <c r="K163" s="29" t="s">
        <v>88</v>
      </c>
      <c r="L163" s="29"/>
      <c r="M163" s="29" t="s">
        <v>129</v>
      </c>
      <c r="N163" s="29"/>
      <c r="P163" s="72" t="s">
        <v>300</v>
      </c>
      <c r="Q163" s="87"/>
      <c r="R163" s="28"/>
      <c r="S163" s="38">
        <f t="shared" ref="S163:S167" si="149">IF(Suggested="Yes",AA163,AG163)</f>
        <v>20</v>
      </c>
      <c r="T163" s="36" t="s">
        <v>44</v>
      </c>
      <c r="U163" s="5" t="str">
        <f>+Instructions!$B$3</f>
        <v>E</v>
      </c>
      <c r="V163" s="51"/>
      <c r="W163" s="55">
        <f>+Instructions!$C$22</f>
        <v>0</v>
      </c>
      <c r="X163" s="38">
        <f t="shared" ref="X163:X169" si="150">ROUND($AA163*(1-W163)+0.004999,2)</f>
        <v>20</v>
      </c>
      <c r="Y163" s="146"/>
      <c r="Z163" s="6" t="s">
        <v>3263</v>
      </c>
      <c r="AA163" s="38">
        <v>20</v>
      </c>
      <c r="AB163" s="59">
        <f t="shared" ref="AB163:AC169" si="151">+W163</f>
        <v>0</v>
      </c>
      <c r="AC163" s="16">
        <f t="shared" si="151"/>
        <v>20</v>
      </c>
      <c r="AD163" s="12">
        <f t="shared" ref="AD163:AD169" si="152">(AG163-AC163)/AG163</f>
        <v>0</v>
      </c>
      <c r="AE163" s="115"/>
      <c r="AF163" s="120">
        <v>1</v>
      </c>
      <c r="AG163" s="37">
        <f t="shared" ref="AG163:AG169" si="153">SUM(AJ163:AL163)+AE163</f>
        <v>20</v>
      </c>
      <c r="AH163" s="146"/>
      <c r="AJ163" s="38">
        <f t="shared" ref="AJ163:AJ169" si="154">ROUND(AC163/(1-VLOOKUP(AF163,Group,2,FALSE)),2)</f>
        <v>20</v>
      </c>
      <c r="AK163" s="16">
        <f t="shared" ref="AK163:AK169" si="155">IF(VLOOKUP(AF163,Group,5,FALSE)="YES",VLOOKUP(ROUND(ROUND(AJ163,1)-AJ163,2),Round,2,FALSE)+VLOOKUP(AF163,Group,6,FALSE),0)</f>
        <v>0</v>
      </c>
      <c r="AL163" s="16">
        <f t="shared" ref="AL163:AL169" si="156">IF(VLOOKUP(AF163,Group,7,FALSE)="",0,ROUND(AJ163-0.04999,1)-AJ163+AM163)</f>
        <v>0</v>
      </c>
      <c r="AM163" s="16" t="str">
        <f t="shared" ref="AM163:AM169" si="157">IF(VLOOKUP(AF163,Group,7,FALSE)="","",VLOOKUP(AF163,Group,7,FALSE))</f>
        <v/>
      </c>
      <c r="AO163" s="157" t="s">
        <v>56</v>
      </c>
    </row>
    <row r="164" spans="2:41" s="3" customFormat="1" ht="9.9499999999999993" customHeight="1" x14ac:dyDescent="0.2">
      <c r="B164" s="107" t="s">
        <v>52</v>
      </c>
      <c r="D164" s="39"/>
      <c r="E164" s="72" t="s">
        <v>93</v>
      </c>
      <c r="F164" s="72"/>
      <c r="G164" s="29" t="s">
        <v>45</v>
      </c>
      <c r="H164" s="29"/>
      <c r="I164" s="29"/>
      <c r="J164" s="29"/>
      <c r="K164" s="29" t="s">
        <v>88</v>
      </c>
      <c r="L164" s="29"/>
      <c r="M164" s="29" t="s">
        <v>130</v>
      </c>
      <c r="N164" s="29"/>
      <c r="O164" s="29"/>
      <c r="P164" s="72" t="s">
        <v>300</v>
      </c>
      <c r="Q164" s="87"/>
      <c r="R164" s="28"/>
      <c r="S164" s="38">
        <f t="shared" si="149"/>
        <v>28.2</v>
      </c>
      <c r="T164" s="36" t="s">
        <v>44</v>
      </c>
      <c r="U164" s="5" t="str">
        <f>+Instructions!$B$3</f>
        <v>E</v>
      </c>
      <c r="V164" s="51"/>
      <c r="W164" s="55">
        <f>+Instructions!$C$22</f>
        <v>0</v>
      </c>
      <c r="X164" s="38">
        <f t="shared" si="150"/>
        <v>28.2</v>
      </c>
      <c r="Y164" s="146"/>
      <c r="Z164" s="6" t="s">
        <v>3263</v>
      </c>
      <c r="AA164" s="38">
        <v>28.2</v>
      </c>
      <c r="AB164" s="59">
        <f t="shared" si="151"/>
        <v>0</v>
      </c>
      <c r="AC164" s="16">
        <f t="shared" si="151"/>
        <v>28.2</v>
      </c>
      <c r="AD164" s="12">
        <f t="shared" si="152"/>
        <v>0</v>
      </c>
      <c r="AE164" s="115"/>
      <c r="AF164" s="120">
        <v>1</v>
      </c>
      <c r="AG164" s="37">
        <f t="shared" si="153"/>
        <v>28.2</v>
      </c>
      <c r="AH164" s="146"/>
      <c r="AJ164" s="38">
        <f t="shared" si="154"/>
        <v>28.2</v>
      </c>
      <c r="AK164" s="16">
        <f t="shared" si="155"/>
        <v>0</v>
      </c>
      <c r="AL164" s="16">
        <f t="shared" si="156"/>
        <v>0</v>
      </c>
      <c r="AM164" s="16" t="str">
        <f t="shared" si="157"/>
        <v/>
      </c>
      <c r="AO164" s="157" t="s">
        <v>56</v>
      </c>
    </row>
    <row r="165" spans="2:41" s="3" customFormat="1" ht="9.75" customHeight="1" x14ac:dyDescent="0.2">
      <c r="B165" s="107" t="s">
        <v>52</v>
      </c>
      <c r="D165" s="39"/>
      <c r="E165" s="72" t="s">
        <v>1540</v>
      </c>
      <c r="F165" s="72"/>
      <c r="G165" s="29" t="s">
        <v>45</v>
      </c>
      <c r="H165" s="29"/>
      <c r="I165" s="29"/>
      <c r="J165" s="29"/>
      <c r="K165" s="29" t="s">
        <v>88</v>
      </c>
      <c r="L165" s="29"/>
      <c r="M165" s="29" t="s">
        <v>1541</v>
      </c>
      <c r="N165" s="29"/>
      <c r="P165" s="72" t="s">
        <v>1521</v>
      </c>
      <c r="Q165" s="87"/>
      <c r="R165" s="28"/>
      <c r="S165" s="38">
        <f>IF(Suggested="Yes",AA165,AG165)</f>
        <v>19.45</v>
      </c>
      <c r="T165" s="36" t="s">
        <v>44</v>
      </c>
      <c r="U165" s="5" t="str">
        <f>+Instructions!$B$3</f>
        <v>E</v>
      </c>
      <c r="V165" s="51"/>
      <c r="W165" s="55">
        <f>+Instructions!$C$22</f>
        <v>0</v>
      </c>
      <c r="X165" s="38">
        <f t="shared" si="150"/>
        <v>19.45</v>
      </c>
      <c r="Y165" s="146"/>
      <c r="Z165" s="6" t="s">
        <v>3263</v>
      </c>
      <c r="AA165" s="38">
        <v>19.45</v>
      </c>
      <c r="AB165" s="59">
        <f t="shared" si="151"/>
        <v>0</v>
      </c>
      <c r="AC165" s="16">
        <f t="shared" si="151"/>
        <v>19.45</v>
      </c>
      <c r="AD165" s="12">
        <f t="shared" si="152"/>
        <v>0</v>
      </c>
      <c r="AE165" s="115"/>
      <c r="AF165" s="120">
        <v>1</v>
      </c>
      <c r="AG165" s="37">
        <f t="shared" si="153"/>
        <v>19.45</v>
      </c>
      <c r="AH165" s="146"/>
      <c r="AJ165" s="38">
        <f t="shared" si="154"/>
        <v>19.45</v>
      </c>
      <c r="AK165" s="16">
        <f t="shared" si="155"/>
        <v>0</v>
      </c>
      <c r="AL165" s="16">
        <f t="shared" si="156"/>
        <v>0</v>
      </c>
      <c r="AM165" s="16" t="str">
        <f t="shared" si="157"/>
        <v/>
      </c>
      <c r="AO165" s="156" t="s">
        <v>56</v>
      </c>
    </row>
    <row r="166" spans="2:41" s="3" customFormat="1" ht="9.9499999999999993" customHeight="1" x14ac:dyDescent="0.2">
      <c r="B166" s="107" t="s">
        <v>52</v>
      </c>
      <c r="D166" s="39"/>
      <c r="E166" s="72" t="s">
        <v>252</v>
      </c>
      <c r="F166" s="72"/>
      <c r="G166" s="29" t="s">
        <v>45</v>
      </c>
      <c r="H166" s="29"/>
      <c r="I166" s="29"/>
      <c r="J166" s="29"/>
      <c r="K166" s="29" t="s">
        <v>88</v>
      </c>
      <c r="L166" s="29"/>
      <c r="M166" s="29" t="s">
        <v>546</v>
      </c>
      <c r="N166" s="29"/>
      <c r="P166" s="72" t="s">
        <v>547</v>
      </c>
      <c r="Q166" s="87"/>
      <c r="R166" s="28"/>
      <c r="S166" s="38">
        <f t="shared" si="149"/>
        <v>23.55</v>
      </c>
      <c r="T166" s="36" t="s">
        <v>44</v>
      </c>
      <c r="U166" s="5" t="str">
        <f>+Instructions!$B$3</f>
        <v>E</v>
      </c>
      <c r="V166" s="51"/>
      <c r="W166" s="55">
        <f>+Instructions!$C$22</f>
        <v>0</v>
      </c>
      <c r="X166" s="38">
        <f t="shared" si="150"/>
        <v>23.55</v>
      </c>
      <c r="Y166" s="146"/>
      <c r="Z166" s="6" t="s">
        <v>3263</v>
      </c>
      <c r="AA166" s="38">
        <v>23.55</v>
      </c>
      <c r="AB166" s="59">
        <f t="shared" si="151"/>
        <v>0</v>
      </c>
      <c r="AC166" s="16">
        <f t="shared" si="151"/>
        <v>23.55</v>
      </c>
      <c r="AD166" s="12">
        <f t="shared" si="152"/>
        <v>0</v>
      </c>
      <c r="AE166" s="115"/>
      <c r="AF166" s="120">
        <v>1</v>
      </c>
      <c r="AG166" s="37">
        <f t="shared" si="153"/>
        <v>23.55</v>
      </c>
      <c r="AH166" s="146"/>
      <c r="AJ166" s="38">
        <f t="shared" si="154"/>
        <v>23.55</v>
      </c>
      <c r="AK166" s="16">
        <f t="shared" si="155"/>
        <v>0</v>
      </c>
      <c r="AL166" s="16">
        <f t="shared" si="156"/>
        <v>0</v>
      </c>
      <c r="AM166" s="16" t="str">
        <f t="shared" si="157"/>
        <v/>
      </c>
      <c r="AO166" s="157" t="s">
        <v>56</v>
      </c>
    </row>
    <row r="167" spans="2:41" s="3" customFormat="1" ht="9.9499999999999993" customHeight="1" x14ac:dyDescent="0.2">
      <c r="B167" s="107" t="s">
        <v>52</v>
      </c>
      <c r="D167" s="39"/>
      <c r="E167" s="72" t="s">
        <v>83</v>
      </c>
      <c r="F167" s="72"/>
      <c r="G167" s="29" t="s">
        <v>45</v>
      </c>
      <c r="H167" s="29"/>
      <c r="I167" s="29"/>
      <c r="J167" s="29"/>
      <c r="K167" s="29" t="s">
        <v>88</v>
      </c>
      <c r="L167" s="29"/>
      <c r="M167" s="29" t="s">
        <v>131</v>
      </c>
      <c r="N167" s="29"/>
      <c r="P167" s="72" t="s">
        <v>90</v>
      </c>
      <c r="Q167" s="87"/>
      <c r="R167" s="28"/>
      <c r="S167" s="38">
        <f t="shared" si="149"/>
        <v>18.600000000000001</v>
      </c>
      <c r="T167" s="36" t="s">
        <v>44</v>
      </c>
      <c r="U167" s="5" t="str">
        <f>+Instructions!$B$3</f>
        <v>E</v>
      </c>
      <c r="V167" s="51"/>
      <c r="W167" s="55">
        <f>+Instructions!$C$22</f>
        <v>0</v>
      </c>
      <c r="X167" s="38">
        <f t="shared" si="150"/>
        <v>18.600000000000001</v>
      </c>
      <c r="Y167" s="146"/>
      <c r="Z167" s="6" t="s">
        <v>3263</v>
      </c>
      <c r="AA167" s="38">
        <v>18.600000000000001</v>
      </c>
      <c r="AB167" s="59">
        <f t="shared" si="151"/>
        <v>0</v>
      </c>
      <c r="AC167" s="16">
        <f t="shared" si="151"/>
        <v>18.600000000000001</v>
      </c>
      <c r="AD167" s="12">
        <f t="shared" si="152"/>
        <v>0</v>
      </c>
      <c r="AE167" s="115"/>
      <c r="AF167" s="120">
        <v>1</v>
      </c>
      <c r="AG167" s="37">
        <f t="shared" si="153"/>
        <v>18.600000000000001</v>
      </c>
      <c r="AH167" s="146"/>
      <c r="AJ167" s="38">
        <f t="shared" si="154"/>
        <v>18.600000000000001</v>
      </c>
      <c r="AK167" s="16">
        <f t="shared" si="155"/>
        <v>0</v>
      </c>
      <c r="AL167" s="16">
        <f t="shared" si="156"/>
        <v>0</v>
      </c>
      <c r="AM167" s="16" t="str">
        <f t="shared" si="157"/>
        <v/>
      </c>
      <c r="AO167" s="157" t="s">
        <v>56</v>
      </c>
    </row>
    <row r="168" spans="2:41" s="3" customFormat="1" ht="9.9499999999999993" customHeight="1" x14ac:dyDescent="0.2">
      <c r="B168" s="107" t="s">
        <v>52</v>
      </c>
      <c r="D168" s="39"/>
      <c r="E168" s="72" t="s">
        <v>128</v>
      </c>
      <c r="F168" s="72"/>
      <c r="G168" s="29" t="s">
        <v>45</v>
      </c>
      <c r="H168" s="29"/>
      <c r="I168" s="29"/>
      <c r="J168" s="29"/>
      <c r="K168" s="29" t="s">
        <v>88</v>
      </c>
      <c r="L168" s="29"/>
      <c r="M168" s="29" t="s">
        <v>1248</v>
      </c>
      <c r="N168" s="29"/>
      <c r="P168" s="72" t="s">
        <v>91</v>
      </c>
      <c r="Q168" s="87"/>
      <c r="R168" s="28"/>
      <c r="S168" s="38">
        <f>IF(Suggested="Yes",AA168,AG168)</f>
        <v>20.149999999999999</v>
      </c>
      <c r="T168" s="36" t="s">
        <v>44</v>
      </c>
      <c r="U168" s="5" t="str">
        <f>+Instructions!$B$3</f>
        <v>E</v>
      </c>
      <c r="V168" s="51"/>
      <c r="W168" s="55">
        <f>+Instructions!$C$22</f>
        <v>0</v>
      </c>
      <c r="X168" s="38">
        <f t="shared" si="150"/>
        <v>20.149999999999999</v>
      </c>
      <c r="Y168" s="146"/>
      <c r="Z168" s="6" t="s">
        <v>3263</v>
      </c>
      <c r="AA168" s="38">
        <v>20.149999999999999</v>
      </c>
      <c r="AB168" s="59">
        <f t="shared" si="151"/>
        <v>0</v>
      </c>
      <c r="AC168" s="16">
        <f t="shared" si="151"/>
        <v>20.149999999999999</v>
      </c>
      <c r="AD168" s="12">
        <f t="shared" si="152"/>
        <v>0</v>
      </c>
      <c r="AE168" s="115"/>
      <c r="AF168" s="120">
        <v>1</v>
      </c>
      <c r="AG168" s="37">
        <f t="shared" si="153"/>
        <v>20.149999999999999</v>
      </c>
      <c r="AH168" s="146"/>
      <c r="AJ168" s="38">
        <f t="shared" si="154"/>
        <v>20.149999999999999</v>
      </c>
      <c r="AK168" s="16">
        <f t="shared" si="155"/>
        <v>0</v>
      </c>
      <c r="AL168" s="16">
        <f t="shared" si="156"/>
        <v>0</v>
      </c>
      <c r="AM168" s="16" t="str">
        <f t="shared" si="157"/>
        <v/>
      </c>
      <c r="AO168" s="156" t="s">
        <v>56</v>
      </c>
    </row>
    <row r="169" spans="2:41" s="3" customFormat="1" ht="9.9499999999999993" customHeight="1" x14ac:dyDescent="0.2">
      <c r="B169" s="107" t="s">
        <v>52</v>
      </c>
      <c r="D169" s="39"/>
      <c r="E169" s="72" t="s">
        <v>177</v>
      </c>
      <c r="F169" s="72"/>
      <c r="G169" s="29" t="s">
        <v>45</v>
      </c>
      <c r="H169" s="29"/>
      <c r="I169" s="29"/>
      <c r="J169" s="29"/>
      <c r="K169" s="29" t="s">
        <v>88</v>
      </c>
      <c r="L169" s="29"/>
      <c r="M169" s="29" t="s">
        <v>1099</v>
      </c>
      <c r="N169" s="29"/>
      <c r="P169" s="72" t="s">
        <v>90</v>
      </c>
      <c r="Q169" s="87"/>
      <c r="R169" s="28"/>
      <c r="S169" s="38">
        <f>IF(Suggested="Yes",AA169,AG169)</f>
        <v>19.600000000000001</v>
      </c>
      <c r="T169" s="36" t="s">
        <v>44</v>
      </c>
      <c r="U169" s="5" t="str">
        <f>+Instructions!$B$3</f>
        <v>E</v>
      </c>
      <c r="V169" s="51"/>
      <c r="W169" s="55">
        <f>+Instructions!$C$22</f>
        <v>0</v>
      </c>
      <c r="X169" s="38">
        <f t="shared" si="150"/>
        <v>19.600000000000001</v>
      </c>
      <c r="Y169" s="146"/>
      <c r="Z169" s="6" t="s">
        <v>3263</v>
      </c>
      <c r="AA169" s="38">
        <v>19.600000000000001</v>
      </c>
      <c r="AB169" s="59">
        <f t="shared" si="151"/>
        <v>0</v>
      </c>
      <c r="AC169" s="16">
        <f t="shared" si="151"/>
        <v>19.600000000000001</v>
      </c>
      <c r="AD169" s="12">
        <f t="shared" si="152"/>
        <v>0</v>
      </c>
      <c r="AE169" s="115"/>
      <c r="AF169" s="120">
        <v>1</v>
      </c>
      <c r="AG169" s="37">
        <f t="shared" si="153"/>
        <v>19.600000000000001</v>
      </c>
      <c r="AH169" s="146"/>
      <c r="AJ169" s="38">
        <f t="shared" si="154"/>
        <v>19.600000000000001</v>
      </c>
      <c r="AK169" s="16">
        <f t="shared" si="155"/>
        <v>0</v>
      </c>
      <c r="AL169" s="16">
        <f t="shared" si="156"/>
        <v>0</v>
      </c>
      <c r="AM169" s="16" t="str">
        <f t="shared" si="157"/>
        <v/>
      </c>
      <c r="AO169" s="156" t="s">
        <v>56</v>
      </c>
    </row>
    <row r="170" spans="2:41" s="3" customFormat="1" ht="0.95" customHeight="1" x14ac:dyDescent="0.2">
      <c r="P170" s="72"/>
      <c r="Q170" s="87"/>
      <c r="R170" s="6"/>
      <c r="S170" s="38"/>
      <c r="T170" s="6"/>
      <c r="U170" s="5"/>
      <c r="V170" s="51"/>
      <c r="W170" s="55"/>
      <c r="X170" s="14"/>
      <c r="Y170" s="146"/>
      <c r="Z170" s="38"/>
      <c r="AA170" s="38"/>
      <c r="AB170" s="54"/>
      <c r="AC170" s="16"/>
      <c r="AD170" s="14"/>
      <c r="AE170" s="64"/>
      <c r="AF170" s="118"/>
      <c r="AG170" s="38"/>
      <c r="AH170" s="146"/>
      <c r="AJ170" s="38"/>
      <c r="AK170" s="16"/>
      <c r="AL170" s="16"/>
      <c r="AM170" s="16"/>
      <c r="AO170" s="157" t="s">
        <v>56</v>
      </c>
    </row>
    <row r="171" spans="2:41" s="3" customFormat="1" ht="9.9499999999999993" customHeight="1" x14ac:dyDescent="0.2">
      <c r="B171" s="106" t="s">
        <v>6</v>
      </c>
      <c r="D171" s="39"/>
      <c r="E171" s="72" t="s">
        <v>83</v>
      </c>
      <c r="F171" s="72"/>
      <c r="G171" s="29" t="s">
        <v>94</v>
      </c>
      <c r="H171" s="29"/>
      <c r="I171" s="29"/>
      <c r="J171" s="29"/>
      <c r="K171" s="29" t="s">
        <v>88</v>
      </c>
      <c r="L171" s="29"/>
      <c r="M171" s="29" t="s">
        <v>135</v>
      </c>
      <c r="N171" s="29"/>
      <c r="P171" s="72" t="s">
        <v>1531</v>
      </c>
      <c r="Q171" s="87"/>
      <c r="R171" s="28"/>
      <c r="S171" s="38">
        <f t="shared" ref="S171:S172" si="158">IF(Suggested="Yes",AA171,AG171)</f>
        <v>30.45</v>
      </c>
      <c r="T171" s="36" t="s">
        <v>43</v>
      </c>
      <c r="U171" s="5" t="str">
        <f>+Instructions!$B$3</f>
        <v>E</v>
      </c>
      <c r="V171" s="51"/>
      <c r="W171" s="55">
        <f>+Instructions!$C$22</f>
        <v>0</v>
      </c>
      <c r="X171" s="38">
        <f t="shared" ref="X171:X172" si="159">ROUND($AA171*(1-W171)+0.004999,2)</f>
        <v>30.45</v>
      </c>
      <c r="Y171" s="146"/>
      <c r="Z171" s="6" t="s">
        <v>3263</v>
      </c>
      <c r="AA171" s="38">
        <v>30.45</v>
      </c>
      <c r="AB171" s="59">
        <f t="shared" ref="AB171:AB172" si="160">+W171</f>
        <v>0</v>
      </c>
      <c r="AC171" s="16">
        <f t="shared" ref="AC171:AC172" si="161">+X171</f>
        <v>30.45</v>
      </c>
      <c r="AD171" s="12">
        <f t="shared" ref="AD171:AD172" si="162">(AG171-AC171)/AG171</f>
        <v>0</v>
      </c>
      <c r="AE171" s="115"/>
      <c r="AF171" s="121">
        <v>3</v>
      </c>
      <c r="AG171" s="52">
        <f t="shared" ref="AG171:AG172" si="163">SUM(AJ171:AL171)+AE171</f>
        <v>30.45</v>
      </c>
      <c r="AH171" s="146"/>
      <c r="AJ171" s="38">
        <f t="shared" ref="AJ171:AJ172" si="164">ROUND(AC171/(1-VLOOKUP(AF171,Group,2,FALSE)),2)</f>
        <v>30.45</v>
      </c>
      <c r="AK171" s="16">
        <f t="shared" ref="AK171:AK172" si="165">IF(VLOOKUP(AF171,Group,5,FALSE)="YES",VLOOKUP(ROUND(ROUND(AJ171,1)-AJ171,2),Round,2,FALSE)+VLOOKUP(AF171,Group,6,FALSE),0)</f>
        <v>0</v>
      </c>
      <c r="AL171" s="16">
        <f t="shared" ref="AL171:AL172" si="166">IF(VLOOKUP(AF171,Group,7,FALSE)="",0,ROUND(AJ171-0.04999,1)-AJ171+AM171)</f>
        <v>0</v>
      </c>
      <c r="AM171" s="16" t="str">
        <f t="shared" ref="AM171:AM172" si="167">IF(VLOOKUP(AF171,Group,7,FALSE)="","",VLOOKUP(AF171,Group,7,FALSE))</f>
        <v/>
      </c>
      <c r="AO171" s="157" t="s">
        <v>56</v>
      </c>
    </row>
    <row r="172" spans="2:41" s="3" customFormat="1" ht="9.9499999999999993" customHeight="1" x14ac:dyDescent="0.2">
      <c r="B172" s="106" t="s">
        <v>6</v>
      </c>
      <c r="D172" s="39"/>
      <c r="E172" s="72" t="s">
        <v>251</v>
      </c>
      <c r="F172" s="72"/>
      <c r="G172" s="29" t="s">
        <v>96</v>
      </c>
      <c r="H172" s="29"/>
      <c r="I172" s="29"/>
      <c r="J172" s="29"/>
      <c r="K172" s="29" t="s">
        <v>88</v>
      </c>
      <c r="L172" s="29"/>
      <c r="M172" s="29" t="s">
        <v>136</v>
      </c>
      <c r="N172" s="29"/>
      <c r="P172" s="72" t="s">
        <v>1531</v>
      </c>
      <c r="Q172" s="87"/>
      <c r="R172" s="28"/>
      <c r="S172" s="38">
        <f t="shared" si="158"/>
        <v>37</v>
      </c>
      <c r="T172" s="36" t="s">
        <v>43</v>
      </c>
      <c r="U172" s="5" t="str">
        <f>+Instructions!$B$3</f>
        <v>E</v>
      </c>
      <c r="V172" s="51"/>
      <c r="W172" s="55">
        <f>+Instructions!$C$22</f>
        <v>0</v>
      </c>
      <c r="X172" s="38">
        <f t="shared" si="159"/>
        <v>37</v>
      </c>
      <c r="Y172" s="146"/>
      <c r="Z172" s="6" t="s">
        <v>3263</v>
      </c>
      <c r="AA172" s="38">
        <v>37</v>
      </c>
      <c r="AB172" s="59">
        <f t="shared" si="160"/>
        <v>0</v>
      </c>
      <c r="AC172" s="16">
        <f t="shared" si="161"/>
        <v>37</v>
      </c>
      <c r="AD172" s="12">
        <f t="shared" si="162"/>
        <v>0</v>
      </c>
      <c r="AE172" s="115"/>
      <c r="AF172" s="121">
        <v>3</v>
      </c>
      <c r="AG172" s="52">
        <f t="shared" si="163"/>
        <v>37</v>
      </c>
      <c r="AH172" s="146"/>
      <c r="AJ172" s="38">
        <f t="shared" si="164"/>
        <v>37</v>
      </c>
      <c r="AK172" s="16">
        <f t="shared" si="165"/>
        <v>0</v>
      </c>
      <c r="AL172" s="16">
        <f t="shared" si="166"/>
        <v>0</v>
      </c>
      <c r="AM172" s="16" t="str">
        <f t="shared" si="167"/>
        <v/>
      </c>
      <c r="AO172" s="157" t="s">
        <v>56</v>
      </c>
    </row>
    <row r="173" spans="2:41" s="3" customFormat="1" ht="0.95" customHeight="1" x14ac:dyDescent="0.2">
      <c r="P173" s="72"/>
      <c r="Q173" s="87"/>
      <c r="R173" s="6"/>
      <c r="S173" s="38"/>
      <c r="T173" s="6"/>
      <c r="U173" s="5"/>
      <c r="V173" s="51"/>
      <c r="W173" s="55"/>
      <c r="X173" s="14"/>
      <c r="Y173" s="146"/>
      <c r="Z173" s="38"/>
      <c r="AA173" s="38"/>
      <c r="AB173" s="54"/>
      <c r="AC173" s="16"/>
      <c r="AD173" s="14"/>
      <c r="AE173" s="64"/>
      <c r="AF173" s="118"/>
      <c r="AG173" s="38"/>
      <c r="AH173" s="146"/>
      <c r="AJ173" s="38"/>
      <c r="AK173" s="16"/>
      <c r="AL173" s="16"/>
      <c r="AM173" s="16"/>
      <c r="AO173" s="157" t="s">
        <v>56</v>
      </c>
    </row>
    <row r="174" spans="2:41" s="3" customFormat="1" ht="9.9499999999999993" customHeight="1" x14ac:dyDescent="0.2">
      <c r="B174" s="106" t="s">
        <v>6</v>
      </c>
      <c r="D174" s="39"/>
      <c r="E174" s="72" t="s">
        <v>97</v>
      </c>
      <c r="F174" s="72"/>
      <c r="G174" s="29" t="s">
        <v>1301</v>
      </c>
      <c r="H174" s="29"/>
      <c r="I174" s="29"/>
      <c r="J174" s="29"/>
      <c r="K174" s="29" t="s">
        <v>88</v>
      </c>
      <c r="L174" s="29"/>
      <c r="M174" s="29" t="s">
        <v>137</v>
      </c>
      <c r="N174" s="29"/>
      <c r="P174" s="72"/>
      <c r="Q174" s="87"/>
      <c r="R174" s="28"/>
      <c r="S174" s="38">
        <f>IF(Suggested="Yes",AA174,AG174)</f>
        <v>24.45</v>
      </c>
      <c r="T174" s="36" t="s">
        <v>43</v>
      </c>
      <c r="U174" s="5" t="str">
        <f>+Instructions!$B$3</f>
        <v>E</v>
      </c>
      <c r="V174" s="51"/>
      <c r="W174" s="55">
        <f>+Instructions!$C$22</f>
        <v>0</v>
      </c>
      <c r="X174" s="38">
        <f>ROUND($AA174*(1-W174)+0.004999,2)</f>
        <v>24.45</v>
      </c>
      <c r="Y174" s="146"/>
      <c r="Z174" s="6" t="s">
        <v>3263</v>
      </c>
      <c r="AA174" s="38">
        <v>24.45</v>
      </c>
      <c r="AB174" s="59">
        <f t="shared" ref="AB174:AC181" si="168">+W174</f>
        <v>0</v>
      </c>
      <c r="AC174" s="16">
        <f t="shared" si="168"/>
        <v>24.45</v>
      </c>
      <c r="AD174" s="12">
        <f>(AG174-AC174)/AG174</f>
        <v>0</v>
      </c>
      <c r="AE174" s="115"/>
      <c r="AF174" s="121">
        <v>3</v>
      </c>
      <c r="AG174" s="52">
        <f>SUM(AJ174:AL174)+AE174</f>
        <v>24.45</v>
      </c>
      <c r="AH174" s="146"/>
      <c r="AJ174" s="38">
        <f>ROUND(AC174/(1-VLOOKUP(AF174,Group,2,FALSE)),2)</f>
        <v>24.45</v>
      </c>
      <c r="AK174" s="16">
        <f>IF(VLOOKUP(AF174,Group,5,FALSE)="YES",VLOOKUP(ROUND(ROUND(AJ174,1)-AJ174,2),Round,2,FALSE)+VLOOKUP(AF174,Group,6,FALSE),0)</f>
        <v>0</v>
      </c>
      <c r="AL174" s="16">
        <f>IF(VLOOKUP(AF174,Group,7,FALSE)="",0,ROUND(AJ174-0.04999,1)-AJ174+AM174)</f>
        <v>0</v>
      </c>
      <c r="AM174" s="16" t="str">
        <f>IF(VLOOKUP(AF174,Group,7,FALSE)="","",VLOOKUP(AF174,Group,7,FALSE))</f>
        <v/>
      </c>
      <c r="AO174" s="157" t="s">
        <v>56</v>
      </c>
    </row>
    <row r="175" spans="2:41" s="3" customFormat="1" ht="9.9499999999999993" customHeight="1" x14ac:dyDescent="0.2">
      <c r="B175" s="106" t="s">
        <v>6</v>
      </c>
      <c r="D175" s="39"/>
      <c r="E175" s="72" t="s">
        <v>98</v>
      </c>
      <c r="F175" s="72"/>
      <c r="G175" s="29" t="s">
        <v>99</v>
      </c>
      <c r="H175" s="29"/>
      <c r="I175" s="29"/>
      <c r="J175" s="29"/>
      <c r="K175" s="29" t="s">
        <v>88</v>
      </c>
      <c r="L175" s="29"/>
      <c r="M175" s="29" t="s">
        <v>138</v>
      </c>
      <c r="N175" s="29"/>
      <c r="P175" s="72"/>
      <c r="Q175" s="87"/>
      <c r="R175" s="28"/>
      <c r="S175" s="38">
        <f>IF(Suggested="Yes",AA175,AG175)</f>
        <v>23.9</v>
      </c>
      <c r="T175" s="36" t="s">
        <v>43</v>
      </c>
      <c r="U175" s="5" t="str">
        <f>+Instructions!$B$3</f>
        <v>E</v>
      </c>
      <c r="V175" s="51"/>
      <c r="W175" s="55">
        <f>+Instructions!$C$22</f>
        <v>0</v>
      </c>
      <c r="X175" s="38">
        <f>ROUND($AA175*(1-W175)+0.004999,2)</f>
        <v>23.9</v>
      </c>
      <c r="Y175" s="146"/>
      <c r="Z175" s="6" t="s">
        <v>3263</v>
      </c>
      <c r="AA175" s="38">
        <v>23.9</v>
      </c>
      <c r="AB175" s="59">
        <f t="shared" si="168"/>
        <v>0</v>
      </c>
      <c r="AC175" s="16">
        <f t="shared" si="168"/>
        <v>23.9</v>
      </c>
      <c r="AD175" s="12">
        <f>(AG175-AC175)/AG175</f>
        <v>0</v>
      </c>
      <c r="AE175" s="115"/>
      <c r="AF175" s="121">
        <v>3</v>
      </c>
      <c r="AG175" s="52">
        <f>SUM(AJ175:AL175)+AE175</f>
        <v>23.9</v>
      </c>
      <c r="AH175" s="146"/>
      <c r="AJ175" s="38">
        <f>ROUND(AC175/(1-VLOOKUP(AF175,Group,2,FALSE)),2)</f>
        <v>23.9</v>
      </c>
      <c r="AK175" s="16">
        <f>IF(VLOOKUP(AF175,Group,5,FALSE)="YES",VLOOKUP(ROUND(ROUND(AJ175,1)-AJ175,2),Round,2,FALSE)+VLOOKUP(AF175,Group,6,FALSE),0)</f>
        <v>0</v>
      </c>
      <c r="AL175" s="16">
        <f>IF(VLOOKUP(AF175,Group,7,FALSE)="",0,ROUND(AJ175-0.04999,1)-AJ175+AM175)</f>
        <v>0</v>
      </c>
      <c r="AM175" s="16" t="str">
        <f>IF(VLOOKUP(AF175,Group,7,FALSE)="","",VLOOKUP(AF175,Group,7,FALSE))</f>
        <v/>
      </c>
      <c r="AO175" s="157" t="s">
        <v>56</v>
      </c>
    </row>
    <row r="176" spans="2:41" s="3" customFormat="1" ht="9.9499999999999993" customHeight="1" x14ac:dyDescent="0.2">
      <c r="B176" s="106" t="s">
        <v>6</v>
      </c>
      <c r="D176" s="39"/>
      <c r="E176" s="72" t="s">
        <v>255</v>
      </c>
      <c r="F176" s="72"/>
      <c r="G176" s="29" t="s">
        <v>1019</v>
      </c>
      <c r="H176" s="29"/>
      <c r="I176" s="29"/>
      <c r="J176" s="29"/>
      <c r="K176" s="29" t="s">
        <v>88</v>
      </c>
      <c r="L176" s="29"/>
      <c r="M176" s="29" t="s">
        <v>257</v>
      </c>
      <c r="N176" s="29"/>
      <c r="P176" s="72"/>
      <c r="Q176" s="87"/>
      <c r="R176" s="28"/>
      <c r="S176" s="38">
        <f>IF(Suggested="Yes",AA176,AG176)</f>
        <v>27.25</v>
      </c>
      <c r="T176" s="36" t="s">
        <v>43</v>
      </c>
      <c r="U176" s="5" t="str">
        <f>+Instructions!$B$3</f>
        <v>E</v>
      </c>
      <c r="V176" s="51"/>
      <c r="W176" s="55">
        <f>+Instructions!$C$22</f>
        <v>0</v>
      </c>
      <c r="X176" s="38">
        <f>ROUND($AA176*(1-W176)+0.004999,2)</f>
        <v>27.25</v>
      </c>
      <c r="Y176" s="146"/>
      <c r="Z176" s="6" t="s">
        <v>3263</v>
      </c>
      <c r="AA176" s="38">
        <v>27.25</v>
      </c>
      <c r="AB176" s="59">
        <f>+W176</f>
        <v>0</v>
      </c>
      <c r="AC176" s="16">
        <f>+X176</f>
        <v>27.25</v>
      </c>
      <c r="AD176" s="12">
        <f>(AG176-AC176)/AG176</f>
        <v>0</v>
      </c>
      <c r="AE176" s="115"/>
      <c r="AF176" s="121">
        <v>3</v>
      </c>
      <c r="AG176" s="52">
        <f>SUM(AJ176:AL176)+AE176</f>
        <v>27.25</v>
      </c>
      <c r="AH176" s="146"/>
      <c r="AJ176" s="38">
        <f>ROUND(AC176/(1-VLOOKUP(AF176,Group,2,FALSE)),2)</f>
        <v>27.25</v>
      </c>
      <c r="AK176" s="16">
        <f>IF(VLOOKUP(AF176,Group,5,FALSE)="YES",VLOOKUP(ROUND(ROUND(AJ176,1)-AJ176,2),Round,2,FALSE)+VLOOKUP(AF176,Group,6,FALSE),0)</f>
        <v>0</v>
      </c>
      <c r="AL176" s="16">
        <f>IF(VLOOKUP(AF176,Group,7,FALSE)="",0,ROUND(AJ176-0.04999,1)-AJ176+AM176)</f>
        <v>0</v>
      </c>
      <c r="AM176" s="16" t="str">
        <f>IF(VLOOKUP(AF176,Group,7,FALSE)="","",VLOOKUP(AF176,Group,7,FALSE))</f>
        <v/>
      </c>
      <c r="AO176" s="157" t="s">
        <v>56</v>
      </c>
    </row>
    <row r="177" spans="2:41" s="3" customFormat="1" ht="9.9499999999999993" customHeight="1" x14ac:dyDescent="0.2">
      <c r="B177" s="106" t="s">
        <v>6</v>
      </c>
      <c r="D177" s="39"/>
      <c r="E177" s="72" t="s">
        <v>256</v>
      </c>
      <c r="F177" s="72"/>
      <c r="G177" s="29" t="s">
        <v>1020</v>
      </c>
      <c r="H177" s="29"/>
      <c r="I177" s="29"/>
      <c r="J177" s="29"/>
      <c r="K177" s="29" t="s">
        <v>88</v>
      </c>
      <c r="L177" s="29"/>
      <c r="M177" s="29" t="s">
        <v>258</v>
      </c>
      <c r="N177" s="29"/>
      <c r="P177" s="72"/>
      <c r="Q177" s="87"/>
      <c r="R177" s="28"/>
      <c r="S177" s="38">
        <f>IF(Suggested="Yes",AA177,AG177)</f>
        <v>41.15</v>
      </c>
      <c r="T177" s="36" t="s">
        <v>43</v>
      </c>
      <c r="U177" s="5" t="str">
        <f>+Instructions!$B$3</f>
        <v>E</v>
      </c>
      <c r="V177" s="51"/>
      <c r="W177" s="55">
        <f>+Instructions!$C$22</f>
        <v>0</v>
      </c>
      <c r="X177" s="38">
        <f>ROUND($AA177*(1-W177)+0.004999,2)</f>
        <v>41.15</v>
      </c>
      <c r="Y177" s="146"/>
      <c r="Z177" s="6" t="s">
        <v>3263</v>
      </c>
      <c r="AA177" s="38">
        <v>41.15</v>
      </c>
      <c r="AB177" s="59">
        <f>+W177</f>
        <v>0</v>
      </c>
      <c r="AC177" s="16">
        <f>+X177</f>
        <v>41.15</v>
      </c>
      <c r="AD177" s="12">
        <f>(AG177-AC177)/AG177</f>
        <v>0</v>
      </c>
      <c r="AE177" s="115"/>
      <c r="AF177" s="121">
        <v>3</v>
      </c>
      <c r="AG177" s="52">
        <f>SUM(AJ177:AL177)+AE177</f>
        <v>41.15</v>
      </c>
      <c r="AH177" s="146"/>
      <c r="AJ177" s="38">
        <f>ROUND(AC177/(1-VLOOKUP(AF177,Group,2,FALSE)),2)</f>
        <v>41.15</v>
      </c>
      <c r="AK177" s="16">
        <f>IF(VLOOKUP(AF177,Group,5,FALSE)="YES",VLOOKUP(ROUND(ROUND(AJ177,1)-AJ177,2),Round,2,FALSE)+VLOOKUP(AF177,Group,6,FALSE),0)</f>
        <v>0</v>
      </c>
      <c r="AL177" s="16">
        <f>IF(VLOOKUP(AF177,Group,7,FALSE)="",0,ROUND(AJ177-0.04999,1)-AJ177+AM177)</f>
        <v>0</v>
      </c>
      <c r="AM177" s="16" t="str">
        <f>IF(VLOOKUP(AF177,Group,7,FALSE)="","",VLOOKUP(AF177,Group,7,FALSE))</f>
        <v/>
      </c>
      <c r="AO177" s="157" t="s">
        <v>56</v>
      </c>
    </row>
    <row r="178" spans="2:41" s="3" customFormat="1" ht="0.95" customHeight="1" x14ac:dyDescent="0.2">
      <c r="P178" s="72"/>
      <c r="Q178" s="87"/>
      <c r="R178" s="6"/>
      <c r="S178" s="38"/>
      <c r="T178" s="6"/>
      <c r="U178" s="5"/>
      <c r="V178" s="51"/>
      <c r="W178" s="55"/>
      <c r="X178" s="14"/>
      <c r="Y178" s="146"/>
      <c r="Z178" s="38"/>
      <c r="AA178" s="38"/>
      <c r="AB178" s="54"/>
      <c r="AC178" s="16"/>
      <c r="AD178" s="14"/>
      <c r="AE178" s="64"/>
      <c r="AF178" s="118"/>
      <c r="AG178" s="38"/>
      <c r="AH178" s="146"/>
      <c r="AJ178" s="38"/>
      <c r="AK178" s="16"/>
      <c r="AL178" s="16"/>
      <c r="AM178" s="16"/>
      <c r="AO178" s="157" t="s">
        <v>56</v>
      </c>
    </row>
    <row r="179" spans="2:41" s="3" customFormat="1" ht="9.9499999999999993" customHeight="1" x14ac:dyDescent="0.2">
      <c r="B179" s="106" t="s">
        <v>6</v>
      </c>
      <c r="D179" s="39"/>
      <c r="E179" s="72" t="s">
        <v>139</v>
      </c>
      <c r="F179" s="72"/>
      <c r="G179" s="29" t="s">
        <v>140</v>
      </c>
      <c r="H179" s="29"/>
      <c r="I179" s="29"/>
      <c r="J179" s="29"/>
      <c r="K179" s="29" t="s">
        <v>88</v>
      </c>
      <c r="L179" s="29"/>
      <c r="M179" s="29" t="s">
        <v>143</v>
      </c>
      <c r="N179" s="29"/>
      <c r="P179" s="72"/>
      <c r="Q179" s="87"/>
      <c r="R179" s="28"/>
      <c r="S179" s="38">
        <f>IF(Suggested="Yes",AA179,AG179)</f>
        <v>83.85</v>
      </c>
      <c r="T179" s="36" t="s">
        <v>43</v>
      </c>
      <c r="U179" s="5" t="str">
        <f>+Instructions!$B$3</f>
        <v>E</v>
      </c>
      <c r="V179" s="51"/>
      <c r="W179" s="55">
        <f>+Instructions!$C$22</f>
        <v>0</v>
      </c>
      <c r="X179" s="38">
        <f>ROUND($AA179*(1-W179)+0.004999,2)</f>
        <v>83.85</v>
      </c>
      <c r="Y179" s="146"/>
      <c r="Z179" s="6" t="s">
        <v>3263</v>
      </c>
      <c r="AA179" s="38">
        <v>83.85</v>
      </c>
      <c r="AB179" s="59">
        <f t="shared" si="168"/>
        <v>0</v>
      </c>
      <c r="AC179" s="16">
        <f t="shared" si="168"/>
        <v>83.85</v>
      </c>
      <c r="AD179" s="12">
        <f>(AG179-AC179)/AG179</f>
        <v>0</v>
      </c>
      <c r="AE179" s="115"/>
      <c r="AF179" s="121">
        <v>3</v>
      </c>
      <c r="AG179" s="52">
        <f>SUM(AJ179:AL179)+AE179</f>
        <v>83.85</v>
      </c>
      <c r="AH179" s="146"/>
      <c r="AJ179" s="38">
        <f>ROUND(AC179/(1-VLOOKUP(AF179,Group,2,FALSE)),2)</f>
        <v>83.85</v>
      </c>
      <c r="AK179" s="16">
        <f>IF(VLOOKUP(AF179,Group,5,FALSE)="YES",VLOOKUP(ROUND(ROUND(AJ179,1)-AJ179,2),Round,2,FALSE)+VLOOKUP(AF179,Group,6,FALSE),0)</f>
        <v>0</v>
      </c>
      <c r="AL179" s="16">
        <f>IF(VLOOKUP(AF179,Group,7,FALSE)="",0,ROUND(AJ179-0.04999,1)-AJ179+AM179)</f>
        <v>0</v>
      </c>
      <c r="AM179" s="16" t="str">
        <f>IF(VLOOKUP(AF179,Group,7,FALSE)="","",VLOOKUP(AF179,Group,7,FALSE))</f>
        <v/>
      </c>
      <c r="AO179" s="157" t="s">
        <v>56</v>
      </c>
    </row>
    <row r="180" spans="2:41" s="3" customFormat="1" ht="9.9499999999999993" customHeight="1" x14ac:dyDescent="0.2">
      <c r="B180" s="106" t="s">
        <v>6</v>
      </c>
      <c r="C180" s="3" t="s">
        <v>244</v>
      </c>
      <c r="D180" s="39"/>
      <c r="E180" s="72" t="s">
        <v>141</v>
      </c>
      <c r="F180" s="72"/>
      <c r="G180" s="29" t="s">
        <v>142</v>
      </c>
      <c r="H180" s="29"/>
      <c r="I180" s="29"/>
      <c r="J180" s="29"/>
      <c r="K180" s="29" t="s">
        <v>88</v>
      </c>
      <c r="L180" s="29"/>
      <c r="M180" s="29" t="s">
        <v>144</v>
      </c>
      <c r="N180" s="29"/>
      <c r="P180" s="72"/>
      <c r="Q180" s="87"/>
      <c r="R180" s="28"/>
      <c r="S180" s="38">
        <f>IF(Suggested="Yes",AA180,AG180)</f>
        <v>104.75</v>
      </c>
      <c r="T180" s="36" t="s">
        <v>43</v>
      </c>
      <c r="U180" s="5" t="str">
        <f>+Instructions!$B$3</f>
        <v>E</v>
      </c>
      <c r="V180" s="51"/>
      <c r="W180" s="55">
        <f>+Instructions!$C$22</f>
        <v>0</v>
      </c>
      <c r="X180" s="38">
        <f>ROUND($AA180*(1-W180)+0.004999,2)</f>
        <v>104.75</v>
      </c>
      <c r="Y180" s="146"/>
      <c r="Z180" s="6" t="s">
        <v>3263</v>
      </c>
      <c r="AA180" s="38">
        <v>104.75</v>
      </c>
      <c r="AB180" s="59">
        <f t="shared" si="168"/>
        <v>0</v>
      </c>
      <c r="AC180" s="16">
        <f t="shared" si="168"/>
        <v>104.75</v>
      </c>
      <c r="AD180" s="12">
        <f>(AG180-AC180)/AG180</f>
        <v>0</v>
      </c>
      <c r="AE180" s="115"/>
      <c r="AF180" s="121">
        <v>3</v>
      </c>
      <c r="AG180" s="52">
        <f>SUM(AJ180:AL180)+AE180</f>
        <v>104.75</v>
      </c>
      <c r="AH180" s="146"/>
      <c r="AJ180" s="38">
        <f>ROUND(AC180/(1-VLOOKUP(AF180,Group,2,FALSE)),2)</f>
        <v>104.75</v>
      </c>
      <c r="AK180" s="16">
        <f>IF(VLOOKUP(AF180,Group,5,FALSE)="YES",VLOOKUP(ROUND(ROUND(AJ180,1)-AJ180,2),Round,2,FALSE)+VLOOKUP(AF180,Group,6,FALSE),0)</f>
        <v>0</v>
      </c>
      <c r="AL180" s="16">
        <f>IF(VLOOKUP(AF180,Group,7,FALSE)="",0,ROUND(AJ180-0.04999,1)-AJ180+AM180)</f>
        <v>0</v>
      </c>
      <c r="AM180" s="16" t="str">
        <f>IF(VLOOKUP(AF180,Group,7,FALSE)="","",VLOOKUP(AF180,Group,7,FALSE))</f>
        <v/>
      </c>
      <c r="AO180" s="157" t="s">
        <v>56</v>
      </c>
    </row>
    <row r="181" spans="2:41" s="3" customFormat="1" ht="9.9499999999999993" customHeight="1" x14ac:dyDescent="0.2">
      <c r="B181" s="106" t="s">
        <v>6</v>
      </c>
      <c r="D181" s="39"/>
      <c r="E181" s="72" t="s">
        <v>550</v>
      </c>
      <c r="F181" s="72"/>
      <c r="G181" s="29" t="s">
        <v>570</v>
      </c>
      <c r="H181" s="29"/>
      <c r="I181" s="29"/>
      <c r="J181" s="29"/>
      <c r="K181" s="29" t="s">
        <v>88</v>
      </c>
      <c r="L181" s="29"/>
      <c r="M181" s="29" t="s">
        <v>551</v>
      </c>
      <c r="N181" s="29"/>
      <c r="P181" s="72"/>
      <c r="Q181" s="87"/>
      <c r="R181" s="28"/>
      <c r="S181" s="38">
        <f>IF(Suggested="Yes",AA181,AG181)</f>
        <v>166.85</v>
      </c>
      <c r="T181" s="36" t="s">
        <v>43</v>
      </c>
      <c r="U181" s="5" t="str">
        <f>+Instructions!$B$3</f>
        <v>E</v>
      </c>
      <c r="V181" s="51"/>
      <c r="W181" s="55">
        <f>+Instructions!$C$22</f>
        <v>0</v>
      </c>
      <c r="X181" s="38">
        <f>ROUND($AA181*(1-W181)+0.004999,2)</f>
        <v>166.85</v>
      </c>
      <c r="Y181" s="146"/>
      <c r="Z181" s="6" t="s">
        <v>3263</v>
      </c>
      <c r="AA181" s="38">
        <v>166.85</v>
      </c>
      <c r="AB181" s="59">
        <f t="shared" si="168"/>
        <v>0</v>
      </c>
      <c r="AC181" s="16">
        <f t="shared" si="168"/>
        <v>166.85</v>
      </c>
      <c r="AD181" s="12">
        <f>(AG181-AC181)/AG181</f>
        <v>0</v>
      </c>
      <c r="AE181" s="115"/>
      <c r="AF181" s="121">
        <v>3</v>
      </c>
      <c r="AG181" s="52">
        <f>SUM(AJ181:AL181)+AE181</f>
        <v>166.85</v>
      </c>
      <c r="AH181" s="146"/>
      <c r="AJ181" s="38">
        <f>ROUND(AC181/(1-VLOOKUP(AF181,Group,2,FALSE)),2)</f>
        <v>166.85</v>
      </c>
      <c r="AK181" s="16">
        <f>IF(VLOOKUP(AF181,Group,5,FALSE)="YES",VLOOKUP(ROUND(ROUND(AJ181,1)-AJ181,2),Round,2,FALSE)+VLOOKUP(AF181,Group,6,FALSE),0)</f>
        <v>0</v>
      </c>
      <c r="AL181" s="16">
        <f>IF(VLOOKUP(AF181,Group,7,FALSE)="",0,ROUND(AJ181-0.04999,1)-AJ181+AM181)</f>
        <v>0</v>
      </c>
      <c r="AM181" s="16" t="str">
        <f>IF(VLOOKUP(AF181,Group,7,FALSE)="","",VLOOKUP(AF181,Group,7,FALSE))</f>
        <v/>
      </c>
      <c r="AO181" s="157" t="s">
        <v>56</v>
      </c>
    </row>
    <row r="182" spans="2:41" s="3" customFormat="1" ht="2.25" customHeight="1" x14ac:dyDescent="0.2">
      <c r="P182" s="72"/>
      <c r="Q182" s="87"/>
      <c r="R182" s="6"/>
      <c r="S182" s="38"/>
      <c r="T182" s="6"/>
      <c r="U182" s="5"/>
      <c r="V182" s="51"/>
      <c r="W182" s="55"/>
      <c r="X182" s="14"/>
      <c r="Y182" s="146"/>
      <c r="Z182" s="38"/>
      <c r="AA182" s="38"/>
      <c r="AB182" s="54"/>
      <c r="AC182" s="16"/>
      <c r="AD182" s="14"/>
      <c r="AE182" s="64"/>
      <c r="AF182" s="118"/>
      <c r="AG182" s="38"/>
      <c r="AH182" s="146"/>
      <c r="AJ182" s="38"/>
      <c r="AK182" s="16"/>
      <c r="AL182" s="16"/>
      <c r="AM182" s="16"/>
      <c r="AO182" s="157" t="s">
        <v>56</v>
      </c>
    </row>
    <row r="183" spans="2:41" s="3" customFormat="1" ht="9.9499999999999993" customHeight="1" x14ac:dyDescent="0.2">
      <c r="C183" s="34"/>
      <c r="D183" s="39" t="s">
        <v>227</v>
      </c>
      <c r="E183" s="138" t="s">
        <v>532</v>
      </c>
      <c r="F183" s="138"/>
      <c r="G183" s="138"/>
      <c r="H183" s="138"/>
      <c r="I183" s="138"/>
      <c r="J183" s="138"/>
      <c r="K183" s="138"/>
      <c r="L183" s="138"/>
      <c r="M183" s="138"/>
      <c r="N183" s="138"/>
      <c r="O183" s="29"/>
      <c r="P183" s="29"/>
      <c r="Q183" s="29"/>
      <c r="R183" s="29"/>
      <c r="S183" s="29"/>
      <c r="T183" s="29"/>
      <c r="U183" s="5"/>
      <c r="V183" s="51"/>
      <c r="W183" s="68"/>
      <c r="X183" s="68"/>
      <c r="Y183" s="146"/>
      <c r="Z183" s="38"/>
      <c r="AA183" s="38"/>
      <c r="AB183" s="54"/>
      <c r="AC183" s="16"/>
      <c r="AD183" s="14"/>
      <c r="AE183" s="64"/>
      <c r="AF183" s="118"/>
      <c r="AG183" s="16"/>
      <c r="AH183" s="146"/>
      <c r="AJ183" s="38"/>
      <c r="AK183" s="16"/>
      <c r="AL183" s="16"/>
      <c r="AM183" s="16"/>
      <c r="AO183" s="157"/>
    </row>
    <row r="184" spans="2:41" s="3" customFormat="1" ht="0.95" customHeight="1" x14ac:dyDescent="0.2">
      <c r="P184" s="72"/>
      <c r="Q184" s="87"/>
      <c r="R184" s="6"/>
      <c r="S184" s="38"/>
      <c r="T184" s="6"/>
      <c r="U184" s="5"/>
      <c r="V184" s="51"/>
      <c r="W184" s="55"/>
      <c r="X184" s="14"/>
      <c r="Y184" s="146"/>
      <c r="Z184" s="38"/>
      <c r="AA184" s="38"/>
      <c r="AB184" s="54"/>
      <c r="AC184" s="16"/>
      <c r="AD184" s="14"/>
      <c r="AE184" s="64"/>
      <c r="AF184" s="118"/>
      <c r="AG184" s="38"/>
      <c r="AH184" s="146"/>
      <c r="AJ184" s="38"/>
      <c r="AK184" s="16"/>
      <c r="AL184" s="16"/>
      <c r="AM184" s="16"/>
      <c r="AO184" s="157" t="s">
        <v>56</v>
      </c>
    </row>
    <row r="185" spans="2:41" s="3" customFormat="1" ht="9.9499999999999993" customHeight="1" x14ac:dyDescent="0.2">
      <c r="B185" s="106" t="s">
        <v>6</v>
      </c>
      <c r="D185" s="39"/>
      <c r="E185" s="72" t="s">
        <v>83</v>
      </c>
      <c r="F185" s="72"/>
      <c r="G185" s="29" t="s">
        <v>95</v>
      </c>
      <c r="H185" s="29"/>
      <c r="I185" s="29"/>
      <c r="J185" s="29"/>
      <c r="K185" s="29"/>
      <c r="L185" s="29"/>
      <c r="M185" s="29" t="s">
        <v>147</v>
      </c>
      <c r="N185" s="29"/>
      <c r="P185" s="72" t="s">
        <v>1531</v>
      </c>
      <c r="Q185" s="87"/>
      <c r="R185" s="28"/>
      <c r="S185" s="38">
        <f>IF(Suggested="Yes",AA185,AG185)</f>
        <v>31.4</v>
      </c>
      <c r="T185" s="36" t="s">
        <v>43</v>
      </c>
      <c r="U185" s="5" t="str">
        <f>+Instructions!$B$3</f>
        <v>E</v>
      </c>
      <c r="V185" s="51"/>
      <c r="W185" s="55">
        <f>+Instructions!$C$22</f>
        <v>0</v>
      </c>
      <c r="X185" s="38">
        <f>ROUND($AA185*(1-W185)+0.004999,2)</f>
        <v>31.4</v>
      </c>
      <c r="Y185" s="146"/>
      <c r="Z185" s="6" t="s">
        <v>3263</v>
      </c>
      <c r="AA185" s="38">
        <v>31.4</v>
      </c>
      <c r="AB185" s="59">
        <f>+W185</f>
        <v>0</v>
      </c>
      <c r="AC185" s="16">
        <f>+X185</f>
        <v>31.4</v>
      </c>
      <c r="AD185" s="12">
        <f>(AG185-AC185)/AG185</f>
        <v>0</v>
      </c>
      <c r="AE185" s="115"/>
      <c r="AF185" s="121">
        <v>3</v>
      </c>
      <c r="AG185" s="52">
        <f>SUM(AJ185:AL185)+AE185</f>
        <v>31.4</v>
      </c>
      <c r="AH185" s="146"/>
      <c r="AJ185" s="38">
        <f>ROUND(AC185/(1-VLOOKUP(AF185,Group,2,FALSE)),2)</f>
        <v>31.4</v>
      </c>
      <c r="AK185" s="16">
        <f>IF(VLOOKUP(AF185,Group,5,FALSE)="YES",VLOOKUP(ROUND(ROUND(AJ185,1)-AJ185,2),Round,2,FALSE)+VLOOKUP(AF185,Group,6,FALSE),0)</f>
        <v>0</v>
      </c>
      <c r="AL185" s="16">
        <f>IF(VLOOKUP(AF185,Group,7,FALSE)="",0,ROUND(AJ185-0.04999,1)-AJ185+AM185)</f>
        <v>0</v>
      </c>
      <c r="AM185" s="16" t="str">
        <f>IF(VLOOKUP(AF185,Group,7,FALSE)="","",VLOOKUP(AF185,Group,7,FALSE))</f>
        <v/>
      </c>
      <c r="AO185" s="157" t="s">
        <v>56</v>
      </c>
    </row>
    <row r="186" spans="2:41" s="3" customFormat="1" ht="2.25" customHeight="1" x14ac:dyDescent="0.2">
      <c r="P186" s="72"/>
      <c r="Q186" s="87"/>
      <c r="R186" s="6"/>
      <c r="S186" s="38"/>
      <c r="T186" s="6"/>
      <c r="U186" s="5"/>
      <c r="V186" s="51"/>
      <c r="W186" s="55"/>
      <c r="X186" s="14"/>
      <c r="Y186" s="146"/>
      <c r="Z186" s="38"/>
      <c r="AA186" s="38"/>
      <c r="AB186" s="54"/>
      <c r="AC186" s="16"/>
      <c r="AD186" s="14"/>
      <c r="AE186" s="64"/>
      <c r="AF186" s="118"/>
      <c r="AG186" s="38"/>
      <c r="AH186" s="146"/>
      <c r="AJ186" s="38"/>
      <c r="AK186" s="16"/>
      <c r="AL186" s="16"/>
      <c r="AM186" s="16"/>
      <c r="AO186" s="157" t="s">
        <v>56</v>
      </c>
    </row>
    <row r="187" spans="2:41" s="3" customFormat="1" ht="9.9499999999999993" customHeight="1" x14ac:dyDescent="0.2">
      <c r="C187" s="34"/>
      <c r="D187" s="39" t="s">
        <v>216</v>
      </c>
      <c r="E187" s="138" t="s">
        <v>291</v>
      </c>
      <c r="F187" s="138"/>
      <c r="G187" s="138"/>
      <c r="H187" s="138"/>
      <c r="I187" s="138"/>
      <c r="J187" s="138"/>
      <c r="K187" s="138"/>
      <c r="L187" s="138"/>
      <c r="M187" s="138"/>
      <c r="N187" s="138"/>
      <c r="O187" s="29"/>
      <c r="P187" s="29"/>
      <c r="Q187" s="29"/>
      <c r="R187" s="29"/>
      <c r="S187" s="29"/>
      <c r="T187" s="29"/>
      <c r="U187" s="5"/>
      <c r="V187" s="51"/>
      <c r="W187" s="68"/>
      <c r="X187" s="68"/>
      <c r="Y187" s="146"/>
      <c r="Z187" s="38"/>
      <c r="AA187" s="38"/>
      <c r="AB187" s="54"/>
      <c r="AC187" s="16"/>
      <c r="AD187" s="14"/>
      <c r="AE187" s="64"/>
      <c r="AF187" s="118"/>
      <c r="AG187" s="16"/>
      <c r="AH187" s="146"/>
      <c r="AJ187" s="38"/>
      <c r="AK187" s="16"/>
      <c r="AL187" s="16"/>
      <c r="AM187" s="16"/>
      <c r="AO187" s="157"/>
    </row>
    <row r="188" spans="2:41" s="3" customFormat="1" ht="0.95" customHeight="1" x14ac:dyDescent="0.2">
      <c r="P188" s="72"/>
      <c r="Q188" s="87"/>
      <c r="R188" s="6"/>
      <c r="S188" s="38"/>
      <c r="T188" s="6"/>
      <c r="U188" s="5"/>
      <c r="V188" s="51"/>
      <c r="W188" s="55"/>
      <c r="X188" s="14"/>
      <c r="Y188" s="146"/>
      <c r="Z188" s="38"/>
      <c r="AA188" s="38"/>
      <c r="AB188" s="54"/>
      <c r="AC188" s="16"/>
      <c r="AD188" s="14"/>
      <c r="AE188" s="64"/>
      <c r="AF188" s="118"/>
      <c r="AG188" s="38"/>
      <c r="AH188" s="146"/>
      <c r="AJ188" s="38"/>
      <c r="AK188" s="16"/>
      <c r="AL188" s="16"/>
      <c r="AM188" s="16"/>
      <c r="AO188" s="157" t="s">
        <v>56</v>
      </c>
    </row>
    <row r="189" spans="2:41" s="3" customFormat="1" ht="9.9499999999999993" customHeight="1" x14ac:dyDescent="0.2">
      <c r="B189" s="106" t="s">
        <v>6</v>
      </c>
      <c r="D189" s="39"/>
      <c r="E189" s="72" t="s">
        <v>252</v>
      </c>
      <c r="F189" s="72"/>
      <c r="G189" s="29" t="s">
        <v>673</v>
      </c>
      <c r="H189" s="29"/>
      <c r="I189" s="29"/>
      <c r="J189" s="29"/>
      <c r="K189" s="29" t="s">
        <v>88</v>
      </c>
      <c r="L189" s="29"/>
      <c r="M189" s="29" t="s">
        <v>259</v>
      </c>
      <c r="N189" s="29"/>
      <c r="P189" s="72" t="s">
        <v>1546</v>
      </c>
      <c r="Q189" s="87"/>
      <c r="R189" s="28"/>
      <c r="S189" s="38">
        <f>IF(Suggested="Yes",AA189,AG189)</f>
        <v>83.85</v>
      </c>
      <c r="T189" s="36" t="s">
        <v>43</v>
      </c>
      <c r="U189" s="5" t="str">
        <f>+Instructions!$B$3</f>
        <v>E</v>
      </c>
      <c r="V189" s="51"/>
      <c r="W189" s="55">
        <f>+Instructions!$C$22</f>
        <v>0</v>
      </c>
      <c r="X189" s="38">
        <f>ROUND($AA189*(1-W189)+0.004999,2)</f>
        <v>83.85</v>
      </c>
      <c r="Y189" s="146"/>
      <c r="Z189" s="6" t="s">
        <v>3263</v>
      </c>
      <c r="AA189" s="38">
        <v>83.85</v>
      </c>
      <c r="AB189" s="59">
        <f>+W189</f>
        <v>0</v>
      </c>
      <c r="AC189" s="16">
        <f>+X189</f>
        <v>83.85</v>
      </c>
      <c r="AD189" s="12">
        <f>(AG189-AC189)/AG189</f>
        <v>0</v>
      </c>
      <c r="AE189" s="115"/>
      <c r="AF189" s="121">
        <v>3</v>
      </c>
      <c r="AG189" s="52">
        <f>SUM(AJ189:AL189)+AE189</f>
        <v>83.85</v>
      </c>
      <c r="AH189" s="146"/>
      <c r="AJ189" s="38">
        <f>ROUND(AC189/(1-VLOOKUP(AF189,Group,2,FALSE)),2)</f>
        <v>83.85</v>
      </c>
      <c r="AK189" s="16">
        <f>IF(VLOOKUP(AF189,Group,5,FALSE)="YES",VLOOKUP(ROUND(ROUND(AJ189,1)-AJ189,2),Round,2,FALSE)+VLOOKUP(AF189,Group,6,FALSE),0)</f>
        <v>0</v>
      </c>
      <c r="AL189" s="16">
        <f>IF(VLOOKUP(AF189,Group,7,FALSE)="",0,ROUND(AJ189-0.04999,1)-AJ189+AM189)</f>
        <v>0</v>
      </c>
      <c r="AM189" s="16" t="str">
        <f>IF(VLOOKUP(AF189,Group,7,FALSE)="","",VLOOKUP(AF189,Group,7,FALSE))</f>
        <v/>
      </c>
      <c r="AO189" s="157" t="s">
        <v>56</v>
      </c>
    </row>
    <row r="190" spans="2:41" s="3" customFormat="1" ht="0.95" customHeight="1" x14ac:dyDescent="0.2">
      <c r="P190" s="72"/>
      <c r="Q190" s="87"/>
      <c r="R190" s="6"/>
      <c r="S190" s="38"/>
      <c r="T190" s="6"/>
      <c r="U190" s="5"/>
      <c r="V190" s="51"/>
      <c r="W190" s="142"/>
      <c r="X190" s="55"/>
      <c r="Y190" s="149"/>
      <c r="Z190" s="142"/>
      <c r="AA190" s="38"/>
      <c r="AB190" s="38"/>
      <c r="AC190" s="54"/>
      <c r="AD190" s="16"/>
      <c r="AE190" s="14"/>
      <c r="AF190" s="64"/>
      <c r="AG190" s="118"/>
      <c r="AH190" s="151"/>
      <c r="AI190" s="142"/>
      <c r="AK190" s="16"/>
      <c r="AL190" s="16"/>
      <c r="AM190" s="16"/>
      <c r="AN190" s="16"/>
      <c r="AO190" s="157"/>
    </row>
    <row r="191" spans="2:41" s="3" customFormat="1" ht="9.6" customHeight="1" x14ac:dyDescent="0.2">
      <c r="C191" s="3" t="s">
        <v>244</v>
      </c>
      <c r="D191" s="39" t="s">
        <v>303</v>
      </c>
      <c r="E191" s="164" t="s">
        <v>1249</v>
      </c>
      <c r="F191" s="72"/>
      <c r="G191" s="29"/>
      <c r="H191" s="29"/>
      <c r="I191" s="29"/>
      <c r="J191" s="29"/>
      <c r="K191" s="29"/>
      <c r="L191" s="29"/>
      <c r="M191" s="29"/>
      <c r="N191" s="29"/>
      <c r="Q191" s="87"/>
      <c r="R191" s="28"/>
      <c r="S191" s="38"/>
      <c r="T191" s="36"/>
      <c r="U191" s="5"/>
      <c r="V191" s="51"/>
      <c r="W191" s="142"/>
      <c r="X191" s="38"/>
      <c r="Y191" s="146"/>
      <c r="Z191" s="148"/>
      <c r="AA191" s="38"/>
      <c r="AB191" s="142"/>
      <c r="AC191" s="142"/>
      <c r="AD191" s="38"/>
      <c r="AE191" s="59"/>
      <c r="AF191" s="16"/>
      <c r="AG191" s="12"/>
      <c r="AH191" s="152"/>
      <c r="AI191" s="154"/>
      <c r="AJ191" s="38"/>
      <c r="AK191" s="142"/>
      <c r="AM191" s="6" t="s">
        <v>244</v>
      </c>
      <c r="AO191" s="157"/>
    </row>
    <row r="192" spans="2:41" s="3" customFormat="1" ht="3.75" customHeight="1" x14ac:dyDescent="0.2">
      <c r="P192" s="72"/>
      <c r="Q192" s="87"/>
      <c r="R192" s="6"/>
      <c r="S192" s="38"/>
      <c r="T192" s="6"/>
      <c r="U192" s="5"/>
      <c r="V192" s="51"/>
      <c r="W192" s="55"/>
      <c r="X192" s="14"/>
      <c r="Y192" s="146"/>
      <c r="Z192" s="38"/>
      <c r="AA192" s="38"/>
      <c r="AB192" s="54"/>
      <c r="AC192" s="16"/>
      <c r="AD192" s="14"/>
      <c r="AE192" s="64"/>
      <c r="AF192" s="118"/>
      <c r="AG192" s="38"/>
      <c r="AH192" s="146"/>
      <c r="AJ192" s="38"/>
      <c r="AK192" s="16"/>
      <c r="AL192" s="16"/>
      <c r="AM192" s="16"/>
      <c r="AO192" s="157" t="s">
        <v>56</v>
      </c>
    </row>
    <row r="193" spans="1:41" s="3" customFormat="1" ht="9.9499999999999993" customHeight="1" x14ac:dyDescent="0.2">
      <c r="C193" s="71" t="s">
        <v>1544</v>
      </c>
      <c r="J193" s="87"/>
      <c r="L193" s="3" t="s">
        <v>244</v>
      </c>
      <c r="N193" s="3" t="s">
        <v>244</v>
      </c>
      <c r="P193" s="137"/>
      <c r="Q193" s="6"/>
      <c r="R193" s="77" t="s">
        <v>791</v>
      </c>
      <c r="S193" s="185" t="s">
        <v>1021</v>
      </c>
      <c r="T193" s="190"/>
      <c r="U193" s="5"/>
      <c r="V193" s="51"/>
      <c r="W193" s="68"/>
      <c r="X193" s="68"/>
      <c r="Y193" s="146"/>
      <c r="Z193" s="38"/>
      <c r="AA193" s="38"/>
      <c r="AB193" s="14"/>
      <c r="AC193" s="14"/>
      <c r="AD193" s="14"/>
      <c r="AE193" s="14"/>
      <c r="AF193" s="64"/>
      <c r="AG193" s="16"/>
      <c r="AH193" s="146"/>
      <c r="AO193" s="157" t="s">
        <v>56</v>
      </c>
    </row>
    <row r="194" spans="1:41" s="3" customFormat="1" ht="2.25" customHeight="1" x14ac:dyDescent="0.2">
      <c r="P194" s="72"/>
      <c r="Q194" s="87"/>
      <c r="R194" s="6"/>
      <c r="S194" s="38"/>
      <c r="T194" s="6"/>
      <c r="U194" s="5"/>
      <c r="V194" s="51"/>
      <c r="W194" s="55"/>
      <c r="X194" s="14"/>
      <c r="Y194" s="146"/>
      <c r="Z194" s="38"/>
      <c r="AA194" s="38"/>
      <c r="AB194" s="54"/>
      <c r="AC194" s="16"/>
      <c r="AD194" s="14"/>
      <c r="AE194" s="64"/>
      <c r="AF194" s="118"/>
      <c r="AG194" s="38"/>
      <c r="AH194" s="146"/>
      <c r="AJ194" s="38"/>
      <c r="AK194" s="16"/>
      <c r="AL194" s="16"/>
      <c r="AM194" s="16"/>
      <c r="AO194" s="157" t="s">
        <v>56</v>
      </c>
    </row>
    <row r="195" spans="1:41" s="3" customFormat="1" ht="9.9499999999999993" customHeight="1" x14ac:dyDescent="0.2">
      <c r="C195" s="34"/>
      <c r="D195" s="39" t="s">
        <v>216</v>
      </c>
      <c r="E195" s="138" t="s">
        <v>149</v>
      </c>
      <c r="F195" s="138"/>
      <c r="G195" s="138"/>
      <c r="H195" s="138"/>
      <c r="I195" s="138"/>
      <c r="J195" s="138" t="s">
        <v>244</v>
      </c>
      <c r="K195" s="138"/>
      <c r="L195" s="138"/>
      <c r="M195" s="138"/>
      <c r="N195" s="138"/>
      <c r="O195" s="29"/>
      <c r="P195" s="29"/>
      <c r="Q195" s="29"/>
      <c r="R195" s="29"/>
      <c r="S195" s="29"/>
      <c r="T195" s="29"/>
      <c r="U195" s="5"/>
      <c r="V195" s="51"/>
      <c r="W195" s="68"/>
      <c r="X195" s="68"/>
      <c r="Y195" s="146"/>
      <c r="Z195" s="38"/>
      <c r="AA195" s="38"/>
      <c r="AB195" s="54"/>
      <c r="AC195" s="16"/>
      <c r="AD195" s="14"/>
      <c r="AE195" s="64"/>
      <c r="AF195" s="118"/>
      <c r="AG195" s="16"/>
      <c r="AH195" s="146"/>
      <c r="AJ195" s="38"/>
      <c r="AK195" s="16"/>
      <c r="AL195" s="16"/>
      <c r="AM195" s="16"/>
      <c r="AO195" s="157"/>
    </row>
    <row r="196" spans="1:41" s="3" customFormat="1" ht="0.95" customHeight="1" x14ac:dyDescent="0.2">
      <c r="P196" s="72"/>
      <c r="Q196" s="87"/>
      <c r="R196" s="6"/>
      <c r="S196" s="38"/>
      <c r="T196" s="6"/>
      <c r="U196" s="5"/>
      <c r="V196" s="51"/>
      <c r="W196" s="55"/>
      <c r="X196" s="14"/>
      <c r="Y196" s="146"/>
      <c r="Z196" s="38"/>
      <c r="AA196" s="38"/>
      <c r="AB196" s="54"/>
      <c r="AC196" s="16"/>
      <c r="AD196" s="14"/>
      <c r="AE196" s="64"/>
      <c r="AF196" s="118"/>
      <c r="AG196" s="38"/>
      <c r="AH196" s="146"/>
      <c r="AJ196" s="38"/>
      <c r="AK196" s="16"/>
      <c r="AL196" s="16"/>
      <c r="AM196" s="16"/>
      <c r="AO196" s="157" t="s">
        <v>56</v>
      </c>
    </row>
    <row r="197" spans="1:41" s="3" customFormat="1" ht="9.9499999999999993" customHeight="1" x14ac:dyDescent="0.2">
      <c r="B197" s="107" t="s">
        <v>52</v>
      </c>
      <c r="D197" s="39"/>
      <c r="E197" s="72" t="s">
        <v>92</v>
      </c>
      <c r="F197" s="72"/>
      <c r="G197" s="29" t="s">
        <v>45</v>
      </c>
      <c r="H197" s="29"/>
      <c r="I197" s="29"/>
      <c r="J197" s="29"/>
      <c r="K197" s="29" t="s">
        <v>125</v>
      </c>
      <c r="L197" s="29"/>
      <c r="M197" s="29" t="s">
        <v>150</v>
      </c>
      <c r="N197" s="29"/>
      <c r="P197" s="72" t="s">
        <v>300</v>
      </c>
      <c r="Q197" s="87"/>
      <c r="R197" s="28"/>
      <c r="S197" s="38">
        <f t="shared" ref="S197:S202" si="169">IF(Suggested="Yes",AA197,AG197)</f>
        <v>22.85</v>
      </c>
      <c r="T197" s="36" t="s">
        <v>44</v>
      </c>
      <c r="U197" s="5" t="str">
        <f>+Instructions!$B$3</f>
        <v>E</v>
      </c>
      <c r="V197" s="51"/>
      <c r="W197" s="55">
        <f>+Instructions!$C$22</f>
        <v>0</v>
      </c>
      <c r="X197" s="38">
        <f t="shared" ref="X197:X202" si="170">ROUND($AA197*(1-W197)+0.004999,2)</f>
        <v>22.85</v>
      </c>
      <c r="Y197" s="146"/>
      <c r="Z197" s="6" t="s">
        <v>3263</v>
      </c>
      <c r="AA197" s="38">
        <v>22.85</v>
      </c>
      <c r="AB197" s="59">
        <f t="shared" ref="AB197:AC201" si="171">+W197</f>
        <v>0</v>
      </c>
      <c r="AC197" s="16">
        <f t="shared" si="171"/>
        <v>22.85</v>
      </c>
      <c r="AD197" s="12">
        <f t="shared" ref="AD197:AD202" si="172">(AG197-AC197)/AG197</f>
        <v>0</v>
      </c>
      <c r="AE197" s="115"/>
      <c r="AF197" s="120">
        <v>1</v>
      </c>
      <c r="AG197" s="37">
        <f t="shared" ref="AG197:AG202" si="173">SUM(AJ197:AL197)+AE197</f>
        <v>22.85</v>
      </c>
      <c r="AH197" s="146"/>
      <c r="AJ197" s="38">
        <f t="shared" ref="AJ197:AJ202" si="174">ROUND(AC197/(1-VLOOKUP(AF197,Group,2,FALSE)),2)</f>
        <v>22.85</v>
      </c>
      <c r="AK197" s="16">
        <f t="shared" ref="AK197:AK202" si="175">IF(VLOOKUP(AF197,Group,5,FALSE)="YES",VLOOKUP(ROUND(ROUND(AJ197,1)-AJ197,2),Round,2,FALSE)+VLOOKUP(AF197,Group,6,FALSE),0)</f>
        <v>0</v>
      </c>
      <c r="AL197" s="16">
        <f t="shared" ref="AL197:AL202" si="176">IF(VLOOKUP(AF197,Group,7,FALSE)="",0,ROUND(AJ197-0.04999,1)-AJ197+AM197)</f>
        <v>0</v>
      </c>
      <c r="AM197" s="16" t="str">
        <f t="shared" ref="AM197:AM202" si="177">IF(VLOOKUP(AF197,Group,7,FALSE)="","",VLOOKUP(AF197,Group,7,FALSE))</f>
        <v/>
      </c>
      <c r="AO197" s="157" t="s">
        <v>56</v>
      </c>
    </row>
    <row r="198" spans="1:41" s="3" customFormat="1" ht="9.9499999999999993" customHeight="1" x14ac:dyDescent="0.2">
      <c r="B198" s="107" t="s">
        <v>52</v>
      </c>
      <c r="D198" s="39"/>
      <c r="E198" s="72" t="s">
        <v>93</v>
      </c>
      <c r="F198" s="72"/>
      <c r="G198" s="29" t="s">
        <v>45</v>
      </c>
      <c r="H198" s="29"/>
      <c r="I198" s="29"/>
      <c r="J198" s="29"/>
      <c r="K198" s="29" t="s">
        <v>125</v>
      </c>
      <c r="L198" s="29"/>
      <c r="M198" s="29" t="s">
        <v>151</v>
      </c>
      <c r="N198" s="29"/>
      <c r="O198" s="29"/>
      <c r="P198" s="72" t="s">
        <v>300</v>
      </c>
      <c r="Q198" s="87"/>
      <c r="R198" s="28"/>
      <c r="S198" s="38">
        <f t="shared" si="169"/>
        <v>23.4</v>
      </c>
      <c r="T198" s="36" t="s">
        <v>44</v>
      </c>
      <c r="U198" s="5" t="str">
        <f>+Instructions!$B$3</f>
        <v>E</v>
      </c>
      <c r="V198" s="51"/>
      <c r="W198" s="55">
        <f>+Instructions!$C$22</f>
        <v>0</v>
      </c>
      <c r="X198" s="38">
        <f t="shared" si="170"/>
        <v>23.4</v>
      </c>
      <c r="Y198" s="146"/>
      <c r="Z198" s="6" t="s">
        <v>3263</v>
      </c>
      <c r="AA198" s="38">
        <v>23.4</v>
      </c>
      <c r="AB198" s="59">
        <f t="shared" si="171"/>
        <v>0</v>
      </c>
      <c r="AC198" s="16">
        <f t="shared" si="171"/>
        <v>23.4</v>
      </c>
      <c r="AD198" s="12">
        <f t="shared" si="172"/>
        <v>0</v>
      </c>
      <c r="AE198" s="115"/>
      <c r="AF198" s="120">
        <v>1</v>
      </c>
      <c r="AG198" s="37">
        <f t="shared" si="173"/>
        <v>23.4</v>
      </c>
      <c r="AH198" s="146"/>
      <c r="AJ198" s="38">
        <f t="shared" si="174"/>
        <v>23.4</v>
      </c>
      <c r="AK198" s="16">
        <f t="shared" si="175"/>
        <v>0</v>
      </c>
      <c r="AL198" s="16">
        <f t="shared" si="176"/>
        <v>0</v>
      </c>
      <c r="AM198" s="16" t="str">
        <f t="shared" si="177"/>
        <v/>
      </c>
      <c r="AO198" s="157" t="s">
        <v>56</v>
      </c>
    </row>
    <row r="199" spans="1:41" s="3" customFormat="1" ht="9.9499999999999993" customHeight="1" x14ac:dyDescent="0.2">
      <c r="B199" s="107" t="s">
        <v>52</v>
      </c>
      <c r="D199" s="39"/>
      <c r="E199" s="72" t="s">
        <v>252</v>
      </c>
      <c r="F199" s="72"/>
      <c r="G199" s="29" t="s">
        <v>45</v>
      </c>
      <c r="H199" s="29"/>
      <c r="I199" s="29"/>
      <c r="J199" s="29"/>
      <c r="K199" s="29" t="s">
        <v>125</v>
      </c>
      <c r="L199" s="29"/>
      <c r="M199" s="29" t="s">
        <v>635</v>
      </c>
      <c r="N199" s="29"/>
      <c r="P199" s="72" t="s">
        <v>547</v>
      </c>
      <c r="Q199" s="87"/>
      <c r="R199" s="28"/>
      <c r="S199" s="38">
        <f t="shared" si="169"/>
        <v>24.4</v>
      </c>
      <c r="T199" s="36" t="s">
        <v>44</v>
      </c>
      <c r="U199" s="5" t="str">
        <f>+Instructions!$B$3</f>
        <v>E</v>
      </c>
      <c r="V199" s="51"/>
      <c r="W199" s="55">
        <f>+Instructions!$C$22</f>
        <v>0</v>
      </c>
      <c r="X199" s="38">
        <f t="shared" si="170"/>
        <v>24.4</v>
      </c>
      <c r="Y199" s="146"/>
      <c r="Z199" s="6" t="s">
        <v>3263</v>
      </c>
      <c r="AA199" s="38">
        <v>24.4</v>
      </c>
      <c r="AB199" s="59">
        <f t="shared" si="171"/>
        <v>0</v>
      </c>
      <c r="AC199" s="16">
        <f t="shared" si="171"/>
        <v>24.4</v>
      </c>
      <c r="AD199" s="12">
        <f t="shared" si="172"/>
        <v>0</v>
      </c>
      <c r="AE199" s="115"/>
      <c r="AF199" s="120">
        <v>1</v>
      </c>
      <c r="AG199" s="37">
        <f t="shared" si="173"/>
        <v>24.4</v>
      </c>
      <c r="AH199" s="146"/>
      <c r="AJ199" s="38">
        <f t="shared" si="174"/>
        <v>24.4</v>
      </c>
      <c r="AK199" s="16">
        <f t="shared" si="175"/>
        <v>0</v>
      </c>
      <c r="AL199" s="16">
        <f t="shared" si="176"/>
        <v>0</v>
      </c>
      <c r="AM199" s="16" t="str">
        <f t="shared" si="177"/>
        <v/>
      </c>
      <c r="AO199" s="156" t="s">
        <v>56</v>
      </c>
    </row>
    <row r="200" spans="1:41" s="3" customFormat="1" ht="9.9499999999999993" customHeight="1" x14ac:dyDescent="0.2">
      <c r="B200" s="107" t="s">
        <v>52</v>
      </c>
      <c r="D200" s="39"/>
      <c r="E200" s="72" t="s">
        <v>83</v>
      </c>
      <c r="F200" s="72"/>
      <c r="G200" s="29" t="s">
        <v>45</v>
      </c>
      <c r="H200" s="29"/>
      <c r="I200" s="29"/>
      <c r="J200" s="29"/>
      <c r="K200" s="29" t="s">
        <v>125</v>
      </c>
      <c r="L200" s="29"/>
      <c r="M200" s="29" t="s">
        <v>152</v>
      </c>
      <c r="N200" s="29"/>
      <c r="P200" s="72" t="s">
        <v>90</v>
      </c>
      <c r="Q200" s="87"/>
      <c r="R200" s="28"/>
      <c r="S200" s="38">
        <f t="shared" si="169"/>
        <v>21.8</v>
      </c>
      <c r="T200" s="36" t="s">
        <v>44</v>
      </c>
      <c r="U200" s="5" t="str">
        <f>+Instructions!$B$3</f>
        <v>E</v>
      </c>
      <c r="V200" s="51"/>
      <c r="W200" s="55">
        <f>+Instructions!$C$22</f>
        <v>0</v>
      </c>
      <c r="X200" s="38">
        <f t="shared" si="170"/>
        <v>21.8</v>
      </c>
      <c r="Y200" s="146"/>
      <c r="Z200" s="6" t="s">
        <v>3263</v>
      </c>
      <c r="AA200" s="38">
        <v>21.8</v>
      </c>
      <c r="AB200" s="59">
        <f t="shared" si="171"/>
        <v>0</v>
      </c>
      <c r="AC200" s="16">
        <f t="shared" si="171"/>
        <v>21.8</v>
      </c>
      <c r="AD200" s="12">
        <f t="shared" si="172"/>
        <v>0</v>
      </c>
      <c r="AE200" s="115"/>
      <c r="AF200" s="120">
        <v>1</v>
      </c>
      <c r="AG200" s="37">
        <f t="shared" si="173"/>
        <v>21.8</v>
      </c>
      <c r="AH200" s="146"/>
      <c r="AJ200" s="38">
        <f t="shared" si="174"/>
        <v>21.8</v>
      </c>
      <c r="AK200" s="16">
        <f t="shared" si="175"/>
        <v>0</v>
      </c>
      <c r="AL200" s="16">
        <f t="shared" si="176"/>
        <v>0</v>
      </c>
      <c r="AM200" s="16" t="str">
        <f t="shared" si="177"/>
        <v/>
      </c>
      <c r="AO200" s="157" t="s">
        <v>56</v>
      </c>
    </row>
    <row r="201" spans="1:41" s="3" customFormat="1" ht="9.9499999999999993" customHeight="1" x14ac:dyDescent="0.2">
      <c r="B201" s="107" t="s">
        <v>52</v>
      </c>
      <c r="D201" s="39"/>
      <c r="E201" s="72" t="s">
        <v>128</v>
      </c>
      <c r="F201" s="72"/>
      <c r="G201" s="29" t="s">
        <v>45</v>
      </c>
      <c r="H201" s="29"/>
      <c r="I201" s="29"/>
      <c r="J201" s="29"/>
      <c r="K201" s="29" t="s">
        <v>125</v>
      </c>
      <c r="L201" s="29"/>
      <c r="M201" s="29" t="s">
        <v>1023</v>
      </c>
      <c r="N201" s="29"/>
      <c r="P201" s="72" t="s">
        <v>91</v>
      </c>
      <c r="Q201" s="87"/>
      <c r="R201" s="28"/>
      <c r="S201" s="38">
        <f>IF(Suggested="Yes",AA201,AG201)</f>
        <v>25.5</v>
      </c>
      <c r="T201" s="36" t="s">
        <v>44</v>
      </c>
      <c r="U201" s="5" t="str">
        <f>+Instructions!$B$3</f>
        <v>E</v>
      </c>
      <c r="V201" s="51"/>
      <c r="W201" s="55">
        <f>+Instructions!$C$22</f>
        <v>0</v>
      </c>
      <c r="X201" s="38">
        <f t="shared" si="170"/>
        <v>25.5</v>
      </c>
      <c r="Y201" s="146"/>
      <c r="Z201" s="6" t="s">
        <v>3263</v>
      </c>
      <c r="AA201" s="38">
        <v>25.5</v>
      </c>
      <c r="AB201" s="59">
        <f t="shared" si="171"/>
        <v>0</v>
      </c>
      <c r="AC201" s="16">
        <f t="shared" si="171"/>
        <v>25.5</v>
      </c>
      <c r="AD201" s="12">
        <f t="shared" si="172"/>
        <v>0</v>
      </c>
      <c r="AE201" s="115"/>
      <c r="AF201" s="120">
        <v>1</v>
      </c>
      <c r="AG201" s="37">
        <f t="shared" si="173"/>
        <v>25.5</v>
      </c>
      <c r="AH201" s="146"/>
      <c r="AJ201" s="38">
        <f t="shared" si="174"/>
        <v>25.5</v>
      </c>
      <c r="AK201" s="16">
        <f t="shared" si="175"/>
        <v>0</v>
      </c>
      <c r="AL201" s="16">
        <f t="shared" si="176"/>
        <v>0</v>
      </c>
      <c r="AM201" s="16" t="str">
        <f t="shared" si="177"/>
        <v/>
      </c>
      <c r="AO201" s="156" t="s">
        <v>56</v>
      </c>
    </row>
    <row r="202" spans="1:41" s="3" customFormat="1" ht="9.9499999999999993" customHeight="1" x14ac:dyDescent="0.2">
      <c r="B202" s="107" t="s">
        <v>52</v>
      </c>
      <c r="D202" s="39"/>
      <c r="E202" s="72" t="s">
        <v>292</v>
      </c>
      <c r="F202" s="72"/>
      <c r="G202" s="29" t="s">
        <v>45</v>
      </c>
      <c r="H202" s="29"/>
      <c r="I202" s="29"/>
      <c r="J202" s="29"/>
      <c r="K202" s="29" t="s">
        <v>125</v>
      </c>
      <c r="L202" s="29"/>
      <c r="M202" s="29" t="s">
        <v>636</v>
      </c>
      <c r="N202" s="29"/>
      <c r="P202" s="72" t="s">
        <v>90</v>
      </c>
      <c r="Q202" s="87"/>
      <c r="R202" s="28"/>
      <c r="S202" s="38">
        <f t="shared" si="169"/>
        <v>25.3</v>
      </c>
      <c r="T202" s="36" t="s">
        <v>44</v>
      </c>
      <c r="U202" s="5" t="str">
        <f>+Instructions!$B$3</f>
        <v>E</v>
      </c>
      <c r="V202" s="51"/>
      <c r="W202" s="55">
        <f>+Instructions!$C$22</f>
        <v>0</v>
      </c>
      <c r="X202" s="38">
        <f t="shared" si="170"/>
        <v>25.3</v>
      </c>
      <c r="Y202" s="146"/>
      <c r="Z202" s="6" t="s">
        <v>3263</v>
      </c>
      <c r="AA202" s="38">
        <v>25.3</v>
      </c>
      <c r="AB202" s="59">
        <f>+W202</f>
        <v>0</v>
      </c>
      <c r="AC202" s="16">
        <f>+X202</f>
        <v>25.3</v>
      </c>
      <c r="AD202" s="12">
        <f t="shared" si="172"/>
        <v>0</v>
      </c>
      <c r="AE202" s="115"/>
      <c r="AF202" s="120">
        <v>1</v>
      </c>
      <c r="AG202" s="37">
        <f t="shared" si="173"/>
        <v>25.3</v>
      </c>
      <c r="AH202" s="146"/>
      <c r="AJ202" s="38">
        <f t="shared" si="174"/>
        <v>25.3</v>
      </c>
      <c r="AK202" s="16">
        <f t="shared" si="175"/>
        <v>0</v>
      </c>
      <c r="AL202" s="16">
        <f t="shared" si="176"/>
        <v>0</v>
      </c>
      <c r="AM202" s="16" t="str">
        <f t="shared" si="177"/>
        <v/>
      </c>
      <c r="AO202" s="156" t="s">
        <v>56</v>
      </c>
    </row>
    <row r="203" spans="1:41" s="3" customFormat="1" ht="0.95" customHeight="1" x14ac:dyDescent="0.2">
      <c r="P203" s="72"/>
      <c r="Q203" s="87"/>
      <c r="R203" s="6"/>
      <c r="S203" s="38"/>
      <c r="T203" s="6"/>
      <c r="U203" s="5"/>
      <c r="V203" s="51"/>
      <c r="W203" s="55"/>
      <c r="X203" s="14"/>
      <c r="Y203" s="146"/>
      <c r="Z203" s="38"/>
      <c r="AA203" s="38"/>
      <c r="AB203" s="54"/>
      <c r="AC203" s="16"/>
      <c r="AD203" s="14"/>
      <c r="AE203" s="64"/>
      <c r="AF203" s="118"/>
      <c r="AG203" s="38"/>
      <c r="AH203" s="146"/>
      <c r="AJ203" s="38"/>
      <c r="AK203" s="16"/>
      <c r="AL203" s="16"/>
      <c r="AM203" s="16"/>
      <c r="AO203" s="157" t="s">
        <v>56</v>
      </c>
    </row>
    <row r="204" spans="1:41" s="3" customFormat="1" ht="10.5" customHeight="1" x14ac:dyDescent="0.2">
      <c r="A204" s="3" t="s">
        <v>242</v>
      </c>
      <c r="C204" s="139" t="s">
        <v>243</v>
      </c>
      <c r="D204" s="11"/>
      <c r="E204" s="140"/>
      <c r="F204" s="140"/>
      <c r="H204" s="3" t="s">
        <v>244</v>
      </c>
      <c r="K204" s="3" t="s">
        <v>244</v>
      </c>
      <c r="Q204" s="87"/>
      <c r="T204" s="191"/>
      <c r="U204" s="141"/>
      <c r="V204" s="51"/>
      <c r="W204" s="14"/>
      <c r="X204" s="142"/>
      <c r="Y204" s="150"/>
      <c r="Z204" s="14"/>
      <c r="AA204" s="142"/>
      <c r="AB204" s="142"/>
      <c r="AD204" s="54"/>
      <c r="AE204" s="16"/>
      <c r="AF204" s="14"/>
      <c r="AG204" s="64"/>
      <c r="AH204" s="153"/>
      <c r="AI204" s="38"/>
      <c r="AJ204" s="142"/>
      <c r="AL204" s="6" t="s">
        <v>244</v>
      </c>
      <c r="AO204" s="157"/>
    </row>
    <row r="205" spans="1:41" s="3" customFormat="1" ht="9.9499999999999993" customHeight="1" x14ac:dyDescent="0.2">
      <c r="C205" s="71" t="s">
        <v>1903</v>
      </c>
      <c r="D205" s="11"/>
      <c r="E205" s="140"/>
      <c r="F205" s="140"/>
      <c r="Q205" s="77"/>
      <c r="R205" s="77" t="s">
        <v>791</v>
      </c>
      <c r="S205" s="185" t="s">
        <v>1021</v>
      </c>
      <c r="T205" s="190"/>
      <c r="U205" s="141"/>
      <c r="V205" s="51"/>
      <c r="W205" s="14"/>
      <c r="X205" s="142"/>
      <c r="Y205" s="150"/>
      <c r="Z205" s="14"/>
      <c r="AA205" s="142"/>
      <c r="AB205" s="142"/>
      <c r="AD205" s="54"/>
      <c r="AE205" s="16"/>
      <c r="AF205" s="14"/>
      <c r="AG205" s="64"/>
      <c r="AH205" s="153"/>
      <c r="AI205" s="38"/>
      <c r="AJ205" s="142"/>
      <c r="AL205" s="6" t="s">
        <v>244</v>
      </c>
      <c r="AO205" s="157"/>
    </row>
    <row r="206" spans="1:41" s="3" customFormat="1" ht="2.25" customHeight="1" x14ac:dyDescent="0.2">
      <c r="P206" s="72"/>
      <c r="Q206" s="87"/>
      <c r="R206" s="6"/>
      <c r="S206" s="38"/>
      <c r="T206" s="6"/>
      <c r="U206" s="5"/>
      <c r="V206" s="51"/>
      <c r="W206" s="55"/>
      <c r="X206" s="14"/>
      <c r="Y206" s="146"/>
      <c r="Z206" s="38"/>
      <c r="AA206" s="38"/>
      <c r="AB206" s="54"/>
      <c r="AC206" s="16"/>
      <c r="AD206" s="14"/>
      <c r="AE206" s="64"/>
      <c r="AF206" s="118"/>
      <c r="AG206" s="38"/>
      <c r="AH206" s="146"/>
      <c r="AJ206" s="38"/>
      <c r="AK206" s="16"/>
      <c r="AL206" s="16"/>
      <c r="AM206" s="16"/>
      <c r="AO206" s="157" t="s">
        <v>56</v>
      </c>
    </row>
    <row r="207" spans="1:41" s="3" customFormat="1" ht="9.9499999999999993" customHeight="1" x14ac:dyDescent="0.2">
      <c r="C207" s="34"/>
      <c r="D207" s="39" t="s">
        <v>216</v>
      </c>
      <c r="E207" s="138" t="s">
        <v>149</v>
      </c>
      <c r="F207" s="138"/>
      <c r="G207" s="138"/>
      <c r="H207" s="138"/>
      <c r="I207" s="138"/>
      <c r="J207" s="138" t="s">
        <v>244</v>
      </c>
      <c r="K207" s="138"/>
      <c r="L207" s="138"/>
      <c r="M207" s="138"/>
      <c r="N207" s="138"/>
      <c r="O207" s="29"/>
      <c r="P207" s="29"/>
      <c r="Q207" s="29"/>
      <c r="R207" s="29"/>
      <c r="S207" s="29"/>
      <c r="T207" s="29"/>
      <c r="U207" s="5"/>
      <c r="V207" s="51"/>
      <c r="W207" s="68"/>
      <c r="X207" s="68"/>
      <c r="Y207" s="146"/>
      <c r="Z207" s="38"/>
      <c r="AA207" s="38"/>
      <c r="AB207" s="54"/>
      <c r="AC207" s="16"/>
      <c r="AD207" s="14"/>
      <c r="AE207" s="64"/>
      <c r="AF207" s="118"/>
      <c r="AG207" s="16"/>
      <c r="AH207" s="146"/>
      <c r="AJ207" s="38"/>
      <c r="AK207" s="16"/>
      <c r="AL207" s="16"/>
      <c r="AM207" s="16"/>
      <c r="AO207" s="157"/>
    </row>
    <row r="208" spans="1:41" s="3" customFormat="1" ht="1.5" customHeight="1" x14ac:dyDescent="0.2">
      <c r="P208" s="72"/>
      <c r="Q208" s="87"/>
      <c r="R208" s="6"/>
      <c r="S208" s="38"/>
      <c r="T208" s="6"/>
      <c r="U208" s="5"/>
      <c r="V208" s="51"/>
      <c r="W208" s="55"/>
      <c r="X208" s="14"/>
      <c r="Y208" s="146"/>
      <c r="Z208" s="38"/>
      <c r="AA208" s="38"/>
      <c r="AB208" s="54"/>
      <c r="AC208" s="16"/>
      <c r="AD208" s="14"/>
      <c r="AE208" s="64"/>
      <c r="AF208" s="118"/>
      <c r="AG208" s="38"/>
      <c r="AH208" s="146"/>
      <c r="AJ208" s="38"/>
      <c r="AK208" s="16"/>
      <c r="AL208" s="16"/>
      <c r="AM208" s="16"/>
      <c r="AO208" s="157" t="s">
        <v>56</v>
      </c>
    </row>
    <row r="209" spans="2:41" s="3" customFormat="1" ht="9.9499999999999993" customHeight="1" x14ac:dyDescent="0.2">
      <c r="B209" s="106" t="s">
        <v>6</v>
      </c>
      <c r="D209" s="39"/>
      <c r="E209" s="72" t="s">
        <v>1966</v>
      </c>
      <c r="F209" s="72"/>
      <c r="G209" s="29" t="s">
        <v>1936</v>
      </c>
      <c r="H209" s="29"/>
      <c r="I209" s="29"/>
      <c r="J209" s="29"/>
      <c r="K209" s="29" t="s">
        <v>125</v>
      </c>
      <c r="L209" s="29"/>
      <c r="M209" s="29" t="s">
        <v>1937</v>
      </c>
      <c r="N209" s="29"/>
      <c r="P209" s="72" t="s">
        <v>1531</v>
      </c>
      <c r="Q209" s="87"/>
      <c r="R209" s="28"/>
      <c r="S209" s="38">
        <f t="shared" ref="S209:S211" si="178">IF(Suggested="Yes",AA209,AG209)</f>
        <v>36.1</v>
      </c>
      <c r="T209" s="36" t="s">
        <v>43</v>
      </c>
      <c r="U209" s="5" t="str">
        <f>+Instructions!$B$3</f>
        <v>E</v>
      </c>
      <c r="V209" s="51"/>
      <c r="W209" s="55">
        <f>+Instructions!$C$22</f>
        <v>0</v>
      </c>
      <c r="X209" s="38">
        <f t="shared" ref="X209:X211" si="179">ROUND($AA209*(1-W209)+0.004999,2)</f>
        <v>36.1</v>
      </c>
      <c r="Y209" s="146"/>
      <c r="Z209" s="6" t="s">
        <v>3263</v>
      </c>
      <c r="AA209" s="38">
        <v>36.1</v>
      </c>
      <c r="AB209" s="59">
        <f t="shared" ref="AB209:AB211" si="180">+W209</f>
        <v>0</v>
      </c>
      <c r="AC209" s="16">
        <f t="shared" ref="AC209:AC211" si="181">+X209</f>
        <v>36.1</v>
      </c>
      <c r="AD209" s="12">
        <f t="shared" ref="AD209:AD211" si="182">(AG209-AC209)/AG209</f>
        <v>0</v>
      </c>
      <c r="AE209" s="115"/>
      <c r="AF209" s="121">
        <v>3</v>
      </c>
      <c r="AG209" s="52">
        <f t="shared" ref="AG209:AG211" si="183">SUM(AJ209:AL209)+AE209</f>
        <v>36.1</v>
      </c>
      <c r="AH209" s="146"/>
      <c r="AJ209" s="38">
        <f t="shared" ref="AJ209:AJ211" si="184">ROUND(AC209/(1-VLOOKUP(AF209,Group,2,FALSE)),2)</f>
        <v>36.1</v>
      </c>
      <c r="AK209" s="16">
        <f t="shared" ref="AK209:AK211" si="185">IF(VLOOKUP(AF209,Group,5,FALSE)="YES",VLOOKUP(ROUND(ROUND(AJ209,1)-AJ209,2),Round,2,FALSE)+VLOOKUP(AF209,Group,6,FALSE),0)</f>
        <v>0</v>
      </c>
      <c r="AL209" s="16">
        <f t="shared" ref="AL209:AL211" si="186">IF(VLOOKUP(AF209,Group,7,FALSE)="",0,ROUND(AJ209-0.04999,1)-AJ209+AM209)</f>
        <v>0</v>
      </c>
      <c r="AM209" s="16" t="str">
        <f t="shared" ref="AM209:AM211" si="187">IF(VLOOKUP(AF209,Group,7,FALSE)="","",VLOOKUP(AF209,Group,7,FALSE))</f>
        <v/>
      </c>
      <c r="AO209" s="156" t="s">
        <v>56</v>
      </c>
    </row>
    <row r="210" spans="2:41" s="3" customFormat="1" ht="9.9499999999999993" customHeight="1" x14ac:dyDescent="0.2">
      <c r="B210" s="106" t="s">
        <v>6</v>
      </c>
      <c r="D210" s="39"/>
      <c r="E210" s="72" t="s">
        <v>251</v>
      </c>
      <c r="F210" s="72"/>
      <c r="G210" s="29" t="s">
        <v>96</v>
      </c>
      <c r="H210" s="29"/>
      <c r="I210" s="29"/>
      <c r="J210" s="29"/>
      <c r="K210" s="29" t="s">
        <v>125</v>
      </c>
      <c r="L210" s="29"/>
      <c r="M210" s="29" t="s">
        <v>155</v>
      </c>
      <c r="N210" s="29"/>
      <c r="P210" s="72" t="s">
        <v>1531</v>
      </c>
      <c r="Q210" s="87"/>
      <c r="R210" s="28"/>
      <c r="S210" s="38">
        <f t="shared" si="178"/>
        <v>36.1</v>
      </c>
      <c r="T210" s="36" t="s">
        <v>43</v>
      </c>
      <c r="U210" s="5" t="str">
        <f>+Instructions!$B$3</f>
        <v>E</v>
      </c>
      <c r="V210" s="51"/>
      <c r="W210" s="55">
        <f>+Instructions!$C$22</f>
        <v>0</v>
      </c>
      <c r="X210" s="38">
        <f t="shared" si="179"/>
        <v>36.1</v>
      </c>
      <c r="Y210" s="146"/>
      <c r="Z210" s="6" t="s">
        <v>3263</v>
      </c>
      <c r="AA210" s="38">
        <v>36.1</v>
      </c>
      <c r="AB210" s="59">
        <f t="shared" si="180"/>
        <v>0</v>
      </c>
      <c r="AC210" s="16">
        <f t="shared" si="181"/>
        <v>36.1</v>
      </c>
      <c r="AD210" s="12">
        <f t="shared" si="182"/>
        <v>0</v>
      </c>
      <c r="AE210" s="115"/>
      <c r="AF210" s="121">
        <v>3</v>
      </c>
      <c r="AG210" s="52">
        <f t="shared" si="183"/>
        <v>36.1</v>
      </c>
      <c r="AH210" s="146"/>
      <c r="AJ210" s="38">
        <f t="shared" si="184"/>
        <v>36.1</v>
      </c>
      <c r="AK210" s="16">
        <f t="shared" si="185"/>
        <v>0</v>
      </c>
      <c r="AL210" s="16">
        <f t="shared" si="186"/>
        <v>0</v>
      </c>
      <c r="AM210" s="16" t="str">
        <f t="shared" si="187"/>
        <v/>
      </c>
      <c r="AO210" s="157" t="s">
        <v>56</v>
      </c>
    </row>
    <row r="211" spans="2:41" s="3" customFormat="1" ht="9.9499999999999993" customHeight="1" x14ac:dyDescent="0.2">
      <c r="B211" s="106" t="s">
        <v>6</v>
      </c>
      <c r="D211" s="39"/>
      <c r="E211" s="72" t="s">
        <v>377</v>
      </c>
      <c r="F211" s="72"/>
      <c r="G211" s="29" t="s">
        <v>543</v>
      </c>
      <c r="H211" s="29"/>
      <c r="I211" s="29"/>
      <c r="J211" s="29"/>
      <c r="K211" s="29" t="s">
        <v>88</v>
      </c>
      <c r="L211" s="29"/>
      <c r="M211" s="29" t="s">
        <v>1545</v>
      </c>
      <c r="N211" s="29"/>
      <c r="P211" s="72" t="s">
        <v>1531</v>
      </c>
      <c r="Q211" s="87"/>
      <c r="R211" s="28"/>
      <c r="S211" s="38">
        <f t="shared" si="178"/>
        <v>32.9</v>
      </c>
      <c r="T211" s="36" t="s">
        <v>43</v>
      </c>
      <c r="U211" s="5" t="str">
        <f>+Instructions!$B$3</f>
        <v>E</v>
      </c>
      <c r="V211" s="51"/>
      <c r="W211" s="55">
        <f>+Instructions!$C$22</f>
        <v>0</v>
      </c>
      <c r="X211" s="38">
        <f t="shared" si="179"/>
        <v>32.9</v>
      </c>
      <c r="Y211" s="146"/>
      <c r="Z211" s="6" t="s">
        <v>3263</v>
      </c>
      <c r="AA211" s="38">
        <v>32.9</v>
      </c>
      <c r="AB211" s="59">
        <f t="shared" si="180"/>
        <v>0</v>
      </c>
      <c r="AC211" s="16">
        <f t="shared" si="181"/>
        <v>32.9</v>
      </c>
      <c r="AD211" s="12">
        <f t="shared" si="182"/>
        <v>0</v>
      </c>
      <c r="AE211" s="115"/>
      <c r="AF211" s="121">
        <v>3</v>
      </c>
      <c r="AG211" s="52">
        <f t="shared" si="183"/>
        <v>32.9</v>
      </c>
      <c r="AH211" s="146"/>
      <c r="AJ211" s="38">
        <f t="shared" si="184"/>
        <v>32.9</v>
      </c>
      <c r="AK211" s="16">
        <f t="shared" si="185"/>
        <v>0</v>
      </c>
      <c r="AL211" s="16">
        <f t="shared" si="186"/>
        <v>0</v>
      </c>
      <c r="AM211" s="16" t="str">
        <f t="shared" si="187"/>
        <v/>
      </c>
      <c r="AO211" s="157" t="s">
        <v>56</v>
      </c>
    </row>
    <row r="212" spans="2:41" s="3" customFormat="1" ht="1.5" customHeight="1" x14ac:dyDescent="0.2">
      <c r="P212" s="72"/>
      <c r="Q212" s="87"/>
      <c r="R212" s="6"/>
      <c r="S212" s="38"/>
      <c r="T212" s="6"/>
      <c r="U212" s="5"/>
      <c r="V212" s="51"/>
      <c r="W212" s="55"/>
      <c r="X212" s="14"/>
      <c r="Y212" s="146"/>
      <c r="Z212" s="38"/>
      <c r="AA212" s="38"/>
      <c r="AB212" s="54"/>
      <c r="AC212" s="16"/>
      <c r="AD212" s="14"/>
      <c r="AE212" s="64"/>
      <c r="AF212" s="118"/>
      <c r="AG212" s="38"/>
      <c r="AH212" s="146"/>
      <c r="AJ212" s="38"/>
      <c r="AK212" s="16"/>
      <c r="AL212" s="16"/>
      <c r="AM212" s="16"/>
      <c r="AO212" s="157" t="s">
        <v>56</v>
      </c>
    </row>
    <row r="213" spans="2:41" s="3" customFormat="1" ht="9.9499999999999993" customHeight="1" x14ac:dyDescent="0.2">
      <c r="B213" s="106" t="s">
        <v>6</v>
      </c>
      <c r="D213" s="39"/>
      <c r="E213" s="72" t="s">
        <v>97</v>
      </c>
      <c r="F213" s="72"/>
      <c r="G213" s="29" t="s">
        <v>1301</v>
      </c>
      <c r="H213" s="29"/>
      <c r="I213" s="29"/>
      <c r="J213" s="29"/>
      <c r="K213" s="29" t="s">
        <v>125</v>
      </c>
      <c r="L213" s="29"/>
      <c r="M213" s="29" t="s">
        <v>157</v>
      </c>
      <c r="N213" s="29"/>
      <c r="P213" s="72"/>
      <c r="Q213" s="87"/>
      <c r="R213" s="28"/>
      <c r="S213" s="38">
        <f>IF(Suggested="Yes",AA213,AG213)</f>
        <v>24.6</v>
      </c>
      <c r="T213" s="36" t="s">
        <v>43</v>
      </c>
      <c r="U213" s="5" t="str">
        <f>+Instructions!$B$3</f>
        <v>E</v>
      </c>
      <c r="V213" s="51"/>
      <c r="W213" s="55">
        <f>+Instructions!$C$22</f>
        <v>0</v>
      </c>
      <c r="X213" s="38">
        <f>ROUND($AA213*(1-W213)+0.004999,2)</f>
        <v>24.6</v>
      </c>
      <c r="Y213" s="146"/>
      <c r="Z213" s="6" t="s">
        <v>3263</v>
      </c>
      <c r="AA213" s="38">
        <v>24.6</v>
      </c>
      <c r="AB213" s="59">
        <f t="shared" ref="AB213:AC216" si="188">+W213</f>
        <v>0</v>
      </c>
      <c r="AC213" s="16">
        <f t="shared" si="188"/>
        <v>24.6</v>
      </c>
      <c r="AD213" s="12">
        <f>(AG213-AC213)/AG213</f>
        <v>0</v>
      </c>
      <c r="AE213" s="115"/>
      <c r="AF213" s="121">
        <v>3</v>
      </c>
      <c r="AG213" s="52">
        <f>SUM(AJ213:AL213)+AE213</f>
        <v>24.6</v>
      </c>
      <c r="AH213" s="146"/>
      <c r="AJ213" s="38">
        <f>ROUND(AC213/(1-VLOOKUP(AF213,Group,2,FALSE)),2)</f>
        <v>24.6</v>
      </c>
      <c r="AK213" s="16">
        <f>IF(VLOOKUP(AF213,Group,5,FALSE)="YES",VLOOKUP(ROUND(ROUND(AJ213,1)-AJ213,2),Round,2,FALSE)+VLOOKUP(AF213,Group,6,FALSE),0)</f>
        <v>0</v>
      </c>
      <c r="AL213" s="16">
        <f>IF(VLOOKUP(AF213,Group,7,FALSE)="",0,ROUND(AJ213-0.04999,1)-AJ213+AM213)</f>
        <v>0</v>
      </c>
      <c r="AM213" s="16" t="str">
        <f>IF(VLOOKUP(AF213,Group,7,FALSE)="","",VLOOKUP(AF213,Group,7,FALSE))</f>
        <v/>
      </c>
      <c r="AO213" s="157" t="s">
        <v>56</v>
      </c>
    </row>
    <row r="214" spans="2:41" s="3" customFormat="1" ht="9.9499999999999993" customHeight="1" x14ac:dyDescent="0.2">
      <c r="B214" s="106" t="s">
        <v>6</v>
      </c>
      <c r="D214" s="39"/>
      <c r="E214" s="72" t="s">
        <v>98</v>
      </c>
      <c r="F214" s="72"/>
      <c r="G214" s="29" t="s">
        <v>99</v>
      </c>
      <c r="H214" s="29"/>
      <c r="I214" s="29"/>
      <c r="J214" s="29"/>
      <c r="K214" s="29" t="s">
        <v>125</v>
      </c>
      <c r="L214" s="29"/>
      <c r="M214" s="29" t="s">
        <v>158</v>
      </c>
      <c r="N214" s="29"/>
      <c r="P214" s="72"/>
      <c r="Q214" s="87"/>
      <c r="R214" s="28"/>
      <c r="S214" s="38">
        <f>IF(Suggested="Yes",AA214,AG214)</f>
        <v>20.149999999999999</v>
      </c>
      <c r="T214" s="36" t="s">
        <v>43</v>
      </c>
      <c r="U214" s="5" t="str">
        <f>+Instructions!$B$3</f>
        <v>E</v>
      </c>
      <c r="V214" s="51"/>
      <c r="W214" s="55">
        <f>+Instructions!$C$22</f>
        <v>0</v>
      </c>
      <c r="X214" s="38">
        <f>ROUND($AA214*(1-W214)+0.004999,2)</f>
        <v>20.149999999999999</v>
      </c>
      <c r="Y214" s="146"/>
      <c r="Z214" s="6" t="s">
        <v>3263</v>
      </c>
      <c r="AA214" s="38">
        <v>20.149999999999999</v>
      </c>
      <c r="AB214" s="59">
        <f t="shared" si="188"/>
        <v>0</v>
      </c>
      <c r="AC214" s="16">
        <f t="shared" si="188"/>
        <v>20.149999999999999</v>
      </c>
      <c r="AD214" s="12">
        <f>(AG214-AC214)/AG214</f>
        <v>0</v>
      </c>
      <c r="AE214" s="115"/>
      <c r="AF214" s="121">
        <v>3</v>
      </c>
      <c r="AG214" s="52">
        <f>SUM(AJ214:AL214)+AE214</f>
        <v>20.149999999999999</v>
      </c>
      <c r="AH214" s="146"/>
      <c r="AJ214" s="38">
        <f>ROUND(AC214/(1-VLOOKUP(AF214,Group,2,FALSE)),2)</f>
        <v>20.149999999999999</v>
      </c>
      <c r="AK214" s="16">
        <f>IF(VLOOKUP(AF214,Group,5,FALSE)="YES",VLOOKUP(ROUND(ROUND(AJ214,1)-AJ214,2),Round,2,FALSE)+VLOOKUP(AF214,Group,6,FALSE),0)</f>
        <v>0</v>
      </c>
      <c r="AL214" s="16">
        <f>IF(VLOOKUP(AF214,Group,7,FALSE)="",0,ROUND(AJ214-0.04999,1)-AJ214+AM214)</f>
        <v>0</v>
      </c>
      <c r="AM214" s="16" t="str">
        <f>IF(VLOOKUP(AF214,Group,7,FALSE)="","",VLOOKUP(AF214,Group,7,FALSE))</f>
        <v/>
      </c>
      <c r="AO214" s="157" t="s">
        <v>56</v>
      </c>
    </row>
    <row r="215" spans="2:41" s="3" customFormat="1" ht="9.9499999999999993" customHeight="1" x14ac:dyDescent="0.2">
      <c r="B215" s="106" t="s">
        <v>6</v>
      </c>
      <c r="D215" s="39"/>
      <c r="E215" s="72" t="s">
        <v>255</v>
      </c>
      <c r="F215" s="72"/>
      <c r="G215" s="29" t="s">
        <v>1019</v>
      </c>
      <c r="H215" s="29"/>
      <c r="I215" s="29"/>
      <c r="J215" s="29"/>
      <c r="K215" s="29" t="s">
        <v>125</v>
      </c>
      <c r="L215" s="29"/>
      <c r="M215" s="29" t="s">
        <v>260</v>
      </c>
      <c r="N215" s="29"/>
      <c r="P215" s="72"/>
      <c r="Q215" s="87"/>
      <c r="R215" s="28"/>
      <c r="S215" s="38">
        <f>IF(Suggested="Yes",AA215,AG215)</f>
        <v>24.2</v>
      </c>
      <c r="T215" s="36" t="s">
        <v>43</v>
      </c>
      <c r="U215" s="5" t="str">
        <f>+Instructions!$B$3</f>
        <v>E</v>
      </c>
      <c r="V215" s="51"/>
      <c r="W215" s="55">
        <f>+Instructions!$C$22</f>
        <v>0</v>
      </c>
      <c r="X215" s="38">
        <f>ROUND($AA215*(1-W215)+0.004999,2)</f>
        <v>24.2</v>
      </c>
      <c r="Y215" s="146"/>
      <c r="Z215" s="6" t="s">
        <v>3263</v>
      </c>
      <c r="AA215" s="38">
        <v>24.2</v>
      </c>
      <c r="AB215" s="59">
        <f t="shared" si="188"/>
        <v>0</v>
      </c>
      <c r="AC215" s="16">
        <f t="shared" si="188"/>
        <v>24.2</v>
      </c>
      <c r="AD215" s="12">
        <f>(AG215-AC215)/AG215</f>
        <v>0</v>
      </c>
      <c r="AE215" s="115"/>
      <c r="AF215" s="121">
        <v>3</v>
      </c>
      <c r="AG215" s="52">
        <f>SUM(AJ215:AL215)+AE215</f>
        <v>24.2</v>
      </c>
      <c r="AH215" s="146"/>
      <c r="AJ215" s="38">
        <f>ROUND(AC215/(1-VLOOKUP(AF215,Group,2,FALSE)),2)</f>
        <v>24.2</v>
      </c>
      <c r="AK215" s="16">
        <f>IF(VLOOKUP(AF215,Group,5,FALSE)="YES",VLOOKUP(ROUND(ROUND(AJ215,1)-AJ215,2),Round,2,FALSE)+VLOOKUP(AF215,Group,6,FALSE),0)</f>
        <v>0</v>
      </c>
      <c r="AL215" s="16">
        <f>IF(VLOOKUP(AF215,Group,7,FALSE)="",0,ROUND(AJ215-0.04999,1)-AJ215+AM215)</f>
        <v>0</v>
      </c>
      <c r="AM215" s="16" t="str">
        <f>IF(VLOOKUP(AF215,Group,7,FALSE)="","",VLOOKUP(AF215,Group,7,FALSE))</f>
        <v/>
      </c>
      <c r="AO215" s="157" t="s">
        <v>56</v>
      </c>
    </row>
    <row r="216" spans="2:41" s="3" customFormat="1" ht="9.9499999999999993" customHeight="1" x14ac:dyDescent="0.2">
      <c r="B216" s="106" t="s">
        <v>6</v>
      </c>
      <c r="D216" s="39"/>
      <c r="E216" s="72" t="s">
        <v>256</v>
      </c>
      <c r="F216" s="72"/>
      <c r="G216" s="29" t="s">
        <v>1020</v>
      </c>
      <c r="H216" s="29"/>
      <c r="I216" s="29"/>
      <c r="J216" s="29"/>
      <c r="K216" s="29" t="s">
        <v>125</v>
      </c>
      <c r="L216" s="29"/>
      <c r="M216" s="29" t="s">
        <v>261</v>
      </c>
      <c r="N216" s="29"/>
      <c r="P216" s="72"/>
      <c r="Q216" s="87"/>
      <c r="R216" s="28"/>
      <c r="S216" s="38">
        <f>IF(Suggested="Yes",AA216,AG216)</f>
        <v>41.15</v>
      </c>
      <c r="T216" s="36" t="s">
        <v>43</v>
      </c>
      <c r="U216" s="5" t="str">
        <f>+Instructions!$B$3</f>
        <v>E</v>
      </c>
      <c r="V216" s="51"/>
      <c r="W216" s="55">
        <f>+Instructions!$C$22</f>
        <v>0</v>
      </c>
      <c r="X216" s="38">
        <f>ROUND($AA216*(1-W216)+0.004999,2)</f>
        <v>41.15</v>
      </c>
      <c r="Y216" s="146"/>
      <c r="Z216" s="6" t="s">
        <v>3263</v>
      </c>
      <c r="AA216" s="38">
        <v>41.15</v>
      </c>
      <c r="AB216" s="59">
        <f t="shared" si="188"/>
        <v>0</v>
      </c>
      <c r="AC216" s="16">
        <f t="shared" si="188"/>
        <v>41.15</v>
      </c>
      <c r="AD216" s="12">
        <f>(AG216-AC216)/AG216</f>
        <v>0</v>
      </c>
      <c r="AE216" s="115"/>
      <c r="AF216" s="121">
        <v>3</v>
      </c>
      <c r="AG216" s="52">
        <f>SUM(AJ216:AL216)+AE216</f>
        <v>41.15</v>
      </c>
      <c r="AH216" s="146"/>
      <c r="AJ216" s="38">
        <f>ROUND(AC216/(1-VLOOKUP(AF216,Group,2,FALSE)),2)</f>
        <v>41.15</v>
      </c>
      <c r="AK216" s="16">
        <f>IF(VLOOKUP(AF216,Group,5,FALSE)="YES",VLOOKUP(ROUND(ROUND(AJ216,1)-AJ216,2),Round,2,FALSE)+VLOOKUP(AF216,Group,6,FALSE),0)</f>
        <v>0</v>
      </c>
      <c r="AL216" s="16">
        <f>IF(VLOOKUP(AF216,Group,7,FALSE)="",0,ROUND(AJ216-0.04999,1)-AJ216+AM216)</f>
        <v>0</v>
      </c>
      <c r="AM216" s="16" t="str">
        <f>IF(VLOOKUP(AF216,Group,7,FALSE)="","",VLOOKUP(AF216,Group,7,FALSE))</f>
        <v/>
      </c>
      <c r="AO216" s="157" t="s">
        <v>56</v>
      </c>
    </row>
    <row r="217" spans="2:41" s="3" customFormat="1" ht="1.5" customHeight="1" x14ac:dyDescent="0.2">
      <c r="P217" s="72"/>
      <c r="Q217" s="87"/>
      <c r="R217" s="6"/>
      <c r="S217" s="38"/>
      <c r="T217" s="6"/>
      <c r="U217" s="5"/>
      <c r="V217" s="51"/>
      <c r="W217" s="55"/>
      <c r="X217" s="14"/>
      <c r="Y217" s="146"/>
      <c r="Z217" s="38"/>
      <c r="AA217" s="38"/>
      <c r="AB217" s="54"/>
      <c r="AC217" s="16"/>
      <c r="AD217" s="14"/>
      <c r="AE217" s="64"/>
      <c r="AF217" s="118"/>
      <c r="AG217" s="38"/>
      <c r="AH217" s="146"/>
      <c r="AJ217" s="38"/>
      <c r="AK217" s="16"/>
      <c r="AL217" s="16"/>
      <c r="AM217" s="16"/>
      <c r="AO217" s="157" t="s">
        <v>56</v>
      </c>
    </row>
    <row r="218" spans="2:41" s="3" customFormat="1" ht="9.9499999999999993" customHeight="1" x14ac:dyDescent="0.2">
      <c r="B218" s="106" t="s">
        <v>6</v>
      </c>
      <c r="D218" s="39"/>
      <c r="E218" s="72" t="s">
        <v>139</v>
      </c>
      <c r="F218" s="72"/>
      <c r="G218" s="29" t="s">
        <v>140</v>
      </c>
      <c r="H218" s="29"/>
      <c r="I218" s="29"/>
      <c r="J218" s="29"/>
      <c r="K218" s="29" t="s">
        <v>125</v>
      </c>
      <c r="L218" s="29"/>
      <c r="M218" s="29" t="s">
        <v>161</v>
      </c>
      <c r="N218" s="29"/>
      <c r="P218" s="72"/>
      <c r="Q218" s="87"/>
      <c r="R218" s="28"/>
      <c r="S218" s="38">
        <f>IF(Suggested="Yes",AA218,AG218)</f>
        <v>119.2</v>
      </c>
      <c r="T218" s="36" t="s">
        <v>43</v>
      </c>
      <c r="U218" s="5" t="str">
        <f>+Instructions!$B$3</f>
        <v>E</v>
      </c>
      <c r="V218" s="51"/>
      <c r="W218" s="55">
        <f>+Instructions!$C$22</f>
        <v>0</v>
      </c>
      <c r="X218" s="38">
        <f>ROUND($AA218*(1-W218)+0.004999,2)</f>
        <v>119.2</v>
      </c>
      <c r="Y218" s="146"/>
      <c r="Z218" s="6" t="s">
        <v>3263</v>
      </c>
      <c r="AA218" s="38">
        <v>119.2</v>
      </c>
      <c r="AB218" s="59">
        <f>+W218</f>
        <v>0</v>
      </c>
      <c r="AC218" s="16">
        <f>+X218</f>
        <v>119.2</v>
      </c>
      <c r="AD218" s="12">
        <f>(AG218-AC218)/AG218</f>
        <v>0</v>
      </c>
      <c r="AE218" s="115"/>
      <c r="AF218" s="121">
        <v>3</v>
      </c>
      <c r="AG218" s="52">
        <f>SUM(AJ218:AL218)+AE218</f>
        <v>119.2</v>
      </c>
      <c r="AH218" s="146"/>
      <c r="AJ218" s="38">
        <f>ROUND(AC218/(1-VLOOKUP(AF218,Group,2,FALSE)),2)</f>
        <v>119.2</v>
      </c>
      <c r="AK218" s="16">
        <f>IF(VLOOKUP(AF218,Group,5,FALSE)="YES",VLOOKUP(ROUND(ROUND(AJ218,1)-AJ218,2),Round,2,FALSE)+VLOOKUP(AF218,Group,6,FALSE),0)</f>
        <v>0</v>
      </c>
      <c r="AL218" s="16">
        <f>IF(VLOOKUP(AF218,Group,7,FALSE)="",0,ROUND(AJ218-0.04999,1)-AJ218+AM218)</f>
        <v>0</v>
      </c>
      <c r="AM218" s="16" t="str">
        <f>IF(VLOOKUP(AF218,Group,7,FALSE)="","",VLOOKUP(AF218,Group,7,FALSE))</f>
        <v/>
      </c>
      <c r="AO218" s="157" t="s">
        <v>56</v>
      </c>
    </row>
    <row r="219" spans="2:41" s="3" customFormat="1" ht="9.9499999999999993" customHeight="1" x14ac:dyDescent="0.2">
      <c r="B219" s="106" t="s">
        <v>6</v>
      </c>
      <c r="D219" s="39"/>
      <c r="E219" s="72" t="s">
        <v>141</v>
      </c>
      <c r="F219" s="72"/>
      <c r="G219" s="29" t="s">
        <v>142</v>
      </c>
      <c r="H219" s="29"/>
      <c r="I219" s="29"/>
      <c r="J219" s="29"/>
      <c r="K219" s="29" t="s">
        <v>125</v>
      </c>
      <c r="L219" s="29"/>
      <c r="M219" s="29" t="s">
        <v>162</v>
      </c>
      <c r="N219" s="29"/>
      <c r="P219" s="72"/>
      <c r="Q219" s="87"/>
      <c r="R219" s="28"/>
      <c r="S219" s="38">
        <f>IF(Suggested="Yes",AA219,AG219)</f>
        <v>104.75</v>
      </c>
      <c r="T219" s="36" t="s">
        <v>43</v>
      </c>
      <c r="U219" s="5" t="str">
        <f>+Instructions!$B$3</f>
        <v>E</v>
      </c>
      <c r="V219" s="51"/>
      <c r="W219" s="55">
        <f>+Instructions!$C$22</f>
        <v>0</v>
      </c>
      <c r="X219" s="38">
        <f>ROUND($AA219*(1-W219)+0.004999,2)</f>
        <v>104.75</v>
      </c>
      <c r="Y219" s="146"/>
      <c r="Z219" s="6" t="s">
        <v>3263</v>
      </c>
      <c r="AA219" s="38">
        <v>104.75</v>
      </c>
      <c r="AB219" s="59">
        <f>+W219</f>
        <v>0</v>
      </c>
      <c r="AC219" s="16">
        <f>+X219</f>
        <v>104.75</v>
      </c>
      <c r="AD219" s="12">
        <f>(AG219-AC219)/AG219</f>
        <v>0</v>
      </c>
      <c r="AE219" s="115"/>
      <c r="AF219" s="121">
        <v>3</v>
      </c>
      <c r="AG219" s="52">
        <f>SUM(AJ219:AL219)+AE219</f>
        <v>104.75</v>
      </c>
      <c r="AH219" s="146"/>
      <c r="AJ219" s="38">
        <f>ROUND(AC219/(1-VLOOKUP(AF219,Group,2,FALSE)),2)</f>
        <v>104.75</v>
      </c>
      <c r="AK219" s="16">
        <f>IF(VLOOKUP(AF219,Group,5,FALSE)="YES",VLOOKUP(ROUND(ROUND(AJ219,1)-AJ219,2),Round,2,FALSE)+VLOOKUP(AF219,Group,6,FALSE),0)</f>
        <v>0</v>
      </c>
      <c r="AL219" s="16">
        <f>IF(VLOOKUP(AF219,Group,7,FALSE)="",0,ROUND(AJ219-0.04999,1)-AJ219+AM219)</f>
        <v>0</v>
      </c>
      <c r="AM219" s="16" t="str">
        <f>IF(VLOOKUP(AF219,Group,7,FALSE)="","",VLOOKUP(AF219,Group,7,FALSE))</f>
        <v/>
      </c>
      <c r="AO219" s="157" t="s">
        <v>56</v>
      </c>
    </row>
    <row r="220" spans="2:41" s="3" customFormat="1" ht="2.85" customHeight="1" x14ac:dyDescent="0.2">
      <c r="P220" s="72"/>
      <c r="Q220" s="87"/>
      <c r="R220" s="6"/>
      <c r="S220" s="38"/>
      <c r="T220" s="6"/>
      <c r="U220" s="5"/>
      <c r="V220" s="51"/>
      <c r="W220" s="55"/>
      <c r="X220" s="14"/>
      <c r="Y220" s="146"/>
      <c r="Z220" s="38"/>
      <c r="AA220" s="38"/>
      <c r="AB220" s="54"/>
      <c r="AC220" s="16"/>
      <c r="AD220" s="14"/>
      <c r="AE220" s="64"/>
      <c r="AF220" s="118"/>
      <c r="AG220" s="38"/>
      <c r="AH220" s="146"/>
      <c r="AJ220" s="38"/>
      <c r="AK220" s="16"/>
      <c r="AL220" s="16"/>
      <c r="AM220" s="16"/>
      <c r="AO220" s="157" t="s">
        <v>56</v>
      </c>
    </row>
    <row r="221" spans="2:41" s="3" customFormat="1" ht="9.9499999999999993" customHeight="1" x14ac:dyDescent="0.2">
      <c r="C221" s="34"/>
      <c r="D221" s="39" t="s">
        <v>227</v>
      </c>
      <c r="E221" s="138" t="s">
        <v>533</v>
      </c>
      <c r="F221" s="138"/>
      <c r="G221" s="138"/>
      <c r="H221" s="138"/>
      <c r="I221" s="138"/>
      <c r="J221" s="138"/>
      <c r="K221" s="138"/>
      <c r="L221" s="138"/>
      <c r="M221" s="138"/>
      <c r="N221" s="138"/>
      <c r="O221" s="29"/>
      <c r="P221" s="29"/>
      <c r="Q221" s="29"/>
      <c r="R221" s="29"/>
      <c r="S221" s="29"/>
      <c r="T221" s="29"/>
      <c r="U221" s="5"/>
      <c r="V221" s="51"/>
      <c r="W221" s="68"/>
      <c r="X221" s="68"/>
      <c r="Y221" s="146"/>
      <c r="Z221" s="38"/>
      <c r="AA221" s="38"/>
      <c r="AB221" s="54"/>
      <c r="AC221" s="16"/>
      <c r="AD221" s="14"/>
      <c r="AE221" s="64"/>
      <c r="AF221" s="118"/>
      <c r="AG221" s="16"/>
      <c r="AH221" s="146"/>
      <c r="AJ221" s="38"/>
      <c r="AK221" s="16"/>
      <c r="AL221" s="16"/>
      <c r="AM221" s="16"/>
      <c r="AO221" s="157"/>
    </row>
    <row r="222" spans="2:41" s="3" customFormat="1" ht="1.5" customHeight="1" x14ac:dyDescent="0.2">
      <c r="P222" s="72"/>
      <c r="Q222" s="87"/>
      <c r="R222" s="6"/>
      <c r="S222" s="38"/>
      <c r="T222" s="6"/>
      <c r="U222" s="5"/>
      <c r="V222" s="51"/>
      <c r="W222" s="55"/>
      <c r="X222" s="14"/>
      <c r="Y222" s="146"/>
      <c r="Z222" s="38"/>
      <c r="AA222" s="38"/>
      <c r="AB222" s="54"/>
      <c r="AC222" s="16"/>
      <c r="AD222" s="14"/>
      <c r="AE222" s="64"/>
      <c r="AF222" s="118"/>
      <c r="AG222" s="38"/>
      <c r="AH222" s="146"/>
      <c r="AJ222" s="38"/>
      <c r="AK222" s="16"/>
      <c r="AL222" s="16"/>
      <c r="AM222" s="16"/>
      <c r="AO222" s="157" t="s">
        <v>56</v>
      </c>
    </row>
    <row r="223" spans="2:41" s="3" customFormat="1" ht="9.9499999999999993" customHeight="1" x14ac:dyDescent="0.2">
      <c r="B223" s="106" t="s">
        <v>6</v>
      </c>
      <c r="D223" s="39"/>
      <c r="E223" s="72" t="s">
        <v>83</v>
      </c>
      <c r="F223" s="72"/>
      <c r="G223" s="29" t="s">
        <v>95</v>
      </c>
      <c r="H223" s="29"/>
      <c r="I223" s="29"/>
      <c r="J223" s="29"/>
      <c r="K223" s="29"/>
      <c r="L223" s="29"/>
      <c r="M223" s="29" t="s">
        <v>156</v>
      </c>
      <c r="N223" s="29"/>
      <c r="P223" s="72" t="s">
        <v>1531</v>
      </c>
      <c r="Q223" s="87"/>
      <c r="R223" s="28"/>
      <c r="S223" s="38">
        <f>IF(Suggested="Yes",AA223,AG223)</f>
        <v>29.45</v>
      </c>
      <c r="T223" s="36" t="s">
        <v>43</v>
      </c>
      <c r="U223" s="5" t="str">
        <f>+Instructions!$B$3</f>
        <v>E</v>
      </c>
      <c r="V223" s="51"/>
      <c r="W223" s="55">
        <f>+Instructions!$C$22</f>
        <v>0</v>
      </c>
      <c r="X223" s="38">
        <f>ROUND($AA223*(1-W223)+0.004999,2)</f>
        <v>29.45</v>
      </c>
      <c r="Y223" s="146"/>
      <c r="Z223" s="6" t="s">
        <v>3263</v>
      </c>
      <c r="AA223" s="38">
        <v>29.45</v>
      </c>
      <c r="AB223" s="59">
        <f>+W223</f>
        <v>0</v>
      </c>
      <c r="AC223" s="16">
        <f>+X223</f>
        <v>29.45</v>
      </c>
      <c r="AD223" s="12">
        <f>(AG223-AC223)/AG223</f>
        <v>0</v>
      </c>
      <c r="AE223" s="115"/>
      <c r="AF223" s="121">
        <v>3</v>
      </c>
      <c r="AG223" s="52">
        <f>SUM(AJ223:AL223)+AE223</f>
        <v>29.45</v>
      </c>
      <c r="AH223" s="146"/>
      <c r="AJ223" s="38">
        <f>ROUND(AC223/(1-VLOOKUP(AF223,Group,2,FALSE)),2)</f>
        <v>29.45</v>
      </c>
      <c r="AK223" s="16">
        <f>IF(VLOOKUP(AF223,Group,5,FALSE)="YES",VLOOKUP(ROUND(ROUND(AJ223,1)-AJ223,2),Round,2,FALSE)+VLOOKUP(AF223,Group,6,FALSE),0)</f>
        <v>0</v>
      </c>
      <c r="AL223" s="16">
        <f>IF(VLOOKUP(AF223,Group,7,FALSE)="",0,ROUND(AJ223-0.04999,1)-AJ223+AM223)</f>
        <v>0</v>
      </c>
      <c r="AM223" s="16" t="str">
        <f>IF(VLOOKUP(AF223,Group,7,FALSE)="","",VLOOKUP(AF223,Group,7,FALSE))</f>
        <v/>
      </c>
      <c r="AO223" s="157" t="s">
        <v>56</v>
      </c>
    </row>
    <row r="224" spans="2:41" s="3" customFormat="1" ht="2.85" customHeight="1" x14ac:dyDescent="0.2">
      <c r="P224" s="72"/>
      <c r="Q224" s="87"/>
      <c r="R224" s="6"/>
      <c r="S224" s="38"/>
      <c r="T224" s="6"/>
      <c r="U224" s="5"/>
      <c r="V224" s="51"/>
      <c r="W224" s="55"/>
      <c r="X224" s="14"/>
      <c r="Y224" s="146"/>
      <c r="Z224" s="38"/>
      <c r="AA224" s="38"/>
      <c r="AB224" s="54"/>
      <c r="AC224" s="16"/>
      <c r="AD224" s="14"/>
      <c r="AE224" s="64"/>
      <c r="AF224" s="118"/>
      <c r="AG224" s="38"/>
      <c r="AH224" s="146"/>
      <c r="AJ224" s="38"/>
      <c r="AK224" s="16"/>
      <c r="AL224" s="16"/>
      <c r="AM224" s="16"/>
      <c r="AO224" s="157" t="s">
        <v>56</v>
      </c>
    </row>
    <row r="225" spans="2:41" s="3" customFormat="1" ht="9.9499999999999993" customHeight="1" x14ac:dyDescent="0.2">
      <c r="C225" s="34"/>
      <c r="D225" s="39" t="s">
        <v>227</v>
      </c>
      <c r="E225" s="138" t="s">
        <v>534</v>
      </c>
      <c r="F225" s="138"/>
      <c r="G225" s="138"/>
      <c r="H225" s="138"/>
      <c r="I225" s="138"/>
      <c r="J225" s="138"/>
      <c r="K225" s="138"/>
      <c r="L225" s="138" t="s">
        <v>244</v>
      </c>
      <c r="M225" s="138"/>
      <c r="N225" s="138"/>
      <c r="O225" s="29"/>
      <c r="P225" s="29"/>
      <c r="Q225" s="29"/>
      <c r="R225" s="29"/>
      <c r="S225" s="29"/>
      <c r="T225" s="29"/>
      <c r="U225" s="5"/>
      <c r="V225" s="51"/>
      <c r="W225" s="68"/>
      <c r="X225" s="68"/>
      <c r="Y225" s="146"/>
      <c r="Z225" s="38"/>
      <c r="AA225" s="38"/>
      <c r="AB225" s="54"/>
      <c r="AC225" s="16"/>
      <c r="AD225" s="14"/>
      <c r="AE225" s="64"/>
      <c r="AF225" s="118"/>
      <c r="AG225" s="16"/>
      <c r="AH225" s="146"/>
      <c r="AJ225" s="38"/>
      <c r="AK225" s="16"/>
      <c r="AL225" s="16"/>
      <c r="AM225" s="16"/>
      <c r="AO225" s="157"/>
    </row>
    <row r="226" spans="2:41" s="3" customFormat="1" ht="1.5" customHeight="1" x14ac:dyDescent="0.2">
      <c r="P226" s="72"/>
      <c r="Q226" s="87"/>
      <c r="R226" s="6"/>
      <c r="S226" s="38"/>
      <c r="T226" s="6"/>
      <c r="U226" s="5"/>
      <c r="V226" s="51"/>
      <c r="W226" s="55"/>
      <c r="X226" s="14"/>
      <c r="Y226" s="146"/>
      <c r="Z226" s="38"/>
      <c r="AA226" s="38"/>
      <c r="AB226" s="54"/>
      <c r="AC226" s="16"/>
      <c r="AD226" s="14"/>
      <c r="AE226" s="64"/>
      <c r="AF226" s="118"/>
      <c r="AG226" s="38"/>
      <c r="AH226" s="146"/>
      <c r="AJ226" s="38"/>
      <c r="AK226" s="16"/>
      <c r="AL226" s="16"/>
      <c r="AM226" s="16"/>
      <c r="AO226" s="157" t="s">
        <v>56</v>
      </c>
    </row>
    <row r="227" spans="2:41" s="3" customFormat="1" ht="9.9499999999999993" customHeight="1" x14ac:dyDescent="0.2">
      <c r="B227" s="106" t="s">
        <v>6</v>
      </c>
      <c r="D227" s="39"/>
      <c r="E227" s="72" t="s">
        <v>83</v>
      </c>
      <c r="F227" s="72"/>
      <c r="G227" s="29" t="s">
        <v>116</v>
      </c>
      <c r="H227" s="29"/>
      <c r="I227" s="29"/>
      <c r="J227" s="29"/>
      <c r="K227" s="29" t="s">
        <v>442</v>
      </c>
      <c r="L227" s="29"/>
      <c r="M227" s="29" t="s">
        <v>443</v>
      </c>
      <c r="N227" s="29"/>
      <c r="P227" s="72" t="s">
        <v>1531</v>
      </c>
      <c r="Q227" s="87"/>
      <c r="R227" s="28"/>
      <c r="S227" s="38">
        <f>IF(Suggested="Yes",AA227,AG227)</f>
        <v>70.7</v>
      </c>
      <c r="T227" s="36" t="s">
        <v>43</v>
      </c>
      <c r="U227" s="5" t="str">
        <f>+Instructions!$B$3</f>
        <v>E</v>
      </c>
      <c r="V227" s="51"/>
      <c r="W227" s="55">
        <f>+Instructions!$C$22</f>
        <v>0</v>
      </c>
      <c r="X227" s="38">
        <f>ROUND($AA227*(1-W227)+0.004999,2)</f>
        <v>70.7</v>
      </c>
      <c r="Y227" s="146"/>
      <c r="Z227" s="6" t="s">
        <v>3263</v>
      </c>
      <c r="AA227" s="38">
        <v>70.7</v>
      </c>
      <c r="AB227" s="59">
        <f>+W227</f>
        <v>0</v>
      </c>
      <c r="AC227" s="16">
        <f>+X227</f>
        <v>70.7</v>
      </c>
      <c r="AD227" s="12">
        <f>(AG227-AC227)/AG227</f>
        <v>0</v>
      </c>
      <c r="AE227" s="115"/>
      <c r="AF227" s="121">
        <v>3</v>
      </c>
      <c r="AG227" s="52">
        <f>SUM(AJ227:AL227)+AE227</f>
        <v>70.7</v>
      </c>
      <c r="AH227" s="146"/>
      <c r="AJ227" s="38">
        <f>ROUND(AC227/(1-VLOOKUP(AF227,Group,2,FALSE)),2)</f>
        <v>70.7</v>
      </c>
      <c r="AK227" s="16">
        <f>IF(VLOOKUP(AF227,Group,5,FALSE)="YES",VLOOKUP(ROUND(ROUND(AJ227,1)-AJ227,2),Round,2,FALSE)+VLOOKUP(AF227,Group,6,FALSE),0)</f>
        <v>0</v>
      </c>
      <c r="AL227" s="16">
        <f>IF(VLOOKUP(AF227,Group,7,FALSE)="",0,ROUND(AJ227-0.04999,1)-AJ227+AM227)</f>
        <v>0</v>
      </c>
      <c r="AM227" s="16" t="str">
        <f>IF(VLOOKUP(AF227,Group,7,FALSE)="","",VLOOKUP(AF227,Group,7,FALSE))</f>
        <v/>
      </c>
      <c r="AO227" s="157" t="s">
        <v>56</v>
      </c>
    </row>
    <row r="228" spans="2:41" s="3" customFormat="1" ht="2.85" customHeight="1" x14ac:dyDescent="0.2">
      <c r="P228" s="72"/>
      <c r="Q228" s="87"/>
      <c r="R228" s="6"/>
      <c r="S228" s="38"/>
      <c r="T228" s="6"/>
      <c r="U228" s="5"/>
      <c r="V228" s="51"/>
      <c r="W228" s="55"/>
      <c r="X228" s="14"/>
      <c r="Y228" s="146"/>
      <c r="Z228" s="38"/>
      <c r="AA228" s="38"/>
      <c r="AB228" s="54"/>
      <c r="AC228" s="16"/>
      <c r="AD228" s="14"/>
      <c r="AE228" s="64"/>
      <c r="AF228" s="118"/>
      <c r="AG228" s="38"/>
      <c r="AH228" s="146"/>
      <c r="AJ228" s="38"/>
      <c r="AK228" s="16"/>
      <c r="AL228" s="16"/>
      <c r="AM228" s="16"/>
      <c r="AO228" s="157" t="s">
        <v>56</v>
      </c>
    </row>
    <row r="229" spans="2:41" s="3" customFormat="1" ht="9.9499999999999993" customHeight="1" x14ac:dyDescent="0.2">
      <c r="C229" s="34"/>
      <c r="D229" s="39" t="s">
        <v>216</v>
      </c>
      <c r="E229" s="138" t="s">
        <v>291</v>
      </c>
      <c r="F229" s="138"/>
      <c r="G229" s="138"/>
      <c r="H229" s="138"/>
      <c r="I229" s="138"/>
      <c r="J229" s="138"/>
      <c r="K229" s="138"/>
      <c r="L229" s="138"/>
      <c r="M229" s="138"/>
      <c r="N229" s="138"/>
      <c r="O229" s="29"/>
      <c r="P229" s="29"/>
      <c r="Q229" s="29"/>
      <c r="R229" s="29"/>
      <c r="S229" s="29"/>
      <c r="T229" s="29"/>
      <c r="U229" s="5"/>
      <c r="V229" s="51"/>
      <c r="W229" s="68"/>
      <c r="X229" s="68"/>
      <c r="Y229" s="146"/>
      <c r="Z229" s="38"/>
      <c r="AA229" s="38"/>
      <c r="AB229" s="54"/>
      <c r="AC229" s="16"/>
      <c r="AD229" s="14"/>
      <c r="AE229" s="64"/>
      <c r="AF229" s="118"/>
      <c r="AG229" s="16"/>
      <c r="AH229" s="146"/>
      <c r="AJ229" s="38"/>
      <c r="AK229" s="16"/>
      <c r="AL229" s="16"/>
      <c r="AM229" s="16"/>
      <c r="AO229" s="157"/>
    </row>
    <row r="230" spans="2:41" s="3" customFormat="1" ht="1.5" customHeight="1" x14ac:dyDescent="0.2">
      <c r="P230" s="72"/>
      <c r="Q230" s="87"/>
      <c r="R230" s="6"/>
      <c r="S230" s="38"/>
      <c r="T230" s="6"/>
      <c r="U230" s="5"/>
      <c r="V230" s="51"/>
      <c r="W230" s="55"/>
      <c r="X230" s="14"/>
      <c r="Y230" s="146"/>
      <c r="Z230" s="38"/>
      <c r="AA230" s="38"/>
      <c r="AB230" s="54"/>
      <c r="AC230" s="16"/>
      <c r="AD230" s="14"/>
      <c r="AE230" s="64"/>
      <c r="AF230" s="118"/>
      <c r="AG230" s="38"/>
      <c r="AH230" s="146"/>
      <c r="AJ230" s="38"/>
      <c r="AK230" s="16"/>
      <c r="AL230" s="16"/>
      <c r="AM230" s="16"/>
      <c r="AO230" s="157" t="s">
        <v>56</v>
      </c>
    </row>
    <row r="231" spans="2:41" s="3" customFormat="1" ht="9.9499999999999993" customHeight="1" x14ac:dyDescent="0.2">
      <c r="B231" s="106" t="s">
        <v>6</v>
      </c>
      <c r="D231" s="39"/>
      <c r="E231" s="72" t="s">
        <v>252</v>
      </c>
      <c r="F231" s="72"/>
      <c r="G231" s="29" t="s">
        <v>673</v>
      </c>
      <c r="H231" s="29"/>
      <c r="I231" s="29"/>
      <c r="J231" s="29"/>
      <c r="K231" s="29" t="s">
        <v>88</v>
      </c>
      <c r="L231" s="29"/>
      <c r="M231" s="29" t="s">
        <v>259</v>
      </c>
      <c r="N231" s="29"/>
      <c r="P231" s="72" t="s">
        <v>1546</v>
      </c>
      <c r="Q231" s="87"/>
      <c r="R231" s="28"/>
      <c r="S231" s="38">
        <f>IF(Suggested="Yes",AA231,AG231)</f>
        <v>83.85</v>
      </c>
      <c r="T231" s="36" t="s">
        <v>43</v>
      </c>
      <c r="U231" s="5" t="str">
        <f>+Instructions!$B$3</f>
        <v>E</v>
      </c>
      <c r="V231" s="51"/>
      <c r="W231" s="55">
        <f>+Instructions!$C$22</f>
        <v>0</v>
      </c>
      <c r="X231" s="38">
        <f>ROUND($AA231*(1-W231)+0.004999,2)</f>
        <v>83.85</v>
      </c>
      <c r="Y231" s="146"/>
      <c r="Z231" s="6" t="s">
        <v>3263</v>
      </c>
      <c r="AA231" s="38">
        <v>83.85</v>
      </c>
      <c r="AB231" s="59">
        <f>+W231</f>
        <v>0</v>
      </c>
      <c r="AC231" s="16">
        <f>+X231</f>
        <v>83.85</v>
      </c>
      <c r="AD231" s="12">
        <f>(AG231-AC231)/AG231</f>
        <v>0</v>
      </c>
      <c r="AE231" s="115"/>
      <c r="AF231" s="121">
        <v>3</v>
      </c>
      <c r="AG231" s="52">
        <f>SUM(AJ231:AL231)+AE231</f>
        <v>83.85</v>
      </c>
      <c r="AH231" s="146"/>
      <c r="AJ231" s="38">
        <f>ROUND(AC231/(1-VLOOKUP(AF231,Group,2,FALSE)),2)</f>
        <v>83.85</v>
      </c>
      <c r="AK231" s="16">
        <f>IF(VLOOKUP(AF231,Group,5,FALSE)="YES",VLOOKUP(ROUND(ROUND(AJ231,1)-AJ231,2),Round,2,FALSE)+VLOOKUP(AF231,Group,6,FALSE),0)</f>
        <v>0</v>
      </c>
      <c r="AL231" s="16">
        <f>IF(VLOOKUP(AF231,Group,7,FALSE)="",0,ROUND(AJ231-0.04999,1)-AJ231+AM231)</f>
        <v>0</v>
      </c>
      <c r="AM231" s="16" t="str">
        <f>IF(VLOOKUP(AF231,Group,7,FALSE)="","",VLOOKUP(AF231,Group,7,FALSE))</f>
        <v/>
      </c>
      <c r="AO231" s="157" t="s">
        <v>56</v>
      </c>
    </row>
    <row r="232" spans="2:41" s="3" customFormat="1" ht="1.5" customHeight="1" x14ac:dyDescent="0.2">
      <c r="P232" s="72"/>
      <c r="Q232" s="87"/>
      <c r="R232" s="6"/>
      <c r="S232" s="38"/>
      <c r="T232" s="6"/>
      <c r="U232" s="5"/>
      <c r="V232" s="51"/>
      <c r="W232" s="142"/>
      <c r="X232" s="55"/>
      <c r="Y232" s="149"/>
      <c r="Z232" s="142"/>
      <c r="AA232" s="38"/>
      <c r="AB232" s="38"/>
      <c r="AC232" s="54"/>
      <c r="AD232" s="16"/>
      <c r="AE232" s="14"/>
      <c r="AF232" s="64"/>
      <c r="AG232" s="118"/>
      <c r="AH232" s="151"/>
      <c r="AI232" s="142"/>
      <c r="AK232" s="16"/>
      <c r="AL232" s="16"/>
      <c r="AM232" s="16"/>
      <c r="AN232" s="16"/>
      <c r="AO232" s="157"/>
    </row>
    <row r="233" spans="2:41" s="3" customFormat="1" ht="9.75" customHeight="1" x14ac:dyDescent="0.2">
      <c r="D233" s="39" t="s">
        <v>303</v>
      </c>
      <c r="E233" s="164" t="s">
        <v>1231</v>
      </c>
      <c r="F233" s="72"/>
      <c r="G233" s="29"/>
      <c r="H233" s="29"/>
      <c r="I233" s="29"/>
      <c r="J233" s="29"/>
      <c r="K233" s="29"/>
      <c r="L233" s="29"/>
      <c r="M233" s="29"/>
      <c r="N233" s="29"/>
      <c r="Q233" s="87"/>
      <c r="R233" s="28"/>
      <c r="S233" s="38"/>
      <c r="T233" s="36"/>
      <c r="U233" s="5"/>
      <c r="V233" s="51"/>
      <c r="W233" s="142"/>
      <c r="X233" s="38"/>
      <c r="Y233" s="146"/>
      <c r="Z233" s="148"/>
      <c r="AA233" s="38"/>
      <c r="AB233" s="142"/>
      <c r="AC233" s="142"/>
      <c r="AD233" s="38"/>
      <c r="AE233" s="59"/>
      <c r="AF233" s="16"/>
      <c r="AG233" s="12"/>
      <c r="AH233" s="152"/>
      <c r="AI233" s="154"/>
      <c r="AJ233" s="38"/>
      <c r="AK233" s="142"/>
      <c r="AM233" s="6" t="s">
        <v>244</v>
      </c>
      <c r="AO233" s="157"/>
    </row>
    <row r="234" spans="2:41" s="3" customFormat="1" ht="3.75" customHeight="1" x14ac:dyDescent="0.2">
      <c r="P234" s="72"/>
      <c r="Q234" s="87"/>
      <c r="R234" s="6"/>
      <c r="S234" s="38"/>
      <c r="T234" s="6"/>
      <c r="U234" s="5"/>
      <c r="V234" s="51"/>
      <c r="W234" s="55"/>
      <c r="X234" s="14"/>
      <c r="Y234" s="146"/>
      <c r="Z234" s="38"/>
      <c r="AA234" s="38"/>
      <c r="AB234" s="54"/>
      <c r="AC234" s="16"/>
      <c r="AD234" s="14"/>
      <c r="AE234" s="64"/>
      <c r="AF234" s="118"/>
      <c r="AG234" s="38"/>
      <c r="AH234" s="146"/>
      <c r="AJ234" s="38"/>
      <c r="AK234" s="16"/>
      <c r="AL234" s="16"/>
      <c r="AM234" s="16"/>
      <c r="AO234" s="157" t="s">
        <v>56</v>
      </c>
    </row>
    <row r="235" spans="2:41" s="3" customFormat="1" ht="9.9499999999999993" customHeight="1" x14ac:dyDescent="0.2">
      <c r="C235" s="71" t="s">
        <v>1090</v>
      </c>
      <c r="P235" s="137"/>
      <c r="Q235" s="6"/>
      <c r="R235" s="77" t="s">
        <v>791</v>
      </c>
      <c r="S235" s="185" t="s">
        <v>968</v>
      </c>
      <c r="T235" s="190"/>
      <c r="U235" s="5"/>
      <c r="V235" s="51"/>
      <c r="W235" s="68"/>
      <c r="X235" s="68"/>
      <c r="Y235" s="146"/>
      <c r="Z235" s="38"/>
      <c r="AA235" s="38"/>
      <c r="AB235" s="14"/>
      <c r="AC235" s="14"/>
      <c r="AD235" s="14"/>
      <c r="AE235" s="14"/>
      <c r="AF235" s="64"/>
      <c r="AG235" s="16"/>
      <c r="AH235" s="146"/>
      <c r="AO235" s="157" t="s">
        <v>56</v>
      </c>
    </row>
    <row r="236" spans="2:41" s="3" customFormat="1" ht="2.85" customHeight="1" x14ac:dyDescent="0.2">
      <c r="P236" s="72"/>
      <c r="Q236" s="87"/>
      <c r="R236" s="6"/>
      <c r="S236" s="38"/>
      <c r="T236" s="6"/>
      <c r="U236" s="5"/>
      <c r="V236" s="51"/>
      <c r="W236" s="55"/>
      <c r="X236" s="14"/>
      <c r="Y236" s="146"/>
      <c r="Z236" s="38"/>
      <c r="AA236" s="38"/>
      <c r="AB236" s="54"/>
      <c r="AC236" s="16"/>
      <c r="AD236" s="14"/>
      <c r="AE236" s="64"/>
      <c r="AF236" s="118"/>
      <c r="AG236" s="38"/>
      <c r="AH236" s="146"/>
      <c r="AJ236" s="38"/>
      <c r="AK236" s="16"/>
      <c r="AL236" s="16"/>
      <c r="AM236" s="16"/>
      <c r="AO236" s="157" t="s">
        <v>56</v>
      </c>
    </row>
    <row r="237" spans="2:41" s="3" customFormat="1" ht="9.9499999999999993" customHeight="1" x14ac:dyDescent="0.2">
      <c r="C237" s="34"/>
      <c r="D237" s="39" t="s">
        <v>216</v>
      </c>
      <c r="E237" s="138" t="s">
        <v>723</v>
      </c>
      <c r="F237" s="138"/>
      <c r="G237" s="138"/>
      <c r="H237" s="138"/>
      <c r="I237" s="138"/>
      <c r="J237" s="138"/>
      <c r="K237" s="138"/>
      <c r="L237" s="138"/>
      <c r="M237" s="138"/>
      <c r="N237" s="138"/>
      <c r="O237" s="29"/>
      <c r="P237" s="29"/>
      <c r="Q237" s="29"/>
      <c r="R237" s="29"/>
      <c r="S237" s="29"/>
      <c r="T237" s="29"/>
      <c r="U237" s="5"/>
      <c r="V237" s="51"/>
      <c r="W237" s="68"/>
      <c r="X237" s="68"/>
      <c r="Y237" s="146"/>
      <c r="Z237" s="38"/>
      <c r="AA237" s="38"/>
      <c r="AB237" s="54"/>
      <c r="AC237" s="16"/>
      <c r="AD237" s="14"/>
      <c r="AE237" s="64"/>
      <c r="AF237" s="118"/>
      <c r="AG237" s="16"/>
      <c r="AH237" s="146"/>
      <c r="AJ237" s="38"/>
      <c r="AK237" s="16"/>
      <c r="AL237" s="16"/>
      <c r="AM237" s="16"/>
      <c r="AO237" s="157"/>
    </row>
    <row r="238" spans="2:41" s="3" customFormat="1" ht="1.5" customHeight="1" x14ac:dyDescent="0.2">
      <c r="P238" s="72"/>
      <c r="Q238" s="87"/>
      <c r="R238" s="6"/>
      <c r="S238" s="38"/>
      <c r="T238" s="6"/>
      <c r="U238" s="5"/>
      <c r="V238" s="51"/>
      <c r="W238" s="55"/>
      <c r="X238" s="14"/>
      <c r="Y238" s="146"/>
      <c r="Z238" s="38"/>
      <c r="AA238" s="38"/>
      <c r="AB238" s="54"/>
      <c r="AC238" s="16"/>
      <c r="AD238" s="14"/>
      <c r="AE238" s="64"/>
      <c r="AF238" s="118"/>
      <c r="AG238" s="38"/>
      <c r="AH238" s="146"/>
      <c r="AJ238" s="38"/>
      <c r="AK238" s="16"/>
      <c r="AL238" s="16"/>
      <c r="AM238" s="16"/>
      <c r="AO238" s="157" t="s">
        <v>56</v>
      </c>
    </row>
    <row r="239" spans="2:41" s="3" customFormat="1" ht="9.9499999999999993" customHeight="1" x14ac:dyDescent="0.2">
      <c r="B239" s="107" t="s">
        <v>52</v>
      </c>
      <c r="D239" s="39"/>
      <c r="E239" s="72" t="s">
        <v>729</v>
      </c>
      <c r="F239" s="72"/>
      <c r="G239" s="29" t="s">
        <v>45</v>
      </c>
      <c r="H239" s="29"/>
      <c r="I239" s="29"/>
      <c r="J239" s="29"/>
      <c r="K239" s="29" t="s">
        <v>724</v>
      </c>
      <c r="L239" s="29"/>
      <c r="M239" s="29" t="s">
        <v>726</v>
      </c>
      <c r="N239" s="29"/>
      <c r="P239" s="72" t="s">
        <v>90</v>
      </c>
      <c r="Q239" s="87"/>
      <c r="R239" s="28"/>
      <c r="S239" s="38">
        <f>IF(Suggested="Yes",AA239,AG239)</f>
        <v>37.950000000000003</v>
      </c>
      <c r="T239" s="36" t="s">
        <v>44</v>
      </c>
      <c r="U239" s="5" t="str">
        <f>+Instructions!$B$3</f>
        <v>E</v>
      </c>
      <c r="V239" s="51"/>
      <c r="W239" s="55">
        <f>+Instructions!$C$22</f>
        <v>0</v>
      </c>
      <c r="X239" s="38">
        <f>ROUND($AA239*(1-W239)+0.004999,2)</f>
        <v>37.950000000000003</v>
      </c>
      <c r="Y239" s="146"/>
      <c r="Z239" s="6" t="s">
        <v>3263</v>
      </c>
      <c r="AA239" s="38">
        <v>37.950000000000003</v>
      </c>
      <c r="AB239" s="59">
        <f t="shared" ref="AB239:AC241" si="189">+W239</f>
        <v>0</v>
      </c>
      <c r="AC239" s="16">
        <f t="shared" si="189"/>
        <v>37.950000000000003</v>
      </c>
      <c r="AD239" s="12">
        <f>(AG239-AC239)/AG239</f>
        <v>0</v>
      </c>
      <c r="AE239" s="115"/>
      <c r="AF239" s="120">
        <v>1</v>
      </c>
      <c r="AG239" s="37">
        <f>SUM(AJ239:AL239)+AE239</f>
        <v>37.950000000000003</v>
      </c>
      <c r="AH239" s="146"/>
      <c r="AJ239" s="38">
        <f>ROUND(AC239/(1-VLOOKUP(AF239,Group,2,FALSE)),2)</f>
        <v>37.950000000000003</v>
      </c>
      <c r="AK239" s="16">
        <f>IF(VLOOKUP(AF239,Group,5,FALSE)="YES",VLOOKUP(ROUND(ROUND(AJ239,1)-AJ239,2),Round,2,FALSE)+VLOOKUP(AF239,Group,6,FALSE),0)</f>
        <v>0</v>
      </c>
      <c r="AL239" s="16">
        <f>IF(VLOOKUP(AF239,Group,7,FALSE)="",0,ROUND(AJ239-0.04999,1)-AJ239+AM239)</f>
        <v>0</v>
      </c>
      <c r="AM239" s="16" t="str">
        <f>IF(VLOOKUP(AF239,Group,7,FALSE)="","",VLOOKUP(AF239,Group,7,FALSE))</f>
        <v/>
      </c>
      <c r="AO239" s="156" t="s">
        <v>56</v>
      </c>
    </row>
    <row r="240" spans="2:41" s="3" customFormat="1" ht="9.9499999999999993" customHeight="1" x14ac:dyDescent="0.2">
      <c r="B240" s="107" t="s">
        <v>52</v>
      </c>
      <c r="D240" s="39"/>
      <c r="E240" s="72" t="s">
        <v>729</v>
      </c>
      <c r="F240" s="72"/>
      <c r="G240" s="29" t="s">
        <v>45</v>
      </c>
      <c r="H240" s="29"/>
      <c r="I240" s="29"/>
      <c r="J240" s="29"/>
      <c r="K240" s="29" t="s">
        <v>725</v>
      </c>
      <c r="L240" s="29"/>
      <c r="M240" s="29" t="s">
        <v>727</v>
      </c>
      <c r="N240" s="29"/>
      <c r="P240" s="72" t="s">
        <v>90</v>
      </c>
      <c r="Q240" s="87"/>
      <c r="R240" s="28"/>
      <c r="S240" s="38">
        <f>IF(Suggested="Yes",AA240,AG240)</f>
        <v>37.950000000000003</v>
      </c>
      <c r="T240" s="36" t="s">
        <v>44</v>
      </c>
      <c r="U240" s="5" t="str">
        <f>+Instructions!$B$3</f>
        <v>E</v>
      </c>
      <c r="V240" s="51"/>
      <c r="W240" s="55">
        <f>+Instructions!$C$22</f>
        <v>0</v>
      </c>
      <c r="X240" s="38">
        <f>ROUND($AA240*(1-W240)+0.004999,2)</f>
        <v>37.950000000000003</v>
      </c>
      <c r="Y240" s="146"/>
      <c r="Z240" s="6" t="s">
        <v>3263</v>
      </c>
      <c r="AA240" s="38">
        <v>37.950000000000003</v>
      </c>
      <c r="AB240" s="59">
        <f t="shared" si="189"/>
        <v>0</v>
      </c>
      <c r="AC240" s="16">
        <f t="shared" si="189"/>
        <v>37.950000000000003</v>
      </c>
      <c r="AD240" s="12">
        <f>(AG240-AC240)/AG240</f>
        <v>0</v>
      </c>
      <c r="AE240" s="115"/>
      <c r="AF240" s="120">
        <v>1</v>
      </c>
      <c r="AG240" s="37">
        <f>SUM(AJ240:AL240)+AE240</f>
        <v>37.950000000000003</v>
      </c>
      <c r="AH240" s="146"/>
      <c r="AJ240" s="38">
        <f>ROUND(AC240/(1-VLOOKUP(AF240,Group,2,FALSE)),2)</f>
        <v>37.950000000000003</v>
      </c>
      <c r="AK240" s="16">
        <f>IF(VLOOKUP(AF240,Group,5,FALSE)="YES",VLOOKUP(ROUND(ROUND(AJ240,1)-AJ240,2),Round,2,FALSE)+VLOOKUP(AF240,Group,6,FALSE),0)</f>
        <v>0</v>
      </c>
      <c r="AL240" s="16">
        <f>IF(VLOOKUP(AF240,Group,7,FALSE)="",0,ROUND(AJ240-0.04999,1)-AJ240+AM240)</f>
        <v>0</v>
      </c>
      <c r="AM240" s="16" t="str">
        <f>IF(VLOOKUP(AF240,Group,7,FALSE)="","",VLOOKUP(AF240,Group,7,FALSE))</f>
        <v/>
      </c>
      <c r="AO240" s="156" t="s">
        <v>56</v>
      </c>
    </row>
    <row r="241" spans="2:41" s="3" customFormat="1" ht="9.9499999999999993" customHeight="1" x14ac:dyDescent="0.2">
      <c r="B241" s="107" t="s">
        <v>52</v>
      </c>
      <c r="D241" s="39"/>
      <c r="E241" s="72" t="s">
        <v>177</v>
      </c>
      <c r="F241" s="72"/>
      <c r="G241" s="29" t="s">
        <v>45</v>
      </c>
      <c r="H241" s="29"/>
      <c r="I241" s="29"/>
      <c r="J241" s="29"/>
      <c r="K241" s="29" t="s">
        <v>125</v>
      </c>
      <c r="L241" s="29"/>
      <c r="M241" s="29" t="s">
        <v>728</v>
      </c>
      <c r="N241" s="29"/>
      <c r="P241" s="72" t="s">
        <v>90</v>
      </c>
      <c r="Q241" s="87"/>
      <c r="R241" s="28"/>
      <c r="S241" s="38">
        <f>IF(Suggested="Yes",AA241,AG241)</f>
        <v>33.549999999999997</v>
      </c>
      <c r="T241" s="36" t="s">
        <v>44</v>
      </c>
      <c r="U241" s="5" t="str">
        <f>+Instructions!$B$3</f>
        <v>E</v>
      </c>
      <c r="V241" s="51"/>
      <c r="W241" s="55">
        <f>+Instructions!$C$22</f>
        <v>0</v>
      </c>
      <c r="X241" s="38">
        <f>ROUND($AA241*(1-W241)+0.004999,2)</f>
        <v>33.549999999999997</v>
      </c>
      <c r="Y241" s="146"/>
      <c r="Z241" s="6" t="s">
        <v>3263</v>
      </c>
      <c r="AA241" s="38">
        <v>33.549999999999997</v>
      </c>
      <c r="AB241" s="59">
        <f t="shared" si="189"/>
        <v>0</v>
      </c>
      <c r="AC241" s="16">
        <f t="shared" si="189"/>
        <v>33.549999999999997</v>
      </c>
      <c r="AD241" s="12">
        <f>(AG241-AC241)/AG241</f>
        <v>0</v>
      </c>
      <c r="AE241" s="115"/>
      <c r="AF241" s="120">
        <v>1</v>
      </c>
      <c r="AG241" s="37">
        <f>SUM(AJ241:AL241)+AE241</f>
        <v>33.549999999999997</v>
      </c>
      <c r="AH241" s="146"/>
      <c r="AJ241" s="38">
        <f>ROUND(AC241/(1-VLOOKUP(AF241,Group,2,FALSE)),2)</f>
        <v>33.549999999999997</v>
      </c>
      <c r="AK241" s="16">
        <f>IF(VLOOKUP(AF241,Group,5,FALSE)="YES",VLOOKUP(ROUND(ROUND(AJ241,1)-AJ241,2),Round,2,FALSE)+VLOOKUP(AF241,Group,6,FALSE),0)</f>
        <v>0</v>
      </c>
      <c r="AL241" s="16">
        <f>IF(VLOOKUP(AF241,Group,7,FALSE)="",0,ROUND(AJ241-0.04999,1)-AJ241+AM241)</f>
        <v>0</v>
      </c>
      <c r="AM241" s="16" t="str">
        <f>IF(VLOOKUP(AF241,Group,7,FALSE)="","",VLOOKUP(AF241,Group,7,FALSE))</f>
        <v/>
      </c>
      <c r="AO241" s="156" t="s">
        <v>56</v>
      </c>
    </row>
    <row r="242" spans="2:41" s="3" customFormat="1" ht="1.5" customHeight="1" x14ac:dyDescent="0.2">
      <c r="P242" s="72"/>
      <c r="Q242" s="87"/>
      <c r="R242" s="6"/>
      <c r="S242" s="38"/>
      <c r="T242" s="6"/>
      <c r="U242" s="5"/>
      <c r="V242" s="51"/>
      <c r="W242" s="55"/>
      <c r="X242" s="14"/>
      <c r="Y242" s="146"/>
      <c r="Z242" s="38"/>
      <c r="AA242" s="38"/>
      <c r="AB242" s="54"/>
      <c r="AC242" s="16"/>
      <c r="AD242" s="14"/>
      <c r="AE242" s="64"/>
      <c r="AF242" s="118"/>
      <c r="AG242" s="38"/>
      <c r="AH242" s="146"/>
      <c r="AJ242" s="38"/>
      <c r="AK242" s="16"/>
      <c r="AL242" s="16"/>
      <c r="AM242" s="16"/>
      <c r="AO242" s="157" t="s">
        <v>56</v>
      </c>
    </row>
    <row r="243" spans="2:41" s="3" customFormat="1" ht="9.9499999999999993" customHeight="1" x14ac:dyDescent="0.2">
      <c r="B243" s="106" t="s">
        <v>6</v>
      </c>
      <c r="D243" s="39"/>
      <c r="E243" s="72" t="s">
        <v>83</v>
      </c>
      <c r="F243" s="72"/>
      <c r="G243" s="29" t="s">
        <v>94</v>
      </c>
      <c r="H243" s="29"/>
      <c r="I243" s="29"/>
      <c r="J243" s="29"/>
      <c r="K243" s="29" t="s">
        <v>125</v>
      </c>
      <c r="L243" s="29"/>
      <c r="M243" s="29" t="s">
        <v>730</v>
      </c>
      <c r="N243" s="29"/>
      <c r="P243" s="72" t="s">
        <v>1543</v>
      </c>
      <c r="Q243" s="87"/>
      <c r="R243" s="28"/>
      <c r="S243" s="38">
        <f>IF(Suggested="Yes",AA243,AG243)</f>
        <v>45.2</v>
      </c>
      <c r="T243" s="36" t="s">
        <v>43</v>
      </c>
      <c r="U243" s="5" t="str">
        <f>+Instructions!$B$3</f>
        <v>E</v>
      </c>
      <c r="V243" s="51"/>
      <c r="W243" s="55">
        <f>+Instructions!$C$22</f>
        <v>0</v>
      </c>
      <c r="X243" s="38">
        <f>ROUND($AA243*(1-W243)+0.004999,2)</f>
        <v>45.2</v>
      </c>
      <c r="Y243" s="146"/>
      <c r="Z243" s="6" t="s">
        <v>3263</v>
      </c>
      <c r="AA243" s="38">
        <v>45.2</v>
      </c>
      <c r="AB243" s="59">
        <f t="shared" ref="AB243:AC246" si="190">+W243</f>
        <v>0</v>
      </c>
      <c r="AC243" s="16">
        <f t="shared" si="190"/>
        <v>45.2</v>
      </c>
      <c r="AD243" s="12">
        <f>(AG243-AC243)/AG243</f>
        <v>0</v>
      </c>
      <c r="AE243" s="115"/>
      <c r="AF243" s="121">
        <v>3</v>
      </c>
      <c r="AG243" s="52">
        <f>SUM(AJ243:AL243)+AE243</f>
        <v>45.2</v>
      </c>
      <c r="AH243" s="146"/>
      <c r="AJ243" s="38">
        <f>ROUND(AC243/(1-VLOOKUP(AF243,Group,2,FALSE)),2)</f>
        <v>45.2</v>
      </c>
      <c r="AK243" s="16">
        <f>IF(VLOOKUP(AF243,Group,5,FALSE)="YES",VLOOKUP(ROUND(ROUND(AJ243,1)-AJ243,2),Round,2,FALSE)+VLOOKUP(AF243,Group,6,FALSE),0)</f>
        <v>0</v>
      </c>
      <c r="AL243" s="16">
        <f>IF(VLOOKUP(AF243,Group,7,FALSE)="",0,ROUND(AJ243-0.04999,1)-AJ243+AM243)</f>
        <v>0</v>
      </c>
      <c r="AM243" s="16" t="str">
        <f>IF(VLOOKUP(AF243,Group,7,FALSE)="","",VLOOKUP(AF243,Group,7,FALSE))</f>
        <v/>
      </c>
      <c r="AO243" s="156" t="s">
        <v>56</v>
      </c>
    </row>
    <row r="244" spans="2:41" s="3" customFormat="1" ht="9.9499999999999993" customHeight="1" x14ac:dyDescent="0.2">
      <c r="B244" s="106" t="s">
        <v>6</v>
      </c>
      <c r="D244" s="39"/>
      <c r="E244" s="72" t="s">
        <v>251</v>
      </c>
      <c r="F244" s="72"/>
      <c r="G244" s="29" t="s">
        <v>734</v>
      </c>
      <c r="H244" s="29"/>
      <c r="I244" s="29"/>
      <c r="J244" s="29"/>
      <c r="K244" s="29" t="s">
        <v>125</v>
      </c>
      <c r="L244" s="29"/>
      <c r="M244" s="29" t="s">
        <v>731</v>
      </c>
      <c r="N244" s="29"/>
      <c r="P244" s="72" t="s">
        <v>1543</v>
      </c>
      <c r="Q244" s="87"/>
      <c r="R244" s="28"/>
      <c r="S244" s="38">
        <f>IF(Suggested="Yes",AA244,AG244)</f>
        <v>64.849999999999994</v>
      </c>
      <c r="T244" s="36" t="s">
        <v>43</v>
      </c>
      <c r="U244" s="5" t="str">
        <f>+Instructions!$B$3</f>
        <v>E</v>
      </c>
      <c r="V244" s="51"/>
      <c r="W244" s="55">
        <f>+Instructions!$C$22</f>
        <v>0</v>
      </c>
      <c r="X244" s="38">
        <f>ROUND($AA244*(1-W244)+0.004999,2)</f>
        <v>64.849999999999994</v>
      </c>
      <c r="Y244" s="146"/>
      <c r="Z244" s="6" t="s">
        <v>3263</v>
      </c>
      <c r="AA244" s="38">
        <v>64.849999999999994</v>
      </c>
      <c r="AB244" s="59">
        <f t="shared" si="190"/>
        <v>0</v>
      </c>
      <c r="AC244" s="16">
        <f t="shared" si="190"/>
        <v>64.849999999999994</v>
      </c>
      <c r="AD244" s="12">
        <f>(AG244-AC244)/AG244</f>
        <v>0</v>
      </c>
      <c r="AE244" s="115"/>
      <c r="AF244" s="121">
        <v>3</v>
      </c>
      <c r="AG244" s="52">
        <f>SUM(AJ244:AL244)+AE244</f>
        <v>64.849999999999994</v>
      </c>
      <c r="AH244" s="146"/>
      <c r="AJ244" s="38">
        <f>ROUND(AC244/(1-VLOOKUP(AF244,Group,2,FALSE)),2)</f>
        <v>64.849999999999994</v>
      </c>
      <c r="AK244" s="16">
        <f>IF(VLOOKUP(AF244,Group,5,FALSE)="YES",VLOOKUP(ROUND(ROUND(AJ244,1)-AJ244,2),Round,2,FALSE)+VLOOKUP(AF244,Group,6,FALSE),0)</f>
        <v>0</v>
      </c>
      <c r="AL244" s="16">
        <f>IF(VLOOKUP(AF244,Group,7,FALSE)="",0,ROUND(AJ244-0.04999,1)-AJ244+AM244)</f>
        <v>0</v>
      </c>
      <c r="AM244" s="16" t="str">
        <f>IF(VLOOKUP(AF244,Group,7,FALSE)="","",VLOOKUP(AF244,Group,7,FALSE))</f>
        <v/>
      </c>
      <c r="AO244" s="156" t="s">
        <v>56</v>
      </c>
    </row>
    <row r="245" spans="2:41" s="3" customFormat="1" ht="9.9499999999999993" customHeight="1" x14ac:dyDescent="0.2">
      <c r="B245" s="106" t="s">
        <v>6</v>
      </c>
      <c r="D245" s="39"/>
      <c r="E245" s="72" t="s">
        <v>732</v>
      </c>
      <c r="F245" s="72"/>
      <c r="G245" s="29" t="s">
        <v>733</v>
      </c>
      <c r="H245" s="29"/>
      <c r="I245" s="29"/>
      <c r="J245" s="29"/>
      <c r="K245" s="29" t="s">
        <v>125</v>
      </c>
      <c r="L245" s="29"/>
      <c r="M245" s="29" t="s">
        <v>735</v>
      </c>
      <c r="N245" s="29"/>
      <c r="P245" s="72" t="s">
        <v>1543</v>
      </c>
      <c r="Q245" s="87"/>
      <c r="R245" s="28"/>
      <c r="S245" s="38">
        <f>IF(Suggested="Yes",AA245,AG245)</f>
        <v>68.349999999999994</v>
      </c>
      <c r="T245" s="36" t="s">
        <v>43</v>
      </c>
      <c r="U245" s="5" t="str">
        <f>+Instructions!$B$3</f>
        <v>E</v>
      </c>
      <c r="V245" s="51"/>
      <c r="W245" s="55">
        <f>+Instructions!$C$22</f>
        <v>0</v>
      </c>
      <c r="X245" s="38">
        <f>ROUND($AA245*(1-W245)+0.004999,2)</f>
        <v>68.349999999999994</v>
      </c>
      <c r="Y245" s="146"/>
      <c r="Z245" s="6" t="s">
        <v>3263</v>
      </c>
      <c r="AA245" s="38">
        <v>68.349999999999994</v>
      </c>
      <c r="AB245" s="59">
        <f t="shared" si="190"/>
        <v>0</v>
      </c>
      <c r="AC245" s="16">
        <f t="shared" si="190"/>
        <v>68.349999999999994</v>
      </c>
      <c r="AD245" s="12">
        <f>(AG245-AC245)/AG245</f>
        <v>0</v>
      </c>
      <c r="AE245" s="115"/>
      <c r="AF245" s="121">
        <v>3</v>
      </c>
      <c r="AG245" s="52">
        <f>SUM(AJ245:AL245)+AE245</f>
        <v>68.349999999999994</v>
      </c>
      <c r="AH245" s="146"/>
      <c r="AJ245" s="38">
        <f>ROUND(AC245/(1-VLOOKUP(AF245,Group,2,FALSE)),2)</f>
        <v>68.349999999999994</v>
      </c>
      <c r="AK245" s="16">
        <f>IF(VLOOKUP(AF245,Group,5,FALSE)="YES",VLOOKUP(ROUND(ROUND(AJ245,1)-AJ245,2),Round,2,FALSE)+VLOOKUP(AF245,Group,6,FALSE),0)</f>
        <v>0</v>
      </c>
      <c r="AL245" s="16">
        <f>IF(VLOOKUP(AF245,Group,7,FALSE)="",0,ROUND(AJ245-0.04999,1)-AJ245+AM245)</f>
        <v>0</v>
      </c>
      <c r="AM245" s="16" t="str">
        <f>IF(VLOOKUP(AF245,Group,7,FALSE)="","",VLOOKUP(AF245,Group,7,FALSE))</f>
        <v/>
      </c>
      <c r="AO245" s="156" t="s">
        <v>56</v>
      </c>
    </row>
    <row r="246" spans="2:41" s="3" customFormat="1" ht="9.9499999999999993" customHeight="1" x14ac:dyDescent="0.2">
      <c r="B246" s="106" t="s">
        <v>6</v>
      </c>
      <c r="D246" s="39"/>
      <c r="E246" s="72" t="s">
        <v>779</v>
      </c>
      <c r="F246" s="72"/>
      <c r="G246" s="29" t="s">
        <v>736</v>
      </c>
      <c r="H246" s="29"/>
      <c r="I246" s="29"/>
      <c r="J246" s="29"/>
      <c r="K246" s="29" t="s">
        <v>576</v>
      </c>
      <c r="L246" s="29"/>
      <c r="M246" s="29" t="s">
        <v>737</v>
      </c>
      <c r="N246" s="29"/>
      <c r="P246" s="72" t="s">
        <v>1543</v>
      </c>
      <c r="Q246" s="87"/>
      <c r="R246" s="28"/>
      <c r="S246" s="38">
        <f>IF(Suggested="Yes",AA246,AG246)</f>
        <v>51.75</v>
      </c>
      <c r="T246" s="36" t="s">
        <v>43</v>
      </c>
      <c r="U246" s="5" t="str">
        <f>+Instructions!$B$3</f>
        <v>E</v>
      </c>
      <c r="V246" s="51"/>
      <c r="W246" s="55">
        <f>+Instructions!$C$22</f>
        <v>0</v>
      </c>
      <c r="X246" s="38">
        <f>ROUND($AA246*(1-W246)+0.004999,2)</f>
        <v>51.75</v>
      </c>
      <c r="Y246" s="146"/>
      <c r="Z246" s="6" t="s">
        <v>3263</v>
      </c>
      <c r="AA246" s="38">
        <v>51.75</v>
      </c>
      <c r="AB246" s="59">
        <f t="shared" si="190"/>
        <v>0</v>
      </c>
      <c r="AC246" s="16">
        <f t="shared" si="190"/>
        <v>51.75</v>
      </c>
      <c r="AD246" s="12">
        <f>(AG246-AC246)/AG246</f>
        <v>0</v>
      </c>
      <c r="AE246" s="115"/>
      <c r="AF246" s="121">
        <v>3</v>
      </c>
      <c r="AG246" s="52">
        <f>SUM(AJ246:AL246)+AE246</f>
        <v>51.75</v>
      </c>
      <c r="AH246" s="146"/>
      <c r="AJ246" s="38">
        <f>ROUND(AC246/(1-VLOOKUP(AF246,Group,2,FALSE)),2)</f>
        <v>51.75</v>
      </c>
      <c r="AK246" s="16">
        <f>IF(VLOOKUP(AF246,Group,5,FALSE)="YES",VLOOKUP(ROUND(ROUND(AJ246,1)-AJ246,2),Round,2,FALSE)+VLOOKUP(AF246,Group,6,FALSE),0)</f>
        <v>0</v>
      </c>
      <c r="AL246" s="16">
        <f>IF(VLOOKUP(AF246,Group,7,FALSE)="",0,ROUND(AJ246-0.04999,1)-AJ246+AM246)</f>
        <v>0</v>
      </c>
      <c r="AM246" s="16" t="str">
        <f>IF(VLOOKUP(AF246,Group,7,FALSE)="","",VLOOKUP(AF246,Group,7,FALSE))</f>
        <v/>
      </c>
      <c r="AO246" s="156" t="s">
        <v>56</v>
      </c>
    </row>
    <row r="247" spans="2:41" s="3" customFormat="1" ht="3.75" customHeight="1" x14ac:dyDescent="0.2">
      <c r="P247" s="72"/>
      <c r="Q247" s="87"/>
      <c r="R247" s="6"/>
      <c r="S247" s="38"/>
      <c r="T247" s="6"/>
      <c r="U247" s="5"/>
      <c r="V247" s="51"/>
      <c r="W247" s="55"/>
      <c r="X247" s="14"/>
      <c r="Y247" s="146"/>
      <c r="Z247" s="38"/>
      <c r="AA247" s="38"/>
      <c r="AB247" s="54"/>
      <c r="AC247" s="16"/>
      <c r="AD247" s="14"/>
      <c r="AE247" s="64"/>
      <c r="AF247" s="118"/>
      <c r="AG247" s="38"/>
      <c r="AH247" s="146"/>
      <c r="AJ247" s="38"/>
      <c r="AK247" s="16"/>
      <c r="AL247" s="16"/>
      <c r="AM247" s="16"/>
      <c r="AO247" s="157" t="s">
        <v>56</v>
      </c>
    </row>
    <row r="248" spans="2:41" s="3" customFormat="1" ht="9.9499999999999993" customHeight="1" x14ac:dyDescent="0.2">
      <c r="C248" s="71" t="s">
        <v>1943</v>
      </c>
      <c r="J248" s="87"/>
      <c r="P248" s="137"/>
      <c r="Q248" s="6"/>
      <c r="R248" s="77" t="s">
        <v>791</v>
      </c>
      <c r="S248" s="185" t="s">
        <v>1950</v>
      </c>
      <c r="T248" s="190"/>
      <c r="U248" s="5"/>
      <c r="V248" s="51"/>
      <c r="W248" s="68"/>
      <c r="X248" s="68"/>
      <c r="Y248" s="146"/>
      <c r="Z248" s="38"/>
      <c r="AA248" s="38"/>
      <c r="AB248" s="14"/>
      <c r="AC248" s="14"/>
      <c r="AD248" s="14"/>
      <c r="AE248" s="14"/>
      <c r="AF248" s="64"/>
      <c r="AG248" s="16"/>
      <c r="AH248" s="146"/>
      <c r="AO248" s="157" t="s">
        <v>56</v>
      </c>
    </row>
    <row r="249" spans="2:41" s="3" customFormat="1" ht="2.85" customHeight="1" x14ac:dyDescent="0.2">
      <c r="P249" s="72"/>
      <c r="Q249" s="87"/>
      <c r="R249" s="6"/>
      <c r="S249" s="38"/>
      <c r="T249" s="6"/>
      <c r="U249" s="5"/>
      <c r="V249" s="51"/>
      <c r="W249" s="55"/>
      <c r="X249" s="14"/>
      <c r="Y249" s="146"/>
      <c r="Z249" s="38"/>
      <c r="AA249" s="38"/>
      <c r="AB249" s="54"/>
      <c r="AC249" s="16"/>
      <c r="AD249" s="14"/>
      <c r="AE249" s="64"/>
      <c r="AF249" s="118"/>
      <c r="AG249" s="38"/>
      <c r="AH249" s="146"/>
      <c r="AJ249" s="38"/>
      <c r="AK249" s="16"/>
      <c r="AL249" s="16"/>
      <c r="AM249" s="16"/>
      <c r="AO249" s="157" t="s">
        <v>56</v>
      </c>
    </row>
    <row r="250" spans="2:41" s="3" customFormat="1" ht="9.9499999999999993" customHeight="1" x14ac:dyDescent="0.2">
      <c r="C250" s="34"/>
      <c r="D250" s="39" t="s">
        <v>216</v>
      </c>
      <c r="E250" s="138" t="s">
        <v>1951</v>
      </c>
      <c r="F250" s="138"/>
      <c r="G250" s="138"/>
      <c r="H250" s="138"/>
      <c r="I250" s="138" t="s">
        <v>244</v>
      </c>
      <c r="K250" s="138"/>
      <c r="L250" s="138"/>
      <c r="M250" s="138"/>
      <c r="N250" s="138"/>
      <c r="O250" s="29"/>
      <c r="P250" s="29"/>
      <c r="Q250" s="29"/>
      <c r="R250" s="29"/>
      <c r="S250" s="29" t="s">
        <v>244</v>
      </c>
      <c r="T250" s="29"/>
      <c r="U250" s="5"/>
      <c r="V250" s="51"/>
      <c r="W250" s="68"/>
      <c r="X250" s="68"/>
      <c r="Y250" s="146"/>
      <c r="Z250" s="38"/>
      <c r="AA250" s="38"/>
      <c r="AB250" s="54"/>
      <c r="AC250" s="16"/>
      <c r="AD250" s="14"/>
      <c r="AE250" s="64"/>
      <c r="AF250" s="118"/>
      <c r="AG250" s="16"/>
      <c r="AH250" s="146"/>
      <c r="AJ250" s="38"/>
      <c r="AK250" s="16"/>
      <c r="AL250" s="16"/>
      <c r="AM250" s="16"/>
      <c r="AO250" s="157"/>
    </row>
    <row r="251" spans="2:41" s="3" customFormat="1" ht="1.5" customHeight="1" x14ac:dyDescent="0.2">
      <c r="P251" s="72"/>
      <c r="Q251" s="87"/>
      <c r="R251" s="6"/>
      <c r="S251" s="38"/>
      <c r="T251" s="6"/>
      <c r="U251" s="5"/>
      <c r="V251" s="51"/>
      <c r="W251" s="55"/>
      <c r="X251" s="14"/>
      <c r="Y251" s="146"/>
      <c r="Z251" s="38"/>
      <c r="AA251" s="38"/>
      <c r="AB251" s="54"/>
      <c r="AC251" s="16"/>
      <c r="AD251" s="14"/>
      <c r="AE251" s="64"/>
      <c r="AF251" s="118"/>
      <c r="AG251" s="38"/>
      <c r="AH251" s="146"/>
      <c r="AJ251" s="38"/>
      <c r="AK251" s="16"/>
      <c r="AL251" s="16"/>
      <c r="AM251" s="16"/>
      <c r="AO251" s="157" t="s">
        <v>56</v>
      </c>
    </row>
    <row r="252" spans="2:41" s="3" customFormat="1" ht="9.75" customHeight="1" x14ac:dyDescent="0.2">
      <c r="B252" s="107" t="s">
        <v>52</v>
      </c>
      <c r="D252" s="39"/>
      <c r="E252" s="72" t="s">
        <v>1520</v>
      </c>
      <c r="F252" s="72"/>
      <c r="G252" s="29" t="s">
        <v>45</v>
      </c>
      <c r="H252" s="29"/>
      <c r="I252" s="29"/>
      <c r="J252" s="29"/>
      <c r="K252" s="29" t="s">
        <v>125</v>
      </c>
      <c r="L252" s="29"/>
      <c r="M252" s="29" t="s">
        <v>1952</v>
      </c>
      <c r="N252" s="29"/>
      <c r="P252" s="72" t="s">
        <v>90</v>
      </c>
      <c r="Q252" s="87"/>
      <c r="R252" s="28"/>
      <c r="S252" s="38">
        <f t="shared" ref="S252:S253" si="191">IF(Suggested="Yes",AA252,AG252)</f>
        <v>52.95</v>
      </c>
      <c r="T252" s="36" t="s">
        <v>44</v>
      </c>
      <c r="U252" s="5" t="str">
        <f>+Instructions!$B$3</f>
        <v>E</v>
      </c>
      <c r="V252" s="51"/>
      <c r="W252" s="55">
        <f>+Instructions!$C$22</f>
        <v>0</v>
      </c>
      <c r="X252" s="38">
        <f t="shared" ref="X252:X253" si="192">ROUND($AA252*(1-W252)+0.004999,2)</f>
        <v>52.95</v>
      </c>
      <c r="Y252" s="146"/>
      <c r="Z252" s="6" t="s">
        <v>3263</v>
      </c>
      <c r="AA252" s="38">
        <v>52.95</v>
      </c>
      <c r="AB252" s="59">
        <f t="shared" ref="AB252:AB253" si="193">+W252</f>
        <v>0</v>
      </c>
      <c r="AC252" s="16">
        <f t="shared" ref="AC252:AC253" si="194">+X252</f>
        <v>52.95</v>
      </c>
      <c r="AD252" s="12">
        <f t="shared" ref="AD252:AD253" si="195">(AG252-AC252)/AG252</f>
        <v>0</v>
      </c>
      <c r="AE252" s="115"/>
      <c r="AF252" s="120">
        <v>1</v>
      </c>
      <c r="AG252" s="37">
        <f t="shared" ref="AG252:AG253" si="196">SUM(AJ252:AL252)+AE252</f>
        <v>52.95</v>
      </c>
      <c r="AH252" s="146"/>
      <c r="AJ252" s="38">
        <f t="shared" ref="AJ252:AJ253" si="197">ROUND(AC252/(1-VLOOKUP(AF252,Group,2,FALSE)),2)</f>
        <v>52.95</v>
      </c>
      <c r="AK252" s="16">
        <f t="shared" ref="AK252:AK253" si="198">IF(VLOOKUP(AF252,Group,5,FALSE)="YES",VLOOKUP(ROUND(ROUND(AJ252,1)-AJ252,2),Round,2,FALSE)+VLOOKUP(AF252,Group,6,FALSE),0)</f>
        <v>0</v>
      </c>
      <c r="AL252" s="16">
        <f t="shared" ref="AL252:AL253" si="199">IF(VLOOKUP(AF252,Group,7,FALSE)="",0,ROUND(AJ252-0.04999,1)-AJ252+AM252)</f>
        <v>0</v>
      </c>
      <c r="AM252" s="16" t="str">
        <f t="shared" ref="AM252:AM253" si="200">IF(VLOOKUP(AF252,Group,7,FALSE)="","",VLOOKUP(AF252,Group,7,FALSE))</f>
        <v/>
      </c>
      <c r="AO252" s="156" t="s">
        <v>56</v>
      </c>
    </row>
    <row r="253" spans="2:41" s="3" customFormat="1" ht="9.75" customHeight="1" x14ac:dyDescent="0.2">
      <c r="B253" s="107" t="s">
        <v>52</v>
      </c>
      <c r="D253" s="39"/>
      <c r="E253" s="72" t="s">
        <v>177</v>
      </c>
      <c r="F253" s="72"/>
      <c r="G253" s="29" t="s">
        <v>45</v>
      </c>
      <c r="H253" s="29"/>
      <c r="I253" s="29"/>
      <c r="J253" s="29"/>
      <c r="K253" s="29" t="s">
        <v>125</v>
      </c>
      <c r="L253" s="29"/>
      <c r="M253" s="29" t="s">
        <v>1953</v>
      </c>
      <c r="N253" s="29"/>
      <c r="P253" s="72" t="s">
        <v>1947</v>
      </c>
      <c r="Q253" s="87"/>
      <c r="R253" s="28"/>
      <c r="S253" s="38">
        <f t="shared" si="191"/>
        <v>52.95</v>
      </c>
      <c r="T253" s="36" t="s">
        <v>44</v>
      </c>
      <c r="U253" s="5" t="str">
        <f>+Instructions!$B$3</f>
        <v>E</v>
      </c>
      <c r="V253" s="51"/>
      <c r="W253" s="55">
        <f>+Instructions!$C$22</f>
        <v>0</v>
      </c>
      <c r="X253" s="38">
        <f t="shared" si="192"/>
        <v>52.95</v>
      </c>
      <c r="Y253" s="146"/>
      <c r="Z253" s="6" t="s">
        <v>3263</v>
      </c>
      <c r="AA253" s="38">
        <v>52.95</v>
      </c>
      <c r="AB253" s="59">
        <f t="shared" si="193"/>
        <v>0</v>
      </c>
      <c r="AC253" s="16">
        <f t="shared" si="194"/>
        <v>52.95</v>
      </c>
      <c r="AD253" s="12">
        <f t="shared" si="195"/>
        <v>0</v>
      </c>
      <c r="AE253" s="115"/>
      <c r="AF253" s="120">
        <v>1</v>
      </c>
      <c r="AG253" s="37">
        <f t="shared" si="196"/>
        <v>52.95</v>
      </c>
      <c r="AH253" s="146"/>
      <c r="AJ253" s="38">
        <f t="shared" si="197"/>
        <v>52.95</v>
      </c>
      <c r="AK253" s="16">
        <f t="shared" si="198"/>
        <v>0</v>
      </c>
      <c r="AL253" s="16">
        <f t="shared" si="199"/>
        <v>0</v>
      </c>
      <c r="AM253" s="16" t="str">
        <f t="shared" si="200"/>
        <v/>
      </c>
      <c r="AO253" s="156" t="s">
        <v>56</v>
      </c>
    </row>
    <row r="254" spans="2:41" s="3" customFormat="1" ht="0.95" customHeight="1" x14ac:dyDescent="0.2">
      <c r="P254" s="72"/>
      <c r="Q254" s="87"/>
      <c r="R254" s="6"/>
      <c r="S254" s="38"/>
      <c r="T254" s="6"/>
      <c r="U254" s="5"/>
      <c r="V254" s="51"/>
      <c r="W254" s="55"/>
      <c r="X254" s="14"/>
      <c r="Y254" s="146"/>
      <c r="Z254" s="38"/>
      <c r="AA254" s="38"/>
      <c r="AB254" s="54"/>
      <c r="AC254" s="16"/>
      <c r="AD254" s="14"/>
      <c r="AE254" s="64"/>
      <c r="AF254" s="118"/>
      <c r="AG254" s="38"/>
      <c r="AH254" s="146"/>
      <c r="AJ254" s="38"/>
      <c r="AK254" s="16"/>
      <c r="AL254" s="16"/>
      <c r="AM254" s="16"/>
      <c r="AO254" s="157" t="s">
        <v>56</v>
      </c>
    </row>
    <row r="255" spans="2:41" s="3" customFormat="1" ht="9.9499999999999993" customHeight="1" x14ac:dyDescent="0.2">
      <c r="B255" s="106" t="s">
        <v>6</v>
      </c>
      <c r="D255" s="39"/>
      <c r="E255" s="72" t="s">
        <v>83</v>
      </c>
      <c r="F255" s="72"/>
      <c r="G255" s="29" t="s">
        <v>116</v>
      </c>
      <c r="H255" s="29"/>
      <c r="I255" s="29"/>
      <c r="J255" s="29"/>
      <c r="K255" s="29" t="s">
        <v>125</v>
      </c>
      <c r="L255" s="29"/>
      <c r="M255" s="29" t="s">
        <v>1956</v>
      </c>
      <c r="N255" s="29"/>
      <c r="P255" s="72" t="s">
        <v>1531</v>
      </c>
      <c r="Q255" s="87"/>
      <c r="R255" s="28"/>
      <c r="S255" s="38">
        <f>IF(Suggested="Yes",AA255,AG255)</f>
        <v>53.8</v>
      </c>
      <c r="T255" s="36" t="s">
        <v>43</v>
      </c>
      <c r="U255" s="5" t="str">
        <f>+Instructions!$B$3</f>
        <v>E</v>
      </c>
      <c r="V255" s="51"/>
      <c r="W255" s="55">
        <f>+Instructions!$C$22</f>
        <v>0</v>
      </c>
      <c r="X255" s="38">
        <f>ROUND($AA255*(1-W255)+0.004999,2)</f>
        <v>53.8</v>
      </c>
      <c r="Y255" s="146"/>
      <c r="Z255" s="6" t="s">
        <v>3263</v>
      </c>
      <c r="AA255" s="38">
        <v>53.8</v>
      </c>
      <c r="AB255" s="59">
        <f t="shared" ref="AB255:AC258" si="201">+W255</f>
        <v>0</v>
      </c>
      <c r="AC255" s="16">
        <f t="shared" si="201"/>
        <v>53.8</v>
      </c>
      <c r="AD255" s="12">
        <f>(AG255-AC255)/AG255</f>
        <v>0</v>
      </c>
      <c r="AE255" s="115"/>
      <c r="AF255" s="121">
        <v>3</v>
      </c>
      <c r="AG255" s="52">
        <f>SUM(AJ255:AL255)+AE255</f>
        <v>53.8</v>
      </c>
      <c r="AH255" s="146"/>
      <c r="AJ255" s="38">
        <f>ROUND(AC255/(1-VLOOKUP(AF255,Group,2,FALSE)),2)</f>
        <v>53.8</v>
      </c>
      <c r="AK255" s="16">
        <f>IF(VLOOKUP(AF255,Group,5,FALSE)="YES",VLOOKUP(ROUND(ROUND(AJ255,1)-AJ255,2),Round,2,FALSE)+VLOOKUP(AF255,Group,6,FALSE),0)</f>
        <v>0</v>
      </c>
      <c r="AL255" s="16">
        <f>IF(VLOOKUP(AF255,Group,7,FALSE)="",0,ROUND(AJ255-0.04999,1)-AJ255+AM255)</f>
        <v>0</v>
      </c>
      <c r="AM255" s="16" t="str">
        <f>IF(VLOOKUP(AF255,Group,7,FALSE)="","",VLOOKUP(AF255,Group,7,FALSE))</f>
        <v/>
      </c>
      <c r="AO255" s="156" t="s">
        <v>56</v>
      </c>
    </row>
    <row r="256" spans="2:41" s="3" customFormat="1" ht="9.9499999999999993" customHeight="1" x14ac:dyDescent="0.2">
      <c r="B256" s="106" t="s">
        <v>6</v>
      </c>
      <c r="D256" s="39"/>
      <c r="E256" s="72" t="s">
        <v>1146</v>
      </c>
      <c r="F256" s="72"/>
      <c r="G256" s="29" t="s">
        <v>1147</v>
      </c>
      <c r="H256" s="29"/>
      <c r="I256" s="29"/>
      <c r="J256" s="29"/>
      <c r="K256" s="29" t="s">
        <v>442</v>
      </c>
      <c r="L256" s="29"/>
      <c r="M256" s="29" t="s">
        <v>1954</v>
      </c>
      <c r="N256" s="29"/>
      <c r="P256" s="72" t="s">
        <v>1531</v>
      </c>
      <c r="Q256" s="87"/>
      <c r="R256" s="28"/>
      <c r="S256" s="38">
        <f>IF(Suggested="Yes",AA256,AG256)</f>
        <v>101.95</v>
      </c>
      <c r="T256" s="36" t="s">
        <v>43</v>
      </c>
      <c r="U256" s="5" t="str">
        <f>+Instructions!$B$3</f>
        <v>E</v>
      </c>
      <c r="V256" s="51"/>
      <c r="W256" s="55">
        <f>+Instructions!$C$22</f>
        <v>0</v>
      </c>
      <c r="X256" s="38">
        <f>ROUND($AA256*(1-W256)+0.004999,2)</f>
        <v>101.95</v>
      </c>
      <c r="Y256" s="146"/>
      <c r="Z256" s="6" t="s">
        <v>3263</v>
      </c>
      <c r="AA256" s="38">
        <v>101.95</v>
      </c>
      <c r="AB256" s="59">
        <f t="shared" si="201"/>
        <v>0</v>
      </c>
      <c r="AC256" s="16">
        <f t="shared" si="201"/>
        <v>101.95</v>
      </c>
      <c r="AD256" s="12">
        <f>(AG256-AC256)/AG256</f>
        <v>0</v>
      </c>
      <c r="AE256" s="115"/>
      <c r="AF256" s="121">
        <v>3</v>
      </c>
      <c r="AG256" s="52">
        <f>SUM(AJ256:AL256)+AE256</f>
        <v>101.95</v>
      </c>
      <c r="AH256" s="146"/>
      <c r="AJ256" s="38">
        <f>ROUND(AC256/(1-VLOOKUP(AF256,Group,2,FALSE)),2)</f>
        <v>101.95</v>
      </c>
      <c r="AK256" s="16">
        <f>IF(VLOOKUP(AF256,Group,5,FALSE)="YES",VLOOKUP(ROUND(ROUND(AJ256,1)-AJ256,2),Round,2,FALSE)+VLOOKUP(AF256,Group,6,FALSE),0)</f>
        <v>0</v>
      </c>
      <c r="AL256" s="16">
        <f>IF(VLOOKUP(AF256,Group,7,FALSE)="",0,ROUND(AJ256-0.04999,1)-AJ256+AM256)</f>
        <v>0</v>
      </c>
      <c r="AM256" s="16" t="str">
        <f>IF(VLOOKUP(AF256,Group,7,FALSE)="","",VLOOKUP(AF256,Group,7,FALSE))</f>
        <v/>
      </c>
      <c r="AO256" s="156" t="s">
        <v>56</v>
      </c>
    </row>
    <row r="257" spans="2:41" s="3" customFormat="1" ht="9.9499999999999993" customHeight="1" x14ac:dyDescent="0.2">
      <c r="B257" s="106" t="s">
        <v>6</v>
      </c>
      <c r="D257" s="39"/>
      <c r="E257" s="72" t="s">
        <v>1581</v>
      </c>
      <c r="F257" s="72"/>
      <c r="G257" s="29" t="s">
        <v>1957</v>
      </c>
      <c r="H257" s="29"/>
      <c r="I257" s="29"/>
      <c r="J257" s="29"/>
      <c r="K257" s="29" t="s">
        <v>442</v>
      </c>
      <c r="L257" s="29"/>
      <c r="M257" s="29" t="s">
        <v>1955</v>
      </c>
      <c r="N257" s="29"/>
      <c r="P257" s="72" t="s">
        <v>1531</v>
      </c>
      <c r="Q257" s="87"/>
      <c r="R257" s="28"/>
      <c r="S257" s="38">
        <f>IF(Suggested="Yes",AA257,AG257)</f>
        <v>71.25</v>
      </c>
      <c r="T257" s="36" t="s">
        <v>43</v>
      </c>
      <c r="U257" s="5" t="str">
        <f>+Instructions!$B$3</f>
        <v>E</v>
      </c>
      <c r="V257" s="51"/>
      <c r="W257" s="55">
        <f>+Instructions!$C$22</f>
        <v>0</v>
      </c>
      <c r="X257" s="38">
        <f>ROUND($AA257*(1-W257)+0.004999,2)</f>
        <v>71.25</v>
      </c>
      <c r="Y257" s="146"/>
      <c r="Z257" s="6" t="s">
        <v>3263</v>
      </c>
      <c r="AA257" s="38">
        <v>71.25</v>
      </c>
      <c r="AB257" s="59">
        <f t="shared" si="201"/>
        <v>0</v>
      </c>
      <c r="AC257" s="16">
        <f t="shared" si="201"/>
        <v>71.25</v>
      </c>
      <c r="AD257" s="12">
        <f>(AG257-AC257)/AG257</f>
        <v>0</v>
      </c>
      <c r="AE257" s="115"/>
      <c r="AF257" s="121">
        <v>3</v>
      </c>
      <c r="AG257" s="52">
        <f>SUM(AJ257:AL257)+AE257</f>
        <v>71.25</v>
      </c>
      <c r="AH257" s="146"/>
      <c r="AJ257" s="38">
        <f>ROUND(AC257/(1-VLOOKUP(AF257,Group,2,FALSE)),2)</f>
        <v>71.25</v>
      </c>
      <c r="AK257" s="16">
        <f>IF(VLOOKUP(AF257,Group,5,FALSE)="YES",VLOOKUP(ROUND(ROUND(AJ257,1)-AJ257,2),Round,2,FALSE)+VLOOKUP(AF257,Group,6,FALSE),0)</f>
        <v>0</v>
      </c>
      <c r="AL257" s="16">
        <f>IF(VLOOKUP(AF257,Group,7,FALSE)="",0,ROUND(AJ257-0.04999,1)-AJ257+AM257)</f>
        <v>0</v>
      </c>
      <c r="AM257" s="16" t="str">
        <f>IF(VLOOKUP(AF257,Group,7,FALSE)="","",VLOOKUP(AF257,Group,7,FALSE))</f>
        <v/>
      </c>
      <c r="AO257" s="156" t="s">
        <v>56</v>
      </c>
    </row>
    <row r="258" spans="2:41" s="3" customFormat="1" ht="9.9499999999999993" customHeight="1" x14ac:dyDescent="0.2">
      <c r="B258" s="106" t="s">
        <v>6</v>
      </c>
      <c r="D258" s="39"/>
      <c r="E258" s="72" t="s">
        <v>1940</v>
      </c>
      <c r="F258" s="72"/>
      <c r="G258" s="29" t="s">
        <v>2075</v>
      </c>
      <c r="H258" s="29"/>
      <c r="I258" s="29"/>
      <c r="J258" s="29"/>
      <c r="K258" s="29" t="s">
        <v>442</v>
      </c>
      <c r="L258" s="29"/>
      <c r="M258" s="29" t="s">
        <v>2331</v>
      </c>
      <c r="N258" s="29"/>
      <c r="P258" s="72" t="s">
        <v>1531</v>
      </c>
      <c r="Q258" s="87"/>
      <c r="R258" s="28"/>
      <c r="S258" s="38">
        <f>IF(Suggested="Yes",AA258,AG258)</f>
        <v>71.25</v>
      </c>
      <c r="T258" s="36" t="s">
        <v>43</v>
      </c>
      <c r="U258" s="5" t="str">
        <f>+Instructions!$B$3</f>
        <v>E</v>
      </c>
      <c r="V258" s="51"/>
      <c r="W258" s="55">
        <f>+Instructions!$C$22</f>
        <v>0</v>
      </c>
      <c r="X258" s="38">
        <f>ROUND($AA258*(1-W258)+0.004999,2)</f>
        <v>71.25</v>
      </c>
      <c r="Y258" s="146"/>
      <c r="Z258" s="6" t="s">
        <v>3263</v>
      </c>
      <c r="AA258" s="38">
        <v>71.25</v>
      </c>
      <c r="AB258" s="59">
        <f t="shared" si="201"/>
        <v>0</v>
      </c>
      <c r="AC258" s="16">
        <f t="shared" si="201"/>
        <v>71.25</v>
      </c>
      <c r="AD258" s="12">
        <f>(AG258-AC258)/AG258</f>
        <v>0</v>
      </c>
      <c r="AE258" s="115"/>
      <c r="AF258" s="121">
        <v>3</v>
      </c>
      <c r="AG258" s="52">
        <f>SUM(AJ258:AL258)+AE258</f>
        <v>71.25</v>
      </c>
      <c r="AH258" s="146"/>
      <c r="AJ258" s="38">
        <f>ROUND(AC258/(1-VLOOKUP(AF258,Group,2,FALSE)),2)</f>
        <v>71.25</v>
      </c>
      <c r="AK258" s="16">
        <f>IF(VLOOKUP(AF258,Group,5,FALSE)="YES",VLOOKUP(ROUND(ROUND(AJ258,1)-AJ258,2),Round,2,FALSE)+VLOOKUP(AF258,Group,6,FALSE),0)</f>
        <v>0</v>
      </c>
      <c r="AL258" s="16">
        <f>IF(VLOOKUP(AF258,Group,7,FALSE)="",0,ROUND(AJ258-0.04999,1)-AJ258+AM258)</f>
        <v>0</v>
      </c>
      <c r="AM258" s="16" t="str">
        <f>IF(VLOOKUP(AF258,Group,7,FALSE)="","",VLOOKUP(AF258,Group,7,FALSE))</f>
        <v/>
      </c>
      <c r="AO258" s="156" t="s">
        <v>56</v>
      </c>
    </row>
    <row r="259" spans="2:41" s="3" customFormat="1" ht="0.95" customHeight="1" x14ac:dyDescent="0.2">
      <c r="P259" s="72"/>
      <c r="Q259" s="87"/>
      <c r="R259" s="6"/>
      <c r="S259" s="38"/>
      <c r="T259" s="6"/>
      <c r="U259" s="5"/>
      <c r="V259" s="51"/>
      <c r="W259" s="55"/>
      <c r="X259" s="14"/>
      <c r="Y259" s="146"/>
      <c r="Z259" s="38"/>
      <c r="AA259" s="38"/>
      <c r="AB259" s="54"/>
      <c r="AC259" s="16"/>
      <c r="AD259" s="14"/>
      <c r="AE259" s="64"/>
      <c r="AF259" s="118"/>
      <c r="AG259" s="38"/>
      <c r="AH259" s="146"/>
      <c r="AJ259" s="38"/>
      <c r="AK259" s="16"/>
      <c r="AL259" s="16"/>
      <c r="AM259" s="16"/>
      <c r="AO259" s="157" t="s">
        <v>56</v>
      </c>
    </row>
    <row r="260" spans="2:41" s="3" customFormat="1" ht="9.9499999999999993" customHeight="1" x14ac:dyDescent="0.2">
      <c r="B260" s="106" t="s">
        <v>6</v>
      </c>
      <c r="D260" s="39"/>
      <c r="E260" s="72" t="s">
        <v>98</v>
      </c>
      <c r="F260" s="72"/>
      <c r="G260" s="29" t="s">
        <v>99</v>
      </c>
      <c r="H260" s="29"/>
      <c r="I260" s="29"/>
      <c r="J260" s="29"/>
      <c r="K260" s="29" t="s">
        <v>125</v>
      </c>
      <c r="L260" s="29"/>
      <c r="M260" s="29" t="s">
        <v>1958</v>
      </c>
      <c r="N260" s="29"/>
      <c r="P260" s="72"/>
      <c r="Q260" s="87"/>
      <c r="R260" s="28"/>
      <c r="S260" s="38">
        <f>IF(Suggested="Yes",AA260,AG260)</f>
        <v>38.4</v>
      </c>
      <c r="T260" s="36" t="s">
        <v>43</v>
      </c>
      <c r="U260" s="5" t="str">
        <f>+Instructions!$B$3</f>
        <v>E</v>
      </c>
      <c r="V260" s="51"/>
      <c r="W260" s="55">
        <f>+Instructions!$C$22</f>
        <v>0</v>
      </c>
      <c r="X260" s="38">
        <f>ROUND($AA260*(1-W260)+0.004999,2)</f>
        <v>38.4</v>
      </c>
      <c r="Y260" s="146"/>
      <c r="Z260" s="6" t="s">
        <v>3263</v>
      </c>
      <c r="AA260" s="38">
        <v>38.4</v>
      </c>
      <c r="AB260" s="59">
        <f t="shared" ref="AB260:AB261" si="202">+W260</f>
        <v>0</v>
      </c>
      <c r="AC260" s="16">
        <f t="shared" ref="AC260:AC261" si="203">+X260</f>
        <v>38.4</v>
      </c>
      <c r="AD260" s="12">
        <f>(AG260-AC260)/AG260</f>
        <v>0</v>
      </c>
      <c r="AE260" s="115"/>
      <c r="AF260" s="121">
        <v>3</v>
      </c>
      <c r="AG260" s="52">
        <f>SUM(AJ260:AL260)+AE260</f>
        <v>38.4</v>
      </c>
      <c r="AH260" s="146"/>
      <c r="AJ260" s="38">
        <f>ROUND(AC260/(1-VLOOKUP(AF260,Group,2,FALSE)),2)</f>
        <v>38.4</v>
      </c>
      <c r="AK260" s="16">
        <f>IF(VLOOKUP(AF260,Group,5,FALSE)="YES",VLOOKUP(ROUND(ROUND(AJ260,1)-AJ260,2),Round,2,FALSE)+VLOOKUP(AF260,Group,6,FALSE),0)</f>
        <v>0</v>
      </c>
      <c r="AL260" s="16">
        <f>IF(VLOOKUP(AF260,Group,7,FALSE)="",0,ROUND(AJ260-0.04999,1)-AJ260+AM260)</f>
        <v>0</v>
      </c>
      <c r="AM260" s="16" t="str">
        <f>IF(VLOOKUP(AF260,Group,7,FALSE)="","",VLOOKUP(AF260,Group,7,FALSE))</f>
        <v/>
      </c>
      <c r="AO260" s="157" t="s">
        <v>56</v>
      </c>
    </row>
    <row r="261" spans="2:41" s="3" customFormat="1" ht="9.9499999999999993" customHeight="1" x14ac:dyDescent="0.2">
      <c r="B261" s="106" t="s">
        <v>6</v>
      </c>
      <c r="D261" s="39"/>
      <c r="E261" s="72" t="s">
        <v>256</v>
      </c>
      <c r="F261" s="72"/>
      <c r="G261" s="29" t="s">
        <v>1020</v>
      </c>
      <c r="H261" s="29"/>
      <c r="I261" s="29"/>
      <c r="J261" s="29"/>
      <c r="K261" s="29" t="s">
        <v>125</v>
      </c>
      <c r="L261" s="29"/>
      <c r="M261" s="29" t="s">
        <v>1959</v>
      </c>
      <c r="N261" s="29"/>
      <c r="P261" s="72"/>
      <c r="Q261" s="87"/>
      <c r="R261" s="28"/>
      <c r="S261" s="38">
        <f>IF(Suggested="Yes",AA261,AG261)</f>
        <v>55.3</v>
      </c>
      <c r="T261" s="36" t="s">
        <v>43</v>
      </c>
      <c r="U261" s="5" t="str">
        <f>+Instructions!$B$3</f>
        <v>E</v>
      </c>
      <c r="V261" s="51"/>
      <c r="W261" s="55">
        <f>+Instructions!$C$22</f>
        <v>0</v>
      </c>
      <c r="X261" s="38">
        <f>ROUND($AA261*(1-W261)+0.004999,2)</f>
        <v>55.3</v>
      </c>
      <c r="Y261" s="146"/>
      <c r="Z261" s="6" t="s">
        <v>3263</v>
      </c>
      <c r="AA261" s="38">
        <v>55.3</v>
      </c>
      <c r="AB261" s="59">
        <f t="shared" si="202"/>
        <v>0</v>
      </c>
      <c r="AC261" s="16">
        <f t="shared" si="203"/>
        <v>55.3</v>
      </c>
      <c r="AD261" s="12">
        <f>(AG261-AC261)/AG261</f>
        <v>0</v>
      </c>
      <c r="AE261" s="115"/>
      <c r="AF261" s="121">
        <v>3</v>
      </c>
      <c r="AG261" s="52">
        <f>SUM(AJ261:AL261)+AE261</f>
        <v>55.3</v>
      </c>
      <c r="AH261" s="146"/>
      <c r="AJ261" s="38">
        <f>ROUND(AC261/(1-VLOOKUP(AF261,Group,2,FALSE)),2)</f>
        <v>55.3</v>
      </c>
      <c r="AK261" s="16">
        <f>IF(VLOOKUP(AF261,Group,5,FALSE)="YES",VLOOKUP(ROUND(ROUND(AJ261,1)-AJ261,2),Round,2,FALSE)+VLOOKUP(AF261,Group,6,FALSE),0)</f>
        <v>0</v>
      </c>
      <c r="AL261" s="16">
        <f>IF(VLOOKUP(AF261,Group,7,FALSE)="",0,ROUND(AJ261-0.04999,1)-AJ261+AM261)</f>
        <v>0</v>
      </c>
      <c r="AM261" s="16" t="str">
        <f>IF(VLOOKUP(AF261,Group,7,FALSE)="","",VLOOKUP(AF261,Group,7,FALSE))</f>
        <v/>
      </c>
      <c r="AO261" s="157" t="s">
        <v>56</v>
      </c>
    </row>
    <row r="262" spans="2:41" s="3" customFormat="1" ht="3.75" customHeight="1" x14ac:dyDescent="0.2">
      <c r="P262" s="72"/>
      <c r="Q262" s="87"/>
      <c r="R262" s="6"/>
      <c r="S262" s="38"/>
      <c r="T262" s="6"/>
      <c r="U262" s="5"/>
      <c r="V262" s="51"/>
      <c r="W262" s="55"/>
      <c r="X262" s="14"/>
      <c r="Y262" s="146"/>
      <c r="Z262" s="38"/>
      <c r="AA262" s="38"/>
      <c r="AB262" s="54"/>
      <c r="AC262" s="16"/>
      <c r="AD262" s="14"/>
      <c r="AE262" s="64"/>
      <c r="AF262" s="118"/>
      <c r="AG262" s="38"/>
      <c r="AH262" s="146"/>
      <c r="AJ262" s="38"/>
      <c r="AK262" s="16"/>
      <c r="AL262" s="16"/>
      <c r="AM262" s="16"/>
      <c r="AO262" s="157" t="s">
        <v>56</v>
      </c>
    </row>
    <row r="263" spans="2:41" s="3" customFormat="1" ht="9.9499999999999993" customHeight="1" x14ac:dyDescent="0.2">
      <c r="C263" s="71" t="s">
        <v>1547</v>
      </c>
      <c r="J263" s="87"/>
      <c r="P263" s="137"/>
      <c r="Q263" s="6"/>
      <c r="R263" s="77" t="s">
        <v>791</v>
      </c>
      <c r="S263" s="185" t="s">
        <v>1252</v>
      </c>
      <c r="T263" s="190"/>
      <c r="U263" s="5"/>
      <c r="V263" s="51"/>
      <c r="W263" s="68"/>
      <c r="X263" s="68"/>
      <c r="Y263" s="146"/>
      <c r="Z263" s="38"/>
      <c r="AA263" s="38"/>
      <c r="AB263" s="14"/>
      <c r="AC263" s="14"/>
      <c r="AD263" s="14"/>
      <c r="AE263" s="14"/>
      <c r="AF263" s="64"/>
      <c r="AG263" s="16"/>
      <c r="AH263" s="146"/>
      <c r="AO263" s="157" t="s">
        <v>56</v>
      </c>
    </row>
    <row r="264" spans="2:41" s="3" customFormat="1" ht="2.85" customHeight="1" x14ac:dyDescent="0.2">
      <c r="P264" s="72"/>
      <c r="Q264" s="87"/>
      <c r="R264" s="6"/>
      <c r="S264" s="38"/>
      <c r="T264" s="6"/>
      <c r="U264" s="5"/>
      <c r="V264" s="51"/>
      <c r="W264" s="55"/>
      <c r="X264" s="14"/>
      <c r="Y264" s="146"/>
      <c r="Z264" s="38"/>
      <c r="AA264" s="38"/>
      <c r="AB264" s="54"/>
      <c r="AC264" s="16"/>
      <c r="AD264" s="14"/>
      <c r="AE264" s="64"/>
      <c r="AF264" s="118"/>
      <c r="AG264" s="38"/>
      <c r="AH264" s="146"/>
      <c r="AJ264" s="38"/>
      <c r="AK264" s="16"/>
      <c r="AL264" s="16"/>
      <c r="AM264" s="16"/>
      <c r="AO264" s="157" t="s">
        <v>56</v>
      </c>
    </row>
    <row r="265" spans="2:41" s="3" customFormat="1" ht="9.9499999999999993" customHeight="1" x14ac:dyDescent="0.2">
      <c r="C265" s="34"/>
      <c r="D265" s="39" t="s">
        <v>216</v>
      </c>
      <c r="E265" s="138" t="s">
        <v>1253</v>
      </c>
      <c r="F265" s="138"/>
      <c r="G265" s="138"/>
      <c r="H265" s="138"/>
      <c r="I265" s="138" t="s">
        <v>244</v>
      </c>
      <c r="K265" s="138"/>
      <c r="L265" s="138"/>
      <c r="M265" s="138"/>
      <c r="N265" s="138"/>
      <c r="O265" s="29"/>
      <c r="P265" s="29"/>
      <c r="Q265" s="29"/>
      <c r="R265" s="29"/>
      <c r="S265" s="29" t="s">
        <v>244</v>
      </c>
      <c r="T265" s="29"/>
      <c r="U265" s="5"/>
      <c r="V265" s="51"/>
      <c r="W265" s="68"/>
      <c r="X265" s="68"/>
      <c r="Y265" s="146"/>
      <c r="Z265" s="38"/>
      <c r="AA265" s="38"/>
      <c r="AB265" s="54"/>
      <c r="AC265" s="16"/>
      <c r="AD265" s="14"/>
      <c r="AE265" s="64"/>
      <c r="AF265" s="118"/>
      <c r="AG265" s="16"/>
      <c r="AH265" s="146"/>
      <c r="AJ265" s="38"/>
      <c r="AK265" s="16"/>
      <c r="AL265" s="16"/>
      <c r="AM265" s="16"/>
      <c r="AO265" s="157"/>
    </row>
    <row r="266" spans="2:41" s="3" customFormat="1" ht="0.95" customHeight="1" x14ac:dyDescent="0.2">
      <c r="P266" s="72"/>
      <c r="Q266" s="87"/>
      <c r="R266" s="6"/>
      <c r="S266" s="38"/>
      <c r="T266" s="6"/>
      <c r="U266" s="5"/>
      <c r="V266" s="51"/>
      <c r="W266" s="55"/>
      <c r="X266" s="14"/>
      <c r="Y266" s="146"/>
      <c r="Z266" s="38"/>
      <c r="AA266" s="38"/>
      <c r="AB266" s="54"/>
      <c r="AC266" s="16"/>
      <c r="AD266" s="14"/>
      <c r="AE266" s="64"/>
      <c r="AF266" s="118"/>
      <c r="AG266" s="38"/>
      <c r="AH266" s="146"/>
      <c r="AJ266" s="38"/>
      <c r="AK266" s="16"/>
      <c r="AL266" s="16"/>
      <c r="AM266" s="16"/>
      <c r="AO266" s="157" t="s">
        <v>56</v>
      </c>
    </row>
    <row r="267" spans="2:41" s="3" customFormat="1" ht="9.75" customHeight="1" x14ac:dyDescent="0.2">
      <c r="B267" s="107" t="s">
        <v>52</v>
      </c>
      <c r="D267" s="39"/>
      <c r="E267" s="72" t="s">
        <v>92</v>
      </c>
      <c r="F267" s="72"/>
      <c r="G267" s="29" t="s">
        <v>45</v>
      </c>
      <c r="H267" s="29"/>
      <c r="I267" s="29"/>
      <c r="J267" s="29"/>
      <c r="K267" s="29" t="s">
        <v>125</v>
      </c>
      <c r="L267" s="29"/>
      <c r="M267" s="29" t="s">
        <v>1549</v>
      </c>
      <c r="N267" s="29"/>
      <c r="P267" s="72" t="s">
        <v>300</v>
      </c>
      <c r="Q267" s="87"/>
      <c r="R267" s="28"/>
      <c r="S267" s="38">
        <f t="shared" ref="S267:S272" si="204">IF(Suggested="Yes",AA267,AG267)</f>
        <v>40.35</v>
      </c>
      <c r="T267" s="36" t="s">
        <v>44</v>
      </c>
      <c r="U267" s="5" t="str">
        <f>+Instructions!$B$3</f>
        <v>E</v>
      </c>
      <c r="V267" s="51"/>
      <c r="W267" s="55">
        <f>+Instructions!$C$22</f>
        <v>0</v>
      </c>
      <c r="X267" s="38">
        <f t="shared" ref="X267:X272" si="205">ROUND($AA267*(1-W267)+0.004999,2)</f>
        <v>40.35</v>
      </c>
      <c r="Y267" s="146"/>
      <c r="Z267" s="6" t="s">
        <v>3263</v>
      </c>
      <c r="AA267" s="38">
        <v>40.35</v>
      </c>
      <c r="AB267" s="59">
        <f t="shared" ref="AB267:AC272" si="206">+W267</f>
        <v>0</v>
      </c>
      <c r="AC267" s="16">
        <f t="shared" si="206"/>
        <v>40.35</v>
      </c>
      <c r="AD267" s="12">
        <f t="shared" ref="AD267:AD272" si="207">(AG267-AC267)/AG267</f>
        <v>0</v>
      </c>
      <c r="AE267" s="115"/>
      <c r="AF267" s="120">
        <v>1</v>
      </c>
      <c r="AG267" s="37">
        <f t="shared" ref="AG267:AG272" si="208">SUM(AJ267:AL267)+AE267</f>
        <v>40.35</v>
      </c>
      <c r="AH267" s="146"/>
      <c r="AJ267" s="38">
        <f t="shared" ref="AJ267:AJ272" si="209">ROUND(AC267/(1-VLOOKUP(AF267,Group,2,FALSE)),2)</f>
        <v>40.35</v>
      </c>
      <c r="AK267" s="16">
        <f t="shared" ref="AK267:AK272" si="210">IF(VLOOKUP(AF267,Group,5,FALSE)="YES",VLOOKUP(ROUND(ROUND(AJ267,1)-AJ267,2),Round,2,FALSE)+VLOOKUP(AF267,Group,6,FALSE),0)</f>
        <v>0</v>
      </c>
      <c r="AL267" s="16">
        <f t="shared" ref="AL267:AL272" si="211">IF(VLOOKUP(AF267,Group,7,FALSE)="",0,ROUND(AJ267-0.04999,1)-AJ267+AM267)</f>
        <v>0</v>
      </c>
      <c r="AM267" s="16" t="str">
        <f t="shared" ref="AM267:AM272" si="212">IF(VLOOKUP(AF267,Group,7,FALSE)="","",VLOOKUP(AF267,Group,7,FALSE))</f>
        <v/>
      </c>
      <c r="AO267" s="156" t="s">
        <v>56</v>
      </c>
    </row>
    <row r="268" spans="2:41" s="3" customFormat="1" ht="9.75" customHeight="1" x14ac:dyDescent="0.2">
      <c r="B268" s="107" t="s">
        <v>52</v>
      </c>
      <c r="D268" s="39"/>
      <c r="E268" s="72" t="s">
        <v>215</v>
      </c>
      <c r="F268" s="72"/>
      <c r="G268" s="29" t="s">
        <v>45</v>
      </c>
      <c r="H268" s="29"/>
      <c r="I268" s="29"/>
      <c r="J268" s="29"/>
      <c r="K268" s="29" t="s">
        <v>125</v>
      </c>
      <c r="L268" s="29"/>
      <c r="M268" s="29" t="s">
        <v>1550</v>
      </c>
      <c r="N268" s="29"/>
      <c r="P268" s="72" t="s">
        <v>314</v>
      </c>
      <c r="Q268" s="87"/>
      <c r="R268" s="28"/>
      <c r="S268" s="38">
        <f t="shared" si="204"/>
        <v>43.55</v>
      </c>
      <c r="T268" s="36" t="s">
        <v>44</v>
      </c>
      <c r="U268" s="5" t="str">
        <f>+Instructions!$B$3</f>
        <v>E</v>
      </c>
      <c r="V268" s="51"/>
      <c r="W268" s="55">
        <f>+Instructions!$C$22</f>
        <v>0</v>
      </c>
      <c r="X268" s="38">
        <f t="shared" si="205"/>
        <v>43.55</v>
      </c>
      <c r="Y268" s="146"/>
      <c r="Z268" s="6" t="s">
        <v>3263</v>
      </c>
      <c r="AA268" s="38">
        <v>43.55</v>
      </c>
      <c r="AB268" s="59">
        <f t="shared" si="206"/>
        <v>0</v>
      </c>
      <c r="AC268" s="16">
        <f t="shared" si="206"/>
        <v>43.55</v>
      </c>
      <c r="AD268" s="12">
        <f t="shared" si="207"/>
        <v>0</v>
      </c>
      <c r="AE268" s="115"/>
      <c r="AF268" s="120">
        <v>1</v>
      </c>
      <c r="AG268" s="37">
        <f t="shared" si="208"/>
        <v>43.55</v>
      </c>
      <c r="AH268" s="146"/>
      <c r="AJ268" s="38">
        <f t="shared" si="209"/>
        <v>43.55</v>
      </c>
      <c r="AK268" s="16">
        <f t="shared" si="210"/>
        <v>0</v>
      </c>
      <c r="AL268" s="16">
        <f t="shared" si="211"/>
        <v>0</v>
      </c>
      <c r="AM268" s="16" t="str">
        <f t="shared" si="212"/>
        <v/>
      </c>
      <c r="AO268" s="156" t="s">
        <v>56</v>
      </c>
    </row>
    <row r="269" spans="2:41" s="3" customFormat="1" ht="9.75" customHeight="1" x14ac:dyDescent="0.2">
      <c r="B269" s="107" t="s">
        <v>52</v>
      </c>
      <c r="D269" s="39"/>
      <c r="E269" s="72" t="s">
        <v>252</v>
      </c>
      <c r="F269" s="72"/>
      <c r="G269" s="29" t="s">
        <v>45</v>
      </c>
      <c r="H269" s="29"/>
      <c r="I269" s="29"/>
      <c r="J269" s="29"/>
      <c r="K269" s="29" t="s">
        <v>125</v>
      </c>
      <c r="L269" s="29"/>
      <c r="M269" s="29" t="s">
        <v>1551</v>
      </c>
      <c r="N269" s="29"/>
      <c r="P269" s="72" t="s">
        <v>547</v>
      </c>
      <c r="Q269" s="87"/>
      <c r="R269" s="28"/>
      <c r="S269" s="38">
        <f t="shared" si="204"/>
        <v>43.85</v>
      </c>
      <c r="T269" s="36" t="s">
        <v>44</v>
      </c>
      <c r="U269" s="5" t="str">
        <f>+Instructions!$B$3</f>
        <v>E</v>
      </c>
      <c r="V269" s="51"/>
      <c r="W269" s="55">
        <f>+Instructions!$C$22</f>
        <v>0</v>
      </c>
      <c r="X269" s="38">
        <f t="shared" si="205"/>
        <v>43.85</v>
      </c>
      <c r="Y269" s="146"/>
      <c r="Z269" s="6" t="s">
        <v>3263</v>
      </c>
      <c r="AA269" s="38">
        <v>43.85</v>
      </c>
      <c r="AB269" s="59">
        <f t="shared" si="206"/>
        <v>0</v>
      </c>
      <c r="AC269" s="16">
        <f t="shared" si="206"/>
        <v>43.85</v>
      </c>
      <c r="AD269" s="12">
        <f t="shared" si="207"/>
        <v>0</v>
      </c>
      <c r="AE269" s="115"/>
      <c r="AF269" s="120">
        <v>1</v>
      </c>
      <c r="AG269" s="37">
        <f t="shared" si="208"/>
        <v>43.85</v>
      </c>
      <c r="AH269" s="146"/>
      <c r="AJ269" s="38">
        <f t="shared" si="209"/>
        <v>43.85</v>
      </c>
      <c r="AK269" s="16">
        <f t="shared" si="210"/>
        <v>0</v>
      </c>
      <c r="AL269" s="16">
        <f t="shared" si="211"/>
        <v>0</v>
      </c>
      <c r="AM269" s="16" t="str">
        <f t="shared" si="212"/>
        <v/>
      </c>
      <c r="AO269" s="156" t="s">
        <v>56</v>
      </c>
    </row>
    <row r="270" spans="2:41" s="3" customFormat="1" ht="9.75" customHeight="1" x14ac:dyDescent="0.2">
      <c r="B270" s="107" t="s">
        <v>52</v>
      </c>
      <c r="D270" s="39"/>
      <c r="E270" s="72" t="s">
        <v>83</v>
      </c>
      <c r="F270" s="72"/>
      <c r="G270" s="29" t="s">
        <v>45</v>
      </c>
      <c r="H270" s="29"/>
      <c r="I270" s="29"/>
      <c r="J270" s="29"/>
      <c r="K270" s="29" t="s">
        <v>125</v>
      </c>
      <c r="L270" s="29"/>
      <c r="M270" s="29" t="s">
        <v>1552</v>
      </c>
      <c r="N270" s="29"/>
      <c r="P270" s="72" t="s">
        <v>90</v>
      </c>
      <c r="Q270" s="87"/>
      <c r="R270" s="28"/>
      <c r="S270" s="38">
        <f t="shared" si="204"/>
        <v>38.200000000000003</v>
      </c>
      <c r="T270" s="36" t="s">
        <v>44</v>
      </c>
      <c r="U270" s="5" t="str">
        <f>+Instructions!$B$3</f>
        <v>E</v>
      </c>
      <c r="V270" s="51"/>
      <c r="W270" s="55">
        <f>+Instructions!$C$22</f>
        <v>0</v>
      </c>
      <c r="X270" s="38">
        <f t="shared" si="205"/>
        <v>38.200000000000003</v>
      </c>
      <c r="Y270" s="146"/>
      <c r="Z270" s="6" t="s">
        <v>3263</v>
      </c>
      <c r="AA270" s="38">
        <v>38.200000000000003</v>
      </c>
      <c r="AB270" s="59">
        <f t="shared" si="206"/>
        <v>0</v>
      </c>
      <c r="AC270" s="16">
        <f t="shared" si="206"/>
        <v>38.200000000000003</v>
      </c>
      <c r="AD270" s="12">
        <f t="shared" si="207"/>
        <v>0</v>
      </c>
      <c r="AE270" s="115"/>
      <c r="AF270" s="120">
        <v>1</v>
      </c>
      <c r="AG270" s="37">
        <f t="shared" si="208"/>
        <v>38.200000000000003</v>
      </c>
      <c r="AH270" s="146"/>
      <c r="AJ270" s="38">
        <f t="shared" si="209"/>
        <v>38.200000000000003</v>
      </c>
      <c r="AK270" s="16">
        <f t="shared" si="210"/>
        <v>0</v>
      </c>
      <c r="AL270" s="16">
        <f t="shared" si="211"/>
        <v>0</v>
      </c>
      <c r="AM270" s="16" t="str">
        <f t="shared" si="212"/>
        <v/>
      </c>
      <c r="AO270" s="156" t="s">
        <v>56</v>
      </c>
    </row>
    <row r="271" spans="2:41" s="3" customFormat="1" ht="9.75" customHeight="1" x14ac:dyDescent="0.2">
      <c r="B271" s="107" t="s">
        <v>52</v>
      </c>
      <c r="D271" s="39"/>
      <c r="E271" s="72" t="s">
        <v>128</v>
      </c>
      <c r="F271" s="72"/>
      <c r="G271" s="29" t="s">
        <v>45</v>
      </c>
      <c r="H271" s="29"/>
      <c r="I271" s="29"/>
      <c r="J271" s="29"/>
      <c r="K271" s="29" t="s">
        <v>125</v>
      </c>
      <c r="L271" s="29"/>
      <c r="M271" s="29" t="s">
        <v>1553</v>
      </c>
      <c r="N271" s="29"/>
      <c r="P271" s="72" t="s">
        <v>91</v>
      </c>
      <c r="Q271" s="87"/>
      <c r="R271" s="28"/>
      <c r="S271" s="38">
        <f t="shared" si="204"/>
        <v>48.9</v>
      </c>
      <c r="T271" s="36" t="s">
        <v>44</v>
      </c>
      <c r="U271" s="5" t="str">
        <f>+Instructions!$B$3</f>
        <v>E</v>
      </c>
      <c r="V271" s="51"/>
      <c r="W271" s="55">
        <f>+Instructions!$C$22</f>
        <v>0</v>
      </c>
      <c r="X271" s="38">
        <f t="shared" si="205"/>
        <v>48.9</v>
      </c>
      <c r="Y271" s="146"/>
      <c r="Z271" s="6" t="s">
        <v>3263</v>
      </c>
      <c r="AA271" s="38">
        <v>48.9</v>
      </c>
      <c r="AB271" s="59">
        <f t="shared" si="206"/>
        <v>0</v>
      </c>
      <c r="AC271" s="16">
        <f t="shared" si="206"/>
        <v>48.9</v>
      </c>
      <c r="AD271" s="12">
        <f t="shared" si="207"/>
        <v>0</v>
      </c>
      <c r="AE271" s="115"/>
      <c r="AF271" s="120">
        <v>1</v>
      </c>
      <c r="AG271" s="37">
        <f t="shared" si="208"/>
        <v>48.9</v>
      </c>
      <c r="AH271" s="146"/>
      <c r="AJ271" s="38">
        <f t="shared" si="209"/>
        <v>48.9</v>
      </c>
      <c r="AK271" s="16">
        <f t="shared" si="210"/>
        <v>0</v>
      </c>
      <c r="AL271" s="16">
        <f t="shared" si="211"/>
        <v>0</v>
      </c>
      <c r="AM271" s="16" t="str">
        <f t="shared" si="212"/>
        <v/>
      </c>
      <c r="AO271" s="156" t="s">
        <v>56</v>
      </c>
    </row>
    <row r="272" spans="2:41" s="3" customFormat="1" ht="9.75" customHeight="1" x14ac:dyDescent="0.2">
      <c r="B272" s="107" t="s">
        <v>52</v>
      </c>
      <c r="D272" s="39"/>
      <c r="E272" s="72" t="s">
        <v>177</v>
      </c>
      <c r="F272" s="72"/>
      <c r="G272" s="29" t="s">
        <v>45</v>
      </c>
      <c r="H272" s="29"/>
      <c r="I272" s="29"/>
      <c r="J272" s="29"/>
      <c r="K272" s="29" t="s">
        <v>125</v>
      </c>
      <c r="L272" s="29"/>
      <c r="M272" s="29" t="s">
        <v>1554</v>
      </c>
      <c r="N272" s="29"/>
      <c r="P272" s="72" t="s">
        <v>90</v>
      </c>
      <c r="Q272" s="87"/>
      <c r="R272" s="28"/>
      <c r="S272" s="38">
        <f t="shared" si="204"/>
        <v>41.65</v>
      </c>
      <c r="T272" s="36" t="s">
        <v>44</v>
      </c>
      <c r="U272" s="5" t="str">
        <f>+Instructions!$B$3</f>
        <v>E</v>
      </c>
      <c r="V272" s="51"/>
      <c r="W272" s="55">
        <f>+Instructions!$C$22</f>
        <v>0</v>
      </c>
      <c r="X272" s="38">
        <f t="shared" si="205"/>
        <v>41.65</v>
      </c>
      <c r="Y272" s="146"/>
      <c r="Z272" s="6" t="s">
        <v>3263</v>
      </c>
      <c r="AA272" s="38">
        <v>41.65</v>
      </c>
      <c r="AB272" s="59">
        <f t="shared" si="206"/>
        <v>0</v>
      </c>
      <c r="AC272" s="16">
        <f t="shared" si="206"/>
        <v>41.65</v>
      </c>
      <c r="AD272" s="12">
        <f t="shared" si="207"/>
        <v>0</v>
      </c>
      <c r="AE272" s="115"/>
      <c r="AF272" s="120">
        <v>1</v>
      </c>
      <c r="AG272" s="37">
        <f t="shared" si="208"/>
        <v>41.65</v>
      </c>
      <c r="AH272" s="146"/>
      <c r="AJ272" s="38">
        <f t="shared" si="209"/>
        <v>41.65</v>
      </c>
      <c r="AK272" s="16">
        <f t="shared" si="210"/>
        <v>0</v>
      </c>
      <c r="AL272" s="16">
        <f t="shared" si="211"/>
        <v>0</v>
      </c>
      <c r="AM272" s="16" t="str">
        <f t="shared" si="212"/>
        <v/>
      </c>
      <c r="AO272" s="156" t="s">
        <v>56</v>
      </c>
    </row>
    <row r="273" spans="2:41" s="3" customFormat="1" ht="0.95" customHeight="1" x14ac:dyDescent="0.2">
      <c r="P273" s="72"/>
      <c r="Q273" s="87"/>
      <c r="R273" s="6"/>
      <c r="S273" s="38"/>
      <c r="T273" s="6"/>
      <c r="U273" s="5"/>
      <c r="V273" s="51"/>
      <c r="W273" s="55"/>
      <c r="X273" s="14"/>
      <c r="Y273" s="146"/>
      <c r="Z273" s="38"/>
      <c r="AA273" s="38"/>
      <c r="AB273" s="54"/>
      <c r="AC273" s="16"/>
      <c r="AD273" s="14"/>
      <c r="AE273" s="64"/>
      <c r="AF273" s="118"/>
      <c r="AG273" s="38"/>
      <c r="AH273" s="146"/>
      <c r="AJ273" s="38"/>
      <c r="AK273" s="16"/>
      <c r="AL273" s="16"/>
      <c r="AM273" s="16"/>
      <c r="AO273" s="157" t="s">
        <v>56</v>
      </c>
    </row>
    <row r="274" spans="2:41" s="3" customFormat="1" ht="9.9499999999999993" customHeight="1" x14ac:dyDescent="0.2">
      <c r="B274" s="106" t="s">
        <v>6</v>
      </c>
      <c r="D274" s="39"/>
      <c r="E274" s="72" t="s">
        <v>251</v>
      </c>
      <c r="F274" s="72"/>
      <c r="G274" s="29" t="s">
        <v>96</v>
      </c>
      <c r="H274" s="29"/>
      <c r="I274" s="29"/>
      <c r="J274" s="29"/>
      <c r="K274" s="29" t="s">
        <v>125</v>
      </c>
      <c r="L274" s="29"/>
      <c r="M274" s="29" t="s">
        <v>1556</v>
      </c>
      <c r="N274" s="29"/>
      <c r="P274" s="72" t="s">
        <v>1531</v>
      </c>
      <c r="Q274" s="87"/>
      <c r="R274" s="28"/>
      <c r="S274" s="38">
        <f t="shared" ref="S274:S281" si="213">IF(Suggested="Yes",AA274,AG274)</f>
        <v>43.5</v>
      </c>
      <c r="T274" s="36" t="s">
        <v>43</v>
      </c>
      <c r="U274" s="5" t="str">
        <f>+Instructions!$B$3</f>
        <v>E</v>
      </c>
      <c r="V274" s="51"/>
      <c r="W274" s="55">
        <f>+Instructions!$C$22</f>
        <v>0</v>
      </c>
      <c r="X274" s="38">
        <f t="shared" ref="X274:X281" si="214">ROUND($AA274*(1-W274)+0.004999,2)</f>
        <v>43.5</v>
      </c>
      <c r="Y274" s="146"/>
      <c r="Z274" s="6" t="s">
        <v>3263</v>
      </c>
      <c r="AA274" s="38">
        <v>43.5</v>
      </c>
      <c r="AB274" s="59">
        <f t="shared" ref="AB274:AB281" si="215">+W274</f>
        <v>0</v>
      </c>
      <c r="AC274" s="16">
        <f t="shared" ref="AC274:AC281" si="216">+X274</f>
        <v>43.5</v>
      </c>
      <c r="AD274" s="12">
        <f t="shared" ref="AD274:AD281" si="217">(AG274-AC274)/AG274</f>
        <v>0</v>
      </c>
      <c r="AE274" s="115"/>
      <c r="AF274" s="121">
        <v>3</v>
      </c>
      <c r="AG274" s="52">
        <f t="shared" ref="AG274:AG281" si="218">SUM(AJ274:AL274)+AE274</f>
        <v>43.5</v>
      </c>
      <c r="AH274" s="146"/>
      <c r="AJ274" s="38">
        <f t="shared" ref="AJ274:AJ281" si="219">ROUND(AC274/(1-VLOOKUP(AF274,Group,2,FALSE)),2)</f>
        <v>43.5</v>
      </c>
      <c r="AK274" s="16">
        <f t="shared" ref="AK274:AK281" si="220">IF(VLOOKUP(AF274,Group,5,FALSE)="YES",VLOOKUP(ROUND(ROUND(AJ274,1)-AJ274,2),Round,2,FALSE)+VLOOKUP(AF274,Group,6,FALSE),0)</f>
        <v>0</v>
      </c>
      <c r="AL274" s="16">
        <f t="shared" ref="AL274:AL281" si="221">IF(VLOOKUP(AF274,Group,7,FALSE)="",0,ROUND(AJ274-0.04999,1)-AJ274+AM274)</f>
        <v>0</v>
      </c>
      <c r="AM274" s="16" t="str">
        <f t="shared" ref="AM274:AM281" si="222">IF(VLOOKUP(AF274,Group,7,FALSE)="","",VLOOKUP(AF274,Group,7,FALSE))</f>
        <v/>
      </c>
      <c r="AO274" s="157" t="s">
        <v>56</v>
      </c>
    </row>
    <row r="275" spans="2:41" s="3" customFormat="1" ht="9.9499999999999993" customHeight="1" x14ac:dyDescent="0.2">
      <c r="B275" s="106" t="s">
        <v>6</v>
      </c>
      <c r="D275" s="39"/>
      <c r="E275" s="72" t="s">
        <v>83</v>
      </c>
      <c r="F275" s="72"/>
      <c r="G275" s="29" t="s">
        <v>116</v>
      </c>
      <c r="H275" s="29"/>
      <c r="I275" s="29"/>
      <c r="J275" s="29"/>
      <c r="K275" s="29" t="s">
        <v>125</v>
      </c>
      <c r="L275" s="29"/>
      <c r="M275" s="29" t="s">
        <v>2325</v>
      </c>
      <c r="N275" s="29"/>
      <c r="P275" s="72" t="s">
        <v>1531</v>
      </c>
      <c r="Q275" s="87"/>
      <c r="R275" s="28"/>
      <c r="S275" s="38">
        <f t="shared" si="213"/>
        <v>32</v>
      </c>
      <c r="T275" s="36" t="s">
        <v>43</v>
      </c>
      <c r="U275" s="5" t="str">
        <f>+Instructions!$B$3</f>
        <v>E</v>
      </c>
      <c r="V275" s="51"/>
      <c r="W275" s="55">
        <f>+Instructions!$C$22</f>
        <v>0</v>
      </c>
      <c r="X275" s="38">
        <f t="shared" si="214"/>
        <v>32</v>
      </c>
      <c r="Y275" s="146"/>
      <c r="Z275" s="6" t="s">
        <v>3263</v>
      </c>
      <c r="AA275" s="38">
        <v>32</v>
      </c>
      <c r="AB275" s="59">
        <f t="shared" si="215"/>
        <v>0</v>
      </c>
      <c r="AC275" s="16">
        <f t="shared" si="216"/>
        <v>32</v>
      </c>
      <c r="AD275" s="12">
        <f t="shared" si="217"/>
        <v>0</v>
      </c>
      <c r="AE275" s="115"/>
      <c r="AF275" s="121">
        <v>3</v>
      </c>
      <c r="AG275" s="52">
        <f t="shared" si="218"/>
        <v>32</v>
      </c>
      <c r="AH275" s="146"/>
      <c r="AJ275" s="38">
        <f t="shared" si="219"/>
        <v>32</v>
      </c>
      <c r="AK275" s="16">
        <f t="shared" si="220"/>
        <v>0</v>
      </c>
      <c r="AL275" s="16">
        <f t="shared" si="221"/>
        <v>0</v>
      </c>
      <c r="AM275" s="16" t="str">
        <f t="shared" si="222"/>
        <v/>
      </c>
      <c r="AO275" s="156" t="s">
        <v>56</v>
      </c>
    </row>
    <row r="276" spans="2:41" s="3" customFormat="1" ht="9.9499999999999993" customHeight="1" x14ac:dyDescent="0.2">
      <c r="B276" s="106" t="s">
        <v>6</v>
      </c>
      <c r="D276" s="39"/>
      <c r="E276" s="72" t="s">
        <v>83</v>
      </c>
      <c r="F276" s="72"/>
      <c r="G276" s="29" t="s">
        <v>1938</v>
      </c>
      <c r="H276" s="29"/>
      <c r="I276" s="29"/>
      <c r="J276" s="29"/>
      <c r="K276" s="29" t="s">
        <v>125</v>
      </c>
      <c r="L276" s="29"/>
      <c r="M276" s="29" t="s">
        <v>2326</v>
      </c>
      <c r="N276" s="29"/>
      <c r="P276" s="72" t="s">
        <v>1531</v>
      </c>
      <c r="Q276" s="87"/>
      <c r="R276" s="28"/>
      <c r="S276" s="38">
        <f t="shared" si="213"/>
        <v>34</v>
      </c>
      <c r="T276" s="36" t="s">
        <v>43</v>
      </c>
      <c r="U276" s="5" t="str">
        <f>+Instructions!$B$3</f>
        <v>E</v>
      </c>
      <c r="V276" s="51"/>
      <c r="W276" s="55">
        <f>+Instructions!$C$22</f>
        <v>0</v>
      </c>
      <c r="X276" s="38">
        <f t="shared" si="214"/>
        <v>34</v>
      </c>
      <c r="Y276" s="146"/>
      <c r="Z276" s="6" t="s">
        <v>3263</v>
      </c>
      <c r="AA276" s="38">
        <v>34</v>
      </c>
      <c r="AB276" s="59">
        <f t="shared" si="215"/>
        <v>0</v>
      </c>
      <c r="AC276" s="16">
        <f t="shared" si="216"/>
        <v>34</v>
      </c>
      <c r="AD276" s="12">
        <f t="shared" si="217"/>
        <v>0</v>
      </c>
      <c r="AE276" s="115"/>
      <c r="AF276" s="121">
        <v>3</v>
      </c>
      <c r="AG276" s="52">
        <f t="shared" si="218"/>
        <v>34</v>
      </c>
      <c r="AH276" s="146"/>
      <c r="AJ276" s="38">
        <f t="shared" si="219"/>
        <v>34</v>
      </c>
      <c r="AK276" s="16">
        <f t="shared" si="220"/>
        <v>0</v>
      </c>
      <c r="AL276" s="16">
        <f t="shared" si="221"/>
        <v>0</v>
      </c>
      <c r="AM276" s="16" t="str">
        <f t="shared" si="222"/>
        <v/>
      </c>
      <c r="AO276" s="156" t="s">
        <v>56</v>
      </c>
    </row>
    <row r="277" spans="2:41" s="3" customFormat="1" ht="9.9499999999999993" customHeight="1" x14ac:dyDescent="0.2">
      <c r="B277" s="106" t="s">
        <v>6</v>
      </c>
      <c r="D277" s="39"/>
      <c r="E277" s="72" t="s">
        <v>251</v>
      </c>
      <c r="F277" s="72"/>
      <c r="G277" s="29" t="s">
        <v>1160</v>
      </c>
      <c r="H277" s="29"/>
      <c r="I277" s="29"/>
      <c r="J277" s="29"/>
      <c r="K277" s="29" t="s">
        <v>125</v>
      </c>
      <c r="L277" s="29"/>
      <c r="M277" s="29" t="s">
        <v>2327</v>
      </c>
      <c r="N277" s="29"/>
      <c r="P277" s="72" t="s">
        <v>1531</v>
      </c>
      <c r="Q277" s="87"/>
      <c r="R277" s="28"/>
      <c r="S277" s="38">
        <f t="shared" si="213"/>
        <v>52.4</v>
      </c>
      <c r="T277" s="36" t="s">
        <v>43</v>
      </c>
      <c r="U277" s="5" t="str">
        <f>+Instructions!$B$3</f>
        <v>E</v>
      </c>
      <c r="V277" s="51"/>
      <c r="W277" s="55">
        <f>+Instructions!$C$22</f>
        <v>0</v>
      </c>
      <c r="X277" s="38">
        <f t="shared" si="214"/>
        <v>52.4</v>
      </c>
      <c r="Y277" s="146"/>
      <c r="Z277" s="6" t="s">
        <v>3263</v>
      </c>
      <c r="AA277" s="38">
        <v>52.4</v>
      </c>
      <c r="AB277" s="59">
        <f t="shared" si="215"/>
        <v>0</v>
      </c>
      <c r="AC277" s="16">
        <f t="shared" si="216"/>
        <v>52.4</v>
      </c>
      <c r="AD277" s="12">
        <f t="shared" si="217"/>
        <v>0</v>
      </c>
      <c r="AE277" s="115"/>
      <c r="AF277" s="121">
        <v>3</v>
      </c>
      <c r="AG277" s="52">
        <f t="shared" si="218"/>
        <v>52.4</v>
      </c>
      <c r="AH277" s="146"/>
      <c r="AJ277" s="38">
        <f t="shared" si="219"/>
        <v>52.4</v>
      </c>
      <c r="AK277" s="16">
        <f t="shared" si="220"/>
        <v>0</v>
      </c>
      <c r="AL277" s="16">
        <f t="shared" si="221"/>
        <v>0</v>
      </c>
      <c r="AM277" s="16" t="str">
        <f t="shared" si="222"/>
        <v/>
      </c>
      <c r="AO277" s="156" t="s">
        <v>56</v>
      </c>
    </row>
    <row r="278" spans="2:41" s="3" customFormat="1" ht="9.9499999999999993" customHeight="1" x14ac:dyDescent="0.2">
      <c r="B278" s="106" t="s">
        <v>6</v>
      </c>
      <c r="D278" s="39"/>
      <c r="E278" s="72" t="s">
        <v>709</v>
      </c>
      <c r="F278" s="72"/>
      <c r="G278" s="29" t="s">
        <v>1259</v>
      </c>
      <c r="H278" s="29"/>
      <c r="I278" s="29"/>
      <c r="J278" s="29"/>
      <c r="K278" s="29" t="s">
        <v>125</v>
      </c>
      <c r="L278" s="29"/>
      <c r="M278" s="29" t="s">
        <v>1557</v>
      </c>
      <c r="N278" s="29"/>
      <c r="P278" s="72" t="s">
        <v>1531</v>
      </c>
      <c r="Q278" s="87"/>
      <c r="R278" s="28"/>
      <c r="S278" s="38">
        <f t="shared" si="213"/>
        <v>87.85</v>
      </c>
      <c r="T278" s="36" t="s">
        <v>43</v>
      </c>
      <c r="U278" s="5" t="str">
        <f>+Instructions!$B$3</f>
        <v>E</v>
      </c>
      <c r="V278" s="51"/>
      <c r="W278" s="55">
        <f>+Instructions!$C$22</f>
        <v>0</v>
      </c>
      <c r="X278" s="38">
        <f t="shared" si="214"/>
        <v>87.85</v>
      </c>
      <c r="Y278" s="146"/>
      <c r="Z278" s="6" t="s">
        <v>3263</v>
      </c>
      <c r="AA278" s="38">
        <v>87.85</v>
      </c>
      <c r="AB278" s="59">
        <f t="shared" si="215"/>
        <v>0</v>
      </c>
      <c r="AC278" s="16">
        <f t="shared" si="216"/>
        <v>87.85</v>
      </c>
      <c r="AD278" s="12">
        <f t="shared" si="217"/>
        <v>0</v>
      </c>
      <c r="AE278" s="115"/>
      <c r="AF278" s="121">
        <v>3</v>
      </c>
      <c r="AG278" s="52">
        <f t="shared" si="218"/>
        <v>87.85</v>
      </c>
      <c r="AH278" s="146"/>
      <c r="AJ278" s="38">
        <f t="shared" si="219"/>
        <v>87.85</v>
      </c>
      <c r="AK278" s="16">
        <f t="shared" si="220"/>
        <v>0</v>
      </c>
      <c r="AL278" s="16">
        <f t="shared" si="221"/>
        <v>0</v>
      </c>
      <c r="AM278" s="16" t="str">
        <f t="shared" si="222"/>
        <v/>
      </c>
      <c r="AO278" s="156" t="s">
        <v>56</v>
      </c>
    </row>
    <row r="279" spans="2:41" s="3" customFormat="1" ht="9.9499999999999993" customHeight="1" x14ac:dyDescent="0.2">
      <c r="B279" s="106" t="s">
        <v>6</v>
      </c>
      <c r="D279" s="39"/>
      <c r="E279" s="72" t="s">
        <v>377</v>
      </c>
      <c r="F279" s="72"/>
      <c r="G279" s="29" t="s">
        <v>543</v>
      </c>
      <c r="H279" s="29"/>
      <c r="I279" s="29"/>
      <c r="J279" s="29"/>
      <c r="K279" s="29" t="s">
        <v>125</v>
      </c>
      <c r="L279" s="29"/>
      <c r="M279" s="29" t="s">
        <v>1555</v>
      </c>
      <c r="N279" s="29"/>
      <c r="P279" s="72" t="s">
        <v>1531</v>
      </c>
      <c r="Q279" s="87"/>
      <c r="R279" s="28"/>
      <c r="S279" s="38">
        <f t="shared" si="213"/>
        <v>33.1</v>
      </c>
      <c r="T279" s="36" t="s">
        <v>43</v>
      </c>
      <c r="U279" s="5" t="str">
        <f>+Instructions!$B$3</f>
        <v>E</v>
      </c>
      <c r="V279" s="51"/>
      <c r="W279" s="55">
        <f>+Instructions!$C$22</f>
        <v>0</v>
      </c>
      <c r="X279" s="38">
        <f t="shared" si="214"/>
        <v>33.1</v>
      </c>
      <c r="Y279" s="146"/>
      <c r="Z279" s="6" t="s">
        <v>3263</v>
      </c>
      <c r="AA279" s="38">
        <v>33.1</v>
      </c>
      <c r="AB279" s="59">
        <f t="shared" si="215"/>
        <v>0</v>
      </c>
      <c r="AC279" s="16">
        <f t="shared" si="216"/>
        <v>33.1</v>
      </c>
      <c r="AD279" s="12">
        <f t="shared" si="217"/>
        <v>0</v>
      </c>
      <c r="AE279" s="115"/>
      <c r="AF279" s="121">
        <v>3</v>
      </c>
      <c r="AG279" s="52">
        <f t="shared" si="218"/>
        <v>33.1</v>
      </c>
      <c r="AH279" s="146"/>
      <c r="AJ279" s="38">
        <f t="shared" si="219"/>
        <v>33.1</v>
      </c>
      <c r="AK279" s="16">
        <f t="shared" si="220"/>
        <v>0</v>
      </c>
      <c r="AL279" s="16">
        <f t="shared" si="221"/>
        <v>0</v>
      </c>
      <c r="AM279" s="16" t="str">
        <f t="shared" si="222"/>
        <v/>
      </c>
      <c r="AO279" s="157" t="s">
        <v>56</v>
      </c>
    </row>
    <row r="280" spans="2:41" s="3" customFormat="1" ht="9.9499999999999993" customHeight="1" x14ac:dyDescent="0.2">
      <c r="B280" s="106" t="s">
        <v>6</v>
      </c>
      <c r="D280" s="39"/>
      <c r="E280" s="72" t="s">
        <v>2316</v>
      </c>
      <c r="F280" s="72"/>
      <c r="G280" s="29" t="s">
        <v>2075</v>
      </c>
      <c r="H280" s="29"/>
      <c r="I280" s="29"/>
      <c r="J280" s="29"/>
      <c r="K280" s="29" t="s">
        <v>125</v>
      </c>
      <c r="L280" s="29"/>
      <c r="M280" s="29" t="s">
        <v>2324</v>
      </c>
      <c r="N280" s="29"/>
      <c r="P280" s="72" t="s">
        <v>1531</v>
      </c>
      <c r="Q280" s="87"/>
      <c r="R280" s="28"/>
      <c r="S280" s="38">
        <f t="shared" si="213"/>
        <v>35.049999999999997</v>
      </c>
      <c r="T280" s="36" t="s">
        <v>43</v>
      </c>
      <c r="U280" s="5" t="str">
        <f>+Instructions!$B$3</f>
        <v>E</v>
      </c>
      <c r="V280" s="51"/>
      <c r="W280" s="55">
        <f>+Instructions!$C$22</f>
        <v>0</v>
      </c>
      <c r="X280" s="38">
        <f t="shared" si="214"/>
        <v>35.049999999999997</v>
      </c>
      <c r="Y280" s="146"/>
      <c r="Z280" s="6" t="s">
        <v>3263</v>
      </c>
      <c r="AA280" s="38">
        <v>35.049999999999997</v>
      </c>
      <c r="AB280" s="59">
        <f t="shared" si="215"/>
        <v>0</v>
      </c>
      <c r="AC280" s="16">
        <f t="shared" si="216"/>
        <v>35.049999999999997</v>
      </c>
      <c r="AD280" s="12">
        <f t="shared" si="217"/>
        <v>0</v>
      </c>
      <c r="AE280" s="115"/>
      <c r="AF280" s="121">
        <v>3</v>
      </c>
      <c r="AG280" s="52">
        <f t="shared" si="218"/>
        <v>35.049999999999997</v>
      </c>
      <c r="AH280" s="146"/>
      <c r="AJ280" s="38">
        <f t="shared" si="219"/>
        <v>35.049999999999997</v>
      </c>
      <c r="AK280" s="16">
        <f t="shared" si="220"/>
        <v>0</v>
      </c>
      <c r="AL280" s="16">
        <f t="shared" si="221"/>
        <v>0</v>
      </c>
      <c r="AM280" s="16" t="str">
        <f t="shared" si="222"/>
        <v/>
      </c>
      <c r="AO280" s="156" t="s">
        <v>56</v>
      </c>
    </row>
    <row r="281" spans="2:41" s="3" customFormat="1" ht="9.9499999999999993" customHeight="1" x14ac:dyDescent="0.2">
      <c r="B281" s="106" t="s">
        <v>6</v>
      </c>
      <c r="D281" s="39"/>
      <c r="E281" s="72" t="s">
        <v>1144</v>
      </c>
      <c r="F281" s="72"/>
      <c r="G281" s="29" t="s">
        <v>1145</v>
      </c>
      <c r="H281" s="29"/>
      <c r="I281" s="29"/>
      <c r="J281" s="29"/>
      <c r="K281" s="29" t="s">
        <v>125</v>
      </c>
      <c r="L281" s="29"/>
      <c r="M281" s="29" t="s">
        <v>1939</v>
      </c>
      <c r="N281" s="29"/>
      <c r="P281" s="72" t="s">
        <v>2497</v>
      </c>
      <c r="Q281" s="87"/>
      <c r="R281" s="28"/>
      <c r="S281" s="38">
        <f t="shared" si="213"/>
        <v>52.5</v>
      </c>
      <c r="T281" s="36" t="s">
        <v>43</v>
      </c>
      <c r="U281" s="5" t="str">
        <f>+Instructions!$B$3</f>
        <v>E</v>
      </c>
      <c r="V281" s="51"/>
      <c r="W281" s="55">
        <f>+Instructions!$C$22</f>
        <v>0</v>
      </c>
      <c r="X281" s="38">
        <f t="shared" si="214"/>
        <v>52.5</v>
      </c>
      <c r="Y281" s="146"/>
      <c r="Z281" s="6" t="s">
        <v>3263</v>
      </c>
      <c r="AA281" s="38">
        <v>52.5</v>
      </c>
      <c r="AB281" s="59">
        <f t="shared" si="215"/>
        <v>0</v>
      </c>
      <c r="AC281" s="16">
        <f t="shared" si="216"/>
        <v>52.5</v>
      </c>
      <c r="AD281" s="12">
        <f t="shared" si="217"/>
        <v>0</v>
      </c>
      <c r="AE281" s="115"/>
      <c r="AF281" s="121">
        <v>3</v>
      </c>
      <c r="AG281" s="52">
        <f t="shared" si="218"/>
        <v>52.5</v>
      </c>
      <c r="AH281" s="146"/>
      <c r="AJ281" s="38">
        <f t="shared" si="219"/>
        <v>52.5</v>
      </c>
      <c r="AK281" s="16">
        <f t="shared" si="220"/>
        <v>0</v>
      </c>
      <c r="AL281" s="16">
        <f t="shared" si="221"/>
        <v>0</v>
      </c>
      <c r="AM281" s="16" t="str">
        <f t="shared" si="222"/>
        <v/>
      </c>
      <c r="AO281" s="156" t="s">
        <v>56</v>
      </c>
    </row>
    <row r="282" spans="2:41" s="3" customFormat="1" ht="0.95" customHeight="1" x14ac:dyDescent="0.2">
      <c r="P282" s="72"/>
      <c r="Q282" s="87"/>
      <c r="R282" s="6"/>
      <c r="S282" s="38"/>
      <c r="T282" s="6"/>
      <c r="U282" s="5"/>
      <c r="V282" s="51"/>
      <c r="W282" s="55"/>
      <c r="X282" s="14"/>
      <c r="Y282" s="146"/>
      <c r="Z282" s="38"/>
      <c r="AA282" s="38"/>
      <c r="AB282" s="54"/>
      <c r="AC282" s="16"/>
      <c r="AD282" s="14"/>
      <c r="AE282" s="64"/>
      <c r="AF282" s="118"/>
      <c r="AG282" s="38"/>
      <c r="AH282" s="146"/>
      <c r="AJ282" s="38"/>
      <c r="AK282" s="16"/>
      <c r="AL282" s="16"/>
      <c r="AM282" s="16"/>
      <c r="AO282" s="157" t="s">
        <v>56</v>
      </c>
    </row>
    <row r="283" spans="2:41" s="3" customFormat="1" ht="9.9499999999999993" customHeight="1" x14ac:dyDescent="0.2">
      <c r="B283" s="106" t="s">
        <v>6</v>
      </c>
      <c r="D283" s="39"/>
      <c r="E283" s="72" t="s">
        <v>97</v>
      </c>
      <c r="F283" s="72"/>
      <c r="G283" s="29" t="s">
        <v>1301</v>
      </c>
      <c r="H283" s="29"/>
      <c r="I283" s="29"/>
      <c r="J283" s="29"/>
      <c r="K283" s="29" t="s">
        <v>125</v>
      </c>
      <c r="L283" s="29"/>
      <c r="M283" s="29" t="s">
        <v>1558</v>
      </c>
      <c r="N283" s="29"/>
      <c r="P283" s="72"/>
      <c r="Q283" s="87"/>
      <c r="R283" s="28"/>
      <c r="S283" s="38">
        <f>IF(Suggested="Yes",AA283,AG283)</f>
        <v>37.75</v>
      </c>
      <c r="T283" s="36" t="s">
        <v>43</v>
      </c>
      <c r="U283" s="5" t="str">
        <f>+Instructions!$B$3</f>
        <v>E</v>
      </c>
      <c r="V283" s="51"/>
      <c r="W283" s="55">
        <f>+Instructions!$C$22</f>
        <v>0</v>
      </c>
      <c r="X283" s="38">
        <f>ROUND($AA283*(1-W283)+0.004999,2)</f>
        <v>37.75</v>
      </c>
      <c r="Y283" s="146"/>
      <c r="Z283" s="6" t="s">
        <v>3263</v>
      </c>
      <c r="AA283" s="38">
        <v>37.75</v>
      </c>
      <c r="AB283" s="59">
        <f t="shared" ref="AB283:AC285" si="223">+W283</f>
        <v>0</v>
      </c>
      <c r="AC283" s="16">
        <f t="shared" si="223"/>
        <v>37.75</v>
      </c>
      <c r="AD283" s="12">
        <f>(AG283-AC283)/AG283</f>
        <v>0</v>
      </c>
      <c r="AE283" s="115"/>
      <c r="AF283" s="121">
        <v>3</v>
      </c>
      <c r="AG283" s="52">
        <f>SUM(AJ283:AL283)+AE283</f>
        <v>37.75</v>
      </c>
      <c r="AH283" s="146"/>
      <c r="AJ283" s="38">
        <f>ROUND(AC283/(1-VLOOKUP(AF283,Group,2,FALSE)),2)</f>
        <v>37.75</v>
      </c>
      <c r="AK283" s="16">
        <f>IF(VLOOKUP(AF283,Group,5,FALSE)="YES",VLOOKUP(ROUND(ROUND(AJ283,1)-AJ283,2),Round,2,FALSE)+VLOOKUP(AF283,Group,6,FALSE),0)</f>
        <v>0</v>
      </c>
      <c r="AL283" s="16">
        <f>IF(VLOOKUP(AF283,Group,7,FALSE)="",0,ROUND(AJ283-0.04999,1)-AJ283+AM283)</f>
        <v>0</v>
      </c>
      <c r="AM283" s="16" t="str">
        <f>IF(VLOOKUP(AF283,Group,7,FALSE)="","",VLOOKUP(AF283,Group,7,FALSE))</f>
        <v/>
      </c>
      <c r="AO283" s="157" t="s">
        <v>56</v>
      </c>
    </row>
    <row r="284" spans="2:41" s="3" customFormat="1" ht="9.9499999999999993" customHeight="1" x14ac:dyDescent="0.2">
      <c r="B284" s="106" t="s">
        <v>6</v>
      </c>
      <c r="D284" s="39"/>
      <c r="E284" s="72" t="s">
        <v>98</v>
      </c>
      <c r="F284" s="72"/>
      <c r="G284" s="29" t="s">
        <v>99</v>
      </c>
      <c r="H284" s="29"/>
      <c r="I284" s="29"/>
      <c r="J284" s="29"/>
      <c r="K284" s="29" t="s">
        <v>125</v>
      </c>
      <c r="L284" s="29"/>
      <c r="M284" s="29" t="s">
        <v>1559</v>
      </c>
      <c r="N284" s="29"/>
      <c r="P284" s="72"/>
      <c r="Q284" s="87"/>
      <c r="R284" s="28"/>
      <c r="S284" s="38">
        <f>IF(Suggested="Yes",AA284,AG284)</f>
        <v>37.200000000000003</v>
      </c>
      <c r="T284" s="36" t="s">
        <v>43</v>
      </c>
      <c r="U284" s="5" t="str">
        <f>+Instructions!$B$3</f>
        <v>E</v>
      </c>
      <c r="V284" s="51"/>
      <c r="W284" s="55">
        <f>+Instructions!$C$22</f>
        <v>0</v>
      </c>
      <c r="X284" s="38">
        <f>ROUND($AA284*(1-W284)+0.004999,2)</f>
        <v>37.200000000000003</v>
      </c>
      <c r="Y284" s="146"/>
      <c r="Z284" s="6" t="s">
        <v>3263</v>
      </c>
      <c r="AA284" s="38">
        <v>37.200000000000003</v>
      </c>
      <c r="AB284" s="59">
        <f t="shared" si="223"/>
        <v>0</v>
      </c>
      <c r="AC284" s="16">
        <f t="shared" si="223"/>
        <v>37.200000000000003</v>
      </c>
      <c r="AD284" s="12">
        <f>(AG284-AC284)/AG284</f>
        <v>0</v>
      </c>
      <c r="AE284" s="115"/>
      <c r="AF284" s="121">
        <v>3</v>
      </c>
      <c r="AG284" s="52">
        <f>SUM(AJ284:AL284)+AE284</f>
        <v>37.200000000000003</v>
      </c>
      <c r="AH284" s="146"/>
      <c r="AJ284" s="38">
        <f>ROUND(AC284/(1-VLOOKUP(AF284,Group,2,FALSE)),2)</f>
        <v>37.200000000000003</v>
      </c>
      <c r="AK284" s="16">
        <f>IF(VLOOKUP(AF284,Group,5,FALSE)="YES",VLOOKUP(ROUND(ROUND(AJ284,1)-AJ284,2),Round,2,FALSE)+VLOOKUP(AF284,Group,6,FALSE),0)</f>
        <v>0</v>
      </c>
      <c r="AL284" s="16">
        <f>IF(VLOOKUP(AF284,Group,7,FALSE)="",0,ROUND(AJ284-0.04999,1)-AJ284+AM284)</f>
        <v>0</v>
      </c>
      <c r="AM284" s="16" t="str">
        <f>IF(VLOOKUP(AF284,Group,7,FALSE)="","",VLOOKUP(AF284,Group,7,FALSE))</f>
        <v/>
      </c>
      <c r="AO284" s="157" t="s">
        <v>56</v>
      </c>
    </row>
    <row r="285" spans="2:41" s="3" customFormat="1" ht="9.9499999999999993" customHeight="1" x14ac:dyDescent="0.2">
      <c r="B285" s="106" t="s">
        <v>6</v>
      </c>
      <c r="D285" s="39"/>
      <c r="E285" s="72" t="s">
        <v>256</v>
      </c>
      <c r="F285" s="72"/>
      <c r="G285" s="29" t="s">
        <v>1162</v>
      </c>
      <c r="H285" s="29"/>
      <c r="I285" s="29"/>
      <c r="J285" s="29"/>
      <c r="K285" s="29" t="s">
        <v>125</v>
      </c>
      <c r="L285" s="29"/>
      <c r="M285" s="29" t="s">
        <v>1560</v>
      </c>
      <c r="N285" s="29"/>
      <c r="P285" s="72"/>
      <c r="Q285" s="87"/>
      <c r="R285" s="28"/>
      <c r="S285" s="38">
        <f>IF(Suggested="Yes",AA285,AG285)</f>
        <v>50.5</v>
      </c>
      <c r="T285" s="36" t="s">
        <v>43</v>
      </c>
      <c r="U285" s="5" t="str">
        <f>+Instructions!$B$3</f>
        <v>E</v>
      </c>
      <c r="V285" s="51"/>
      <c r="W285" s="55">
        <f>+Instructions!$C$22</f>
        <v>0</v>
      </c>
      <c r="X285" s="38">
        <f>ROUND($AA285*(1-W285)+0.004999,2)</f>
        <v>50.5</v>
      </c>
      <c r="Y285" s="146"/>
      <c r="Z285" s="6" t="s">
        <v>3263</v>
      </c>
      <c r="AA285" s="38">
        <v>50.5</v>
      </c>
      <c r="AB285" s="59">
        <f t="shared" si="223"/>
        <v>0</v>
      </c>
      <c r="AC285" s="16">
        <f t="shared" si="223"/>
        <v>50.5</v>
      </c>
      <c r="AD285" s="12">
        <f>(AG285-AC285)/AG285</f>
        <v>0</v>
      </c>
      <c r="AE285" s="115"/>
      <c r="AF285" s="121">
        <v>3</v>
      </c>
      <c r="AG285" s="52">
        <f>SUM(AJ285:AL285)+AE285</f>
        <v>50.5</v>
      </c>
      <c r="AH285" s="146"/>
      <c r="AJ285" s="38">
        <f>ROUND(AC285/(1-VLOOKUP(AF285,Group,2,FALSE)),2)</f>
        <v>50.5</v>
      </c>
      <c r="AK285" s="16">
        <f>IF(VLOOKUP(AF285,Group,5,FALSE)="YES",VLOOKUP(ROUND(ROUND(AJ285,1)-AJ285,2),Round,2,FALSE)+VLOOKUP(AF285,Group,6,FALSE),0)</f>
        <v>0</v>
      </c>
      <c r="AL285" s="16">
        <f>IF(VLOOKUP(AF285,Group,7,FALSE)="",0,ROUND(AJ285-0.04999,1)-AJ285+AM285)</f>
        <v>0</v>
      </c>
      <c r="AM285" s="16" t="str">
        <f>IF(VLOOKUP(AF285,Group,7,FALSE)="","",VLOOKUP(AF285,Group,7,FALSE))</f>
        <v/>
      </c>
      <c r="AO285" s="157" t="s">
        <v>56</v>
      </c>
    </row>
    <row r="286" spans="2:41" s="3" customFormat="1" ht="3.75" customHeight="1" x14ac:dyDescent="0.2">
      <c r="P286" s="72"/>
      <c r="Q286" s="87"/>
      <c r="R286" s="6"/>
      <c r="S286" s="38"/>
      <c r="T286" s="6"/>
      <c r="U286" s="5"/>
      <c r="V286" s="51"/>
      <c r="W286" s="55"/>
      <c r="X286" s="14"/>
      <c r="Y286" s="146"/>
      <c r="Z286" s="38"/>
      <c r="AA286" s="38"/>
      <c r="AB286" s="54"/>
      <c r="AC286" s="16"/>
      <c r="AD286" s="14"/>
      <c r="AE286" s="64"/>
      <c r="AF286" s="118"/>
      <c r="AG286" s="38"/>
      <c r="AH286" s="146"/>
      <c r="AJ286" s="38"/>
      <c r="AK286" s="16"/>
      <c r="AL286" s="16"/>
      <c r="AM286" s="16"/>
      <c r="AO286" s="157" t="s">
        <v>56</v>
      </c>
    </row>
    <row r="287" spans="2:41" s="3" customFormat="1" ht="9.9499999999999993" customHeight="1" x14ac:dyDescent="0.2">
      <c r="C287" s="71" t="s">
        <v>1548</v>
      </c>
      <c r="J287" s="87"/>
      <c r="P287" s="137"/>
      <c r="Q287" s="6"/>
      <c r="R287" s="77" t="s">
        <v>791</v>
      </c>
      <c r="S287" s="185" t="s">
        <v>1252</v>
      </c>
      <c r="T287" s="190"/>
      <c r="U287" s="5"/>
      <c r="V287" s="51"/>
      <c r="W287" s="68"/>
      <c r="X287" s="68"/>
      <c r="Y287" s="146"/>
      <c r="Z287" s="38"/>
      <c r="AA287" s="38"/>
      <c r="AB287" s="14"/>
      <c r="AC287" s="14"/>
      <c r="AD287" s="14"/>
      <c r="AE287" s="14"/>
      <c r="AF287" s="64"/>
      <c r="AG287" s="16"/>
      <c r="AH287" s="146"/>
      <c r="AO287" s="157" t="s">
        <v>56</v>
      </c>
    </row>
    <row r="288" spans="2:41" s="3" customFormat="1" ht="2.85" customHeight="1" x14ac:dyDescent="0.2">
      <c r="P288" s="72"/>
      <c r="Q288" s="87"/>
      <c r="R288" s="6"/>
      <c r="S288" s="38"/>
      <c r="T288" s="6"/>
      <c r="U288" s="5"/>
      <c r="V288" s="51"/>
      <c r="W288" s="55"/>
      <c r="X288" s="14"/>
      <c r="Y288" s="146"/>
      <c r="Z288" s="38"/>
      <c r="AA288" s="38"/>
      <c r="AB288" s="54"/>
      <c r="AC288" s="16"/>
      <c r="AD288" s="14"/>
      <c r="AE288" s="64"/>
      <c r="AF288" s="118"/>
      <c r="AG288" s="38"/>
      <c r="AH288" s="146"/>
      <c r="AJ288" s="38"/>
      <c r="AK288" s="16"/>
      <c r="AL288" s="16"/>
      <c r="AM288" s="16"/>
      <c r="AO288" s="157" t="s">
        <v>56</v>
      </c>
    </row>
    <row r="289" spans="2:41" s="3" customFormat="1" ht="9.9499999999999993" customHeight="1" x14ac:dyDescent="0.2">
      <c r="C289" s="34"/>
      <c r="D289" s="39" t="s">
        <v>216</v>
      </c>
      <c r="E289" s="138" t="s">
        <v>1253</v>
      </c>
      <c r="F289" s="138"/>
      <c r="G289" s="138"/>
      <c r="H289" s="138"/>
      <c r="I289" s="138" t="s">
        <v>244</v>
      </c>
      <c r="K289" s="138"/>
      <c r="L289" s="138"/>
      <c r="M289" s="138"/>
      <c r="N289" s="138"/>
      <c r="O289" s="29"/>
      <c r="P289" s="29"/>
      <c r="Q289" s="29"/>
      <c r="R289" s="29"/>
      <c r="S289" s="29" t="s">
        <v>244</v>
      </c>
      <c r="T289" s="29"/>
      <c r="U289" s="5"/>
      <c r="V289" s="51"/>
      <c r="W289" s="68"/>
      <c r="X289" s="68"/>
      <c r="Y289" s="146"/>
      <c r="Z289" s="38"/>
      <c r="AA289" s="38"/>
      <c r="AB289" s="54"/>
      <c r="AC289" s="16"/>
      <c r="AD289" s="14"/>
      <c r="AE289" s="64"/>
      <c r="AF289" s="118"/>
      <c r="AG289" s="16"/>
      <c r="AH289" s="146"/>
      <c r="AJ289" s="38"/>
      <c r="AK289" s="16"/>
      <c r="AL289" s="16"/>
      <c r="AM289" s="16"/>
      <c r="AO289" s="157"/>
    </row>
    <row r="290" spans="2:41" s="3" customFormat="1" ht="1.5" customHeight="1" x14ac:dyDescent="0.2">
      <c r="P290" s="72"/>
      <c r="Q290" s="87"/>
      <c r="R290" s="6"/>
      <c r="S290" s="38"/>
      <c r="T290" s="6"/>
      <c r="U290" s="5"/>
      <c r="V290" s="51"/>
      <c r="W290" s="55"/>
      <c r="X290" s="14"/>
      <c r="Y290" s="146"/>
      <c r="Z290" s="38"/>
      <c r="AA290" s="38"/>
      <c r="AB290" s="54"/>
      <c r="AC290" s="16"/>
      <c r="AD290" s="14"/>
      <c r="AE290" s="64"/>
      <c r="AF290" s="118"/>
      <c r="AG290" s="38"/>
      <c r="AH290" s="146"/>
      <c r="AJ290" s="38"/>
      <c r="AK290" s="16"/>
      <c r="AL290" s="16"/>
      <c r="AM290" s="16"/>
      <c r="AO290" s="157" t="s">
        <v>56</v>
      </c>
    </row>
    <row r="291" spans="2:41" s="3" customFormat="1" ht="9.75" customHeight="1" x14ac:dyDescent="0.2">
      <c r="B291" s="107" t="s">
        <v>52</v>
      </c>
      <c r="D291" s="39"/>
      <c r="E291" s="72" t="s">
        <v>92</v>
      </c>
      <c r="F291" s="72"/>
      <c r="G291" s="29" t="s">
        <v>45</v>
      </c>
      <c r="H291" s="29"/>
      <c r="I291" s="29"/>
      <c r="J291" s="29"/>
      <c r="K291" s="29" t="s">
        <v>88</v>
      </c>
      <c r="L291" s="29"/>
      <c r="M291" s="29" t="s">
        <v>1561</v>
      </c>
      <c r="N291" s="29"/>
      <c r="P291" s="72" t="s">
        <v>300</v>
      </c>
      <c r="Q291" s="87"/>
      <c r="R291" s="28"/>
      <c r="S291" s="38">
        <f t="shared" ref="S291:S296" si="224">IF(Suggested="Yes",AA291,AG291)</f>
        <v>40.35</v>
      </c>
      <c r="T291" s="36" t="s">
        <v>44</v>
      </c>
      <c r="U291" s="5" t="str">
        <f>+Instructions!$B$3</f>
        <v>E</v>
      </c>
      <c r="V291" s="51"/>
      <c r="W291" s="55">
        <f>+Instructions!$C$22</f>
        <v>0</v>
      </c>
      <c r="X291" s="38">
        <f>ROUND($AA291*(1-W291)+0.004999,2)</f>
        <v>40.35</v>
      </c>
      <c r="Y291" s="146"/>
      <c r="Z291" s="6" t="s">
        <v>3263</v>
      </c>
      <c r="AA291" s="38">
        <v>40.35</v>
      </c>
      <c r="AB291" s="59">
        <f>+W291</f>
        <v>0</v>
      </c>
      <c r="AC291" s="16">
        <f>+X291</f>
        <v>40.35</v>
      </c>
      <c r="AD291" s="12">
        <f>(AG291-AC291)/AG291</f>
        <v>0</v>
      </c>
      <c r="AE291" s="115"/>
      <c r="AF291" s="120">
        <v>1</v>
      </c>
      <c r="AG291" s="37">
        <f>SUM(AJ291:AL291)+AE291</f>
        <v>40.35</v>
      </c>
      <c r="AH291" s="146"/>
      <c r="AJ291" s="38">
        <f>ROUND(AC291/(1-VLOOKUP(AF291,Group,2,FALSE)),2)</f>
        <v>40.35</v>
      </c>
      <c r="AK291" s="16">
        <f>IF(VLOOKUP(AF291,Group,5,FALSE)="YES",VLOOKUP(ROUND(ROUND(AJ291,1)-AJ291,2),Round,2,FALSE)+VLOOKUP(AF291,Group,6,FALSE),0)</f>
        <v>0</v>
      </c>
      <c r="AL291" s="16">
        <f>IF(VLOOKUP(AF291,Group,7,FALSE)="",0,ROUND(AJ291-0.04999,1)-AJ291+AM291)</f>
        <v>0</v>
      </c>
      <c r="AM291" s="16" t="str">
        <f>IF(VLOOKUP(AF291,Group,7,FALSE)="","",VLOOKUP(AF291,Group,7,FALSE))</f>
        <v/>
      </c>
      <c r="AO291" s="156" t="s">
        <v>56</v>
      </c>
    </row>
    <row r="292" spans="2:41" s="3" customFormat="1" ht="9.9499999999999993" customHeight="1" x14ac:dyDescent="0.2">
      <c r="B292" s="107" t="s">
        <v>52</v>
      </c>
      <c r="D292" s="39"/>
      <c r="E292" s="72" t="s">
        <v>215</v>
      </c>
      <c r="F292" s="72"/>
      <c r="G292" s="29" t="s">
        <v>45</v>
      </c>
      <c r="H292" s="29"/>
      <c r="I292" s="29"/>
      <c r="J292" s="29"/>
      <c r="K292" s="29" t="s">
        <v>88</v>
      </c>
      <c r="L292" s="29"/>
      <c r="M292" s="29" t="s">
        <v>2534</v>
      </c>
      <c r="N292" s="29"/>
      <c r="P292" s="72" t="s">
        <v>314</v>
      </c>
      <c r="Q292" s="87"/>
      <c r="R292" s="28"/>
      <c r="S292" s="38">
        <f t="shared" si="224"/>
        <v>37.549999999999997</v>
      </c>
      <c r="T292" s="36" t="s">
        <v>44</v>
      </c>
      <c r="U292" s="5" t="str">
        <f>+Instructions!$B$3</f>
        <v>E</v>
      </c>
      <c r="V292" s="51"/>
      <c r="W292" s="55">
        <f>+Instructions!$C$22</f>
        <v>0</v>
      </c>
      <c r="X292" s="38">
        <f>ROUND($AA292*(1-W292)+0.004999,2)</f>
        <v>37.549999999999997</v>
      </c>
      <c r="Y292" s="146"/>
      <c r="Z292" s="6" t="s">
        <v>3263</v>
      </c>
      <c r="AA292" s="38">
        <v>37.549999999999997</v>
      </c>
      <c r="AB292" s="59">
        <f t="shared" ref="AB292:AC296" si="225">+W292</f>
        <v>0</v>
      </c>
      <c r="AC292" s="16">
        <f t="shared" si="225"/>
        <v>37.549999999999997</v>
      </c>
      <c r="AD292" s="12">
        <f>(AG292-AC292)/AG292</f>
        <v>0</v>
      </c>
      <c r="AE292" s="115"/>
      <c r="AF292" s="120">
        <v>1</v>
      </c>
      <c r="AG292" s="37">
        <f>SUM(AJ292:AL292)+AE292</f>
        <v>37.549999999999997</v>
      </c>
      <c r="AH292" s="146"/>
      <c r="AJ292" s="38">
        <f>ROUND(AC292/(1-VLOOKUP(AF292,Group,2,FALSE)),2)</f>
        <v>37.549999999999997</v>
      </c>
      <c r="AK292" s="16">
        <f>IF(VLOOKUP(AF292,Group,5,FALSE)="YES",VLOOKUP(ROUND(ROUND(AJ292,1)-AJ292,2),Round,2,FALSE)+VLOOKUP(AF292,Group,6,FALSE),0)</f>
        <v>0</v>
      </c>
      <c r="AL292" s="16">
        <f>IF(VLOOKUP(AF292,Group,7,FALSE)="",0,ROUND(AJ292-0.04999,1)-AJ292+AM292)</f>
        <v>0</v>
      </c>
      <c r="AM292" s="16" t="str">
        <f>IF(VLOOKUP(AF292,Group,7,FALSE)="","",VLOOKUP(AF292,Group,7,FALSE))</f>
        <v/>
      </c>
      <c r="AO292" s="156" t="s">
        <v>56</v>
      </c>
    </row>
    <row r="293" spans="2:41" s="3" customFormat="1" ht="9.75" customHeight="1" x14ac:dyDescent="0.2">
      <c r="B293" s="107" t="s">
        <v>52</v>
      </c>
      <c r="D293" s="39"/>
      <c r="E293" s="72" t="s">
        <v>252</v>
      </c>
      <c r="F293" s="72"/>
      <c r="G293" s="29" t="s">
        <v>45</v>
      </c>
      <c r="H293" s="29"/>
      <c r="I293" s="29"/>
      <c r="J293" s="29"/>
      <c r="K293" s="29" t="s">
        <v>88</v>
      </c>
      <c r="L293" s="29"/>
      <c r="M293" s="29" t="s">
        <v>1562</v>
      </c>
      <c r="N293" s="29"/>
      <c r="P293" s="72" t="s">
        <v>547</v>
      </c>
      <c r="Q293" s="87"/>
      <c r="R293" s="28"/>
      <c r="S293" s="38">
        <f t="shared" si="224"/>
        <v>43.85</v>
      </c>
      <c r="T293" s="36" t="s">
        <v>44</v>
      </c>
      <c r="U293" s="5" t="str">
        <f>+Instructions!$B$3</f>
        <v>E</v>
      </c>
      <c r="V293" s="51"/>
      <c r="W293" s="55">
        <f>+Instructions!$C$22</f>
        <v>0</v>
      </c>
      <c r="X293" s="38">
        <f>ROUND($AA293*(1-W293)+0.004999,2)</f>
        <v>43.85</v>
      </c>
      <c r="Y293" s="146"/>
      <c r="Z293" s="6" t="s">
        <v>3263</v>
      </c>
      <c r="AA293" s="38">
        <v>43.85</v>
      </c>
      <c r="AB293" s="59">
        <f t="shared" si="225"/>
        <v>0</v>
      </c>
      <c r="AC293" s="16">
        <f t="shared" si="225"/>
        <v>43.85</v>
      </c>
      <c r="AD293" s="12">
        <f>(AG293-AC293)/AG293</f>
        <v>0</v>
      </c>
      <c r="AE293" s="115"/>
      <c r="AF293" s="120">
        <v>1</v>
      </c>
      <c r="AG293" s="37">
        <f>SUM(AJ293:AL293)+AE293</f>
        <v>43.85</v>
      </c>
      <c r="AH293" s="146"/>
      <c r="AJ293" s="38">
        <f>ROUND(AC293/(1-VLOOKUP(AF293,Group,2,FALSE)),2)</f>
        <v>43.85</v>
      </c>
      <c r="AK293" s="16">
        <f>IF(VLOOKUP(AF293,Group,5,FALSE)="YES",VLOOKUP(ROUND(ROUND(AJ293,1)-AJ293,2),Round,2,FALSE)+VLOOKUP(AF293,Group,6,FALSE),0)</f>
        <v>0</v>
      </c>
      <c r="AL293" s="16">
        <f>IF(VLOOKUP(AF293,Group,7,FALSE)="",0,ROUND(AJ293-0.04999,1)-AJ293+AM293)</f>
        <v>0</v>
      </c>
      <c r="AM293" s="16" t="str">
        <f>IF(VLOOKUP(AF293,Group,7,FALSE)="","",VLOOKUP(AF293,Group,7,FALSE))</f>
        <v/>
      </c>
      <c r="AO293" s="156" t="s">
        <v>56</v>
      </c>
    </row>
    <row r="294" spans="2:41" s="3" customFormat="1" ht="9.9499999999999993" customHeight="1" x14ac:dyDescent="0.2">
      <c r="B294" s="107" t="s">
        <v>52</v>
      </c>
      <c r="D294" s="39"/>
      <c r="E294" s="72" t="s">
        <v>83</v>
      </c>
      <c r="F294" s="72"/>
      <c r="G294" s="29" t="s">
        <v>45</v>
      </c>
      <c r="H294" s="29"/>
      <c r="I294" s="29"/>
      <c r="J294" s="29"/>
      <c r="K294" s="29" t="s">
        <v>88</v>
      </c>
      <c r="L294" s="29"/>
      <c r="M294" s="29" t="s">
        <v>2535</v>
      </c>
      <c r="N294" s="29"/>
      <c r="P294" s="72" t="s">
        <v>90</v>
      </c>
      <c r="Q294" s="87"/>
      <c r="R294" s="28"/>
      <c r="S294" s="38">
        <f t="shared" si="224"/>
        <v>38.200000000000003</v>
      </c>
      <c r="T294" s="36" t="s">
        <v>44</v>
      </c>
      <c r="U294" s="5" t="str">
        <f>+Instructions!$B$3</f>
        <v>E</v>
      </c>
      <c r="V294" s="51"/>
      <c r="W294" s="55">
        <f>+Instructions!$C$22</f>
        <v>0</v>
      </c>
      <c r="X294" s="38">
        <f>ROUND($AA294*(1-W294)+0.004999,2)</f>
        <v>38.200000000000003</v>
      </c>
      <c r="Y294" s="146"/>
      <c r="Z294" s="6" t="s">
        <v>3263</v>
      </c>
      <c r="AA294" s="38">
        <v>38.200000000000003</v>
      </c>
      <c r="AB294" s="59">
        <f t="shared" si="225"/>
        <v>0</v>
      </c>
      <c r="AC294" s="16">
        <f t="shared" si="225"/>
        <v>38.200000000000003</v>
      </c>
      <c r="AD294" s="12">
        <f>(AG294-AC294)/AG294</f>
        <v>0</v>
      </c>
      <c r="AE294" s="115"/>
      <c r="AF294" s="120">
        <v>1</v>
      </c>
      <c r="AG294" s="37">
        <f>SUM(AJ294:AL294)+AE294</f>
        <v>38.200000000000003</v>
      </c>
      <c r="AH294" s="146"/>
      <c r="AJ294" s="38">
        <f>ROUND(AC294/(1-VLOOKUP(AF294,Group,2,FALSE)),2)</f>
        <v>38.200000000000003</v>
      </c>
      <c r="AK294" s="16">
        <f>IF(VLOOKUP(AF294,Group,5,FALSE)="YES",VLOOKUP(ROUND(ROUND(AJ294,1)-AJ294,2),Round,2,FALSE)+VLOOKUP(AF294,Group,6,FALSE),0)</f>
        <v>0</v>
      </c>
      <c r="AL294" s="16">
        <f>IF(VLOOKUP(AF294,Group,7,FALSE)="",0,ROUND(AJ294-0.04999,1)-AJ294+AM294)</f>
        <v>0</v>
      </c>
      <c r="AM294" s="16" t="str">
        <f>IF(VLOOKUP(AF294,Group,7,FALSE)="","",VLOOKUP(AF294,Group,7,FALSE))</f>
        <v/>
      </c>
      <c r="AO294" s="156" t="s">
        <v>56</v>
      </c>
    </row>
    <row r="295" spans="2:41" s="3" customFormat="1" ht="9.75" customHeight="1" x14ac:dyDescent="0.2">
      <c r="B295" s="107" t="s">
        <v>52</v>
      </c>
      <c r="D295" s="39"/>
      <c r="E295" s="72" t="s">
        <v>128</v>
      </c>
      <c r="F295" s="72"/>
      <c r="G295" s="29" t="s">
        <v>45</v>
      </c>
      <c r="H295" s="29"/>
      <c r="I295" s="29"/>
      <c r="J295" s="29"/>
      <c r="K295" s="29" t="s">
        <v>88</v>
      </c>
      <c r="L295" s="29"/>
      <c r="M295" s="29" t="s">
        <v>2328</v>
      </c>
      <c r="N295" s="29"/>
      <c r="P295" s="72" t="s">
        <v>91</v>
      </c>
      <c r="Q295" s="87"/>
      <c r="R295" s="28"/>
      <c r="S295" s="38">
        <f t="shared" si="224"/>
        <v>48.9</v>
      </c>
      <c r="T295" s="36" t="s">
        <v>44</v>
      </c>
      <c r="U295" s="5" t="str">
        <f>+Instructions!$B$3</f>
        <v>E</v>
      </c>
      <c r="V295" s="51"/>
      <c r="W295" s="55">
        <f>+Instructions!$C$22</f>
        <v>0</v>
      </c>
      <c r="X295" s="38">
        <f t="shared" ref="X295" si="226">ROUND($AA295*(1-W295)+0.004999,2)</f>
        <v>48.9</v>
      </c>
      <c r="Y295" s="146"/>
      <c r="Z295" s="6" t="s">
        <v>3263</v>
      </c>
      <c r="AA295" s="38">
        <v>48.9</v>
      </c>
      <c r="AB295" s="59">
        <f t="shared" si="225"/>
        <v>0</v>
      </c>
      <c r="AC295" s="16">
        <f t="shared" si="225"/>
        <v>48.9</v>
      </c>
      <c r="AD295" s="12">
        <f t="shared" ref="AD295" si="227">(AG295-AC295)/AG295</f>
        <v>0</v>
      </c>
      <c r="AE295" s="115"/>
      <c r="AF295" s="120">
        <v>1</v>
      </c>
      <c r="AG295" s="37">
        <f t="shared" ref="AG295" si="228">SUM(AJ295:AL295)+AE295</f>
        <v>48.9</v>
      </c>
      <c r="AH295" s="146"/>
      <c r="AJ295" s="38">
        <f t="shared" ref="AJ295" si="229">ROUND(AC295/(1-VLOOKUP(AF295,Group,2,FALSE)),2)</f>
        <v>48.9</v>
      </c>
      <c r="AK295" s="16">
        <f t="shared" ref="AK295" si="230">IF(VLOOKUP(AF295,Group,5,FALSE)="YES",VLOOKUP(ROUND(ROUND(AJ295,1)-AJ295,2),Round,2,FALSE)+VLOOKUP(AF295,Group,6,FALSE),0)</f>
        <v>0</v>
      </c>
      <c r="AL295" s="16">
        <f t="shared" ref="AL295" si="231">IF(VLOOKUP(AF295,Group,7,FALSE)="",0,ROUND(AJ295-0.04999,1)-AJ295+AM295)</f>
        <v>0</v>
      </c>
      <c r="AM295" s="16" t="str">
        <f t="shared" ref="AM295" si="232">IF(VLOOKUP(AF295,Group,7,FALSE)="","",VLOOKUP(AF295,Group,7,FALSE))</f>
        <v/>
      </c>
      <c r="AO295" s="156" t="s">
        <v>56</v>
      </c>
    </row>
    <row r="296" spans="2:41" s="3" customFormat="1" ht="9.9499999999999993" customHeight="1" x14ac:dyDescent="0.2">
      <c r="B296" s="107" t="s">
        <v>52</v>
      </c>
      <c r="D296" s="39"/>
      <c r="E296" s="72" t="s">
        <v>177</v>
      </c>
      <c r="F296" s="72"/>
      <c r="G296" s="29" t="s">
        <v>45</v>
      </c>
      <c r="H296" s="29"/>
      <c r="I296" s="29"/>
      <c r="J296" s="29"/>
      <c r="K296" s="29" t="s">
        <v>88</v>
      </c>
      <c r="L296" s="29"/>
      <c r="M296" s="29" t="s">
        <v>1256</v>
      </c>
      <c r="N296" s="29"/>
      <c r="P296" s="72" t="s">
        <v>90</v>
      </c>
      <c r="Q296" s="87"/>
      <c r="R296" s="28"/>
      <c r="S296" s="38">
        <f t="shared" si="224"/>
        <v>41.65</v>
      </c>
      <c r="T296" s="36" t="s">
        <v>44</v>
      </c>
      <c r="U296" s="5" t="str">
        <f>+Instructions!$B$3</f>
        <v>E</v>
      </c>
      <c r="V296" s="51"/>
      <c r="W296" s="55">
        <f>+Instructions!$C$22</f>
        <v>0</v>
      </c>
      <c r="X296" s="38">
        <f>ROUND($AA296*(1-W296)+0.004999,2)</f>
        <v>41.65</v>
      </c>
      <c r="Y296" s="146"/>
      <c r="Z296" s="6" t="s">
        <v>3263</v>
      </c>
      <c r="AA296" s="38">
        <v>41.65</v>
      </c>
      <c r="AB296" s="59">
        <f t="shared" si="225"/>
        <v>0</v>
      </c>
      <c r="AC296" s="16">
        <f t="shared" si="225"/>
        <v>41.65</v>
      </c>
      <c r="AD296" s="12">
        <f>(AG296-AC296)/AG296</f>
        <v>0</v>
      </c>
      <c r="AE296" s="115"/>
      <c r="AF296" s="120">
        <v>1</v>
      </c>
      <c r="AG296" s="37">
        <f>SUM(AJ296:AL296)+AE296</f>
        <v>41.65</v>
      </c>
      <c r="AH296" s="146"/>
      <c r="AJ296" s="38">
        <f>ROUND(AC296/(1-VLOOKUP(AF296,Group,2,FALSE)),2)</f>
        <v>41.65</v>
      </c>
      <c r="AK296" s="16">
        <f>IF(VLOOKUP(AF296,Group,5,FALSE)="YES",VLOOKUP(ROUND(ROUND(AJ296,1)-AJ296,2),Round,2,FALSE)+VLOOKUP(AF296,Group,6,FALSE),0)</f>
        <v>0</v>
      </c>
      <c r="AL296" s="16">
        <f>IF(VLOOKUP(AF296,Group,7,FALSE)="",0,ROUND(AJ296-0.04999,1)-AJ296+AM296)</f>
        <v>0</v>
      </c>
      <c r="AM296" s="16" t="str">
        <f>IF(VLOOKUP(AF296,Group,7,FALSE)="","",VLOOKUP(AF296,Group,7,FALSE))</f>
        <v/>
      </c>
      <c r="AO296" s="156" t="s">
        <v>56</v>
      </c>
    </row>
    <row r="297" spans="2:41" s="3" customFormat="1" ht="1.5" customHeight="1" x14ac:dyDescent="0.2">
      <c r="P297" s="72"/>
      <c r="Q297" s="87"/>
      <c r="R297" s="6"/>
      <c r="S297" s="38"/>
      <c r="T297" s="6"/>
      <c r="U297" s="5"/>
      <c r="V297" s="51"/>
      <c r="W297" s="55"/>
      <c r="X297" s="14"/>
      <c r="Y297" s="146"/>
      <c r="Z297" s="38"/>
      <c r="AA297" s="38"/>
      <c r="AB297" s="54"/>
      <c r="AC297" s="16"/>
      <c r="AD297" s="14"/>
      <c r="AE297" s="64"/>
      <c r="AF297" s="118"/>
      <c r="AG297" s="38"/>
      <c r="AH297" s="146"/>
      <c r="AJ297" s="38"/>
      <c r="AK297" s="16"/>
      <c r="AL297" s="16"/>
      <c r="AM297" s="16"/>
      <c r="AO297" s="157" t="s">
        <v>56</v>
      </c>
    </row>
    <row r="298" spans="2:41" s="3" customFormat="1" ht="9.9499999999999993" customHeight="1" x14ac:dyDescent="0.2">
      <c r="B298" s="106" t="s">
        <v>6</v>
      </c>
      <c r="D298" s="39"/>
      <c r="E298" s="72" t="s">
        <v>251</v>
      </c>
      <c r="F298" s="72"/>
      <c r="G298" s="29" t="s">
        <v>96</v>
      </c>
      <c r="H298" s="29"/>
      <c r="I298" s="29"/>
      <c r="J298" s="29"/>
      <c r="K298" s="29" t="s">
        <v>88</v>
      </c>
      <c r="L298" s="29"/>
      <c r="M298" s="29" t="s">
        <v>1257</v>
      </c>
      <c r="N298" s="29"/>
      <c r="P298" s="72" t="s">
        <v>1531</v>
      </c>
      <c r="Q298" s="87"/>
      <c r="R298" s="28"/>
      <c r="S298" s="38">
        <f>IF(Suggested="Yes",AA298,AG298)</f>
        <v>43.5</v>
      </c>
      <c r="T298" s="36" t="s">
        <v>43</v>
      </c>
      <c r="U298" s="5" t="str">
        <f>+Instructions!$B$3</f>
        <v>E</v>
      </c>
      <c r="V298" s="51"/>
      <c r="W298" s="55">
        <f>+Instructions!$C$22</f>
        <v>0</v>
      </c>
      <c r="X298" s="38">
        <f>ROUND($AA298*(1-W298)+0.004999,2)</f>
        <v>43.5</v>
      </c>
      <c r="Y298" s="146"/>
      <c r="Z298" s="6" t="s">
        <v>3263</v>
      </c>
      <c r="AA298" s="38">
        <v>43.5</v>
      </c>
      <c r="AB298" s="59">
        <f t="shared" ref="AB298:AC302" si="233">+W298</f>
        <v>0</v>
      </c>
      <c r="AC298" s="16">
        <f t="shared" si="233"/>
        <v>43.5</v>
      </c>
      <c r="AD298" s="12">
        <f>(AG298-AC298)/AG298</f>
        <v>0</v>
      </c>
      <c r="AE298" s="115"/>
      <c r="AF298" s="121">
        <v>3</v>
      </c>
      <c r="AG298" s="52">
        <f>SUM(AJ298:AL298)+AE298</f>
        <v>43.5</v>
      </c>
      <c r="AH298" s="146"/>
      <c r="AJ298" s="38">
        <f>ROUND(AC298/(1-VLOOKUP(AF298,Group,2,FALSE)),2)</f>
        <v>43.5</v>
      </c>
      <c r="AK298" s="16">
        <f>IF(VLOOKUP(AF298,Group,5,FALSE)="YES",VLOOKUP(ROUND(ROUND(AJ298,1)-AJ298,2),Round,2,FALSE)+VLOOKUP(AF298,Group,6,FALSE),0)</f>
        <v>0</v>
      </c>
      <c r="AL298" s="16">
        <f>IF(VLOOKUP(AF298,Group,7,FALSE)="",0,ROUND(AJ298-0.04999,1)-AJ298+AM298)</f>
        <v>0</v>
      </c>
      <c r="AM298" s="16" t="str">
        <f>IF(VLOOKUP(AF298,Group,7,FALSE)="","",VLOOKUP(AF298,Group,7,FALSE))</f>
        <v/>
      </c>
      <c r="AO298" s="157" t="s">
        <v>56</v>
      </c>
    </row>
    <row r="299" spans="2:41" s="3" customFormat="1" ht="9.9499999999999993" customHeight="1" x14ac:dyDescent="0.2">
      <c r="B299" s="106" t="s">
        <v>6</v>
      </c>
      <c r="D299" s="39"/>
      <c r="E299" s="72" t="s">
        <v>83</v>
      </c>
      <c r="F299" s="72"/>
      <c r="G299" s="29" t="s">
        <v>1160</v>
      </c>
      <c r="H299" s="29"/>
      <c r="I299" s="29"/>
      <c r="J299" s="29"/>
      <c r="K299" s="29" t="s">
        <v>88</v>
      </c>
      <c r="L299" s="29"/>
      <c r="M299" s="29" t="s">
        <v>1563</v>
      </c>
      <c r="N299" s="29"/>
      <c r="P299" s="72" t="s">
        <v>1531</v>
      </c>
      <c r="Q299" s="87"/>
      <c r="R299" s="28"/>
      <c r="S299" s="38">
        <f>IF(Suggested="Yes",AA299,AG299)</f>
        <v>64.599999999999994</v>
      </c>
      <c r="T299" s="36" t="s">
        <v>43</v>
      </c>
      <c r="U299" s="5" t="str">
        <f>+Instructions!$B$3</f>
        <v>E</v>
      </c>
      <c r="V299" s="51"/>
      <c r="W299" s="55">
        <f>+Instructions!$C$22</f>
        <v>0</v>
      </c>
      <c r="X299" s="38">
        <f>ROUND($AA299*(1-W299)+0.004999,2)</f>
        <v>64.599999999999994</v>
      </c>
      <c r="Y299" s="146"/>
      <c r="Z299" s="6" t="s">
        <v>3263</v>
      </c>
      <c r="AA299" s="38">
        <v>64.599999999999994</v>
      </c>
      <c r="AB299" s="59">
        <f t="shared" si="233"/>
        <v>0</v>
      </c>
      <c r="AC299" s="16">
        <f t="shared" si="233"/>
        <v>64.599999999999994</v>
      </c>
      <c r="AD299" s="12">
        <f>(AG299-AC299)/AG299</f>
        <v>0</v>
      </c>
      <c r="AE299" s="115"/>
      <c r="AF299" s="121">
        <v>3</v>
      </c>
      <c r="AG299" s="52">
        <f>SUM(AJ299:AL299)+AE299</f>
        <v>64.599999999999994</v>
      </c>
      <c r="AH299" s="146"/>
      <c r="AJ299" s="38">
        <f>ROUND(AC299/(1-VLOOKUP(AF299,Group,2,FALSE)),2)</f>
        <v>64.599999999999994</v>
      </c>
      <c r="AK299" s="16">
        <f>IF(VLOOKUP(AF299,Group,5,FALSE)="YES",VLOOKUP(ROUND(ROUND(AJ299,1)-AJ299,2),Round,2,FALSE)+VLOOKUP(AF299,Group,6,FALSE),0)</f>
        <v>0</v>
      </c>
      <c r="AL299" s="16">
        <f>IF(VLOOKUP(AF299,Group,7,FALSE)="",0,ROUND(AJ299-0.04999,1)-AJ299+AM299)</f>
        <v>0</v>
      </c>
      <c r="AM299" s="16" t="str">
        <f>IF(VLOOKUP(AF299,Group,7,FALSE)="","",VLOOKUP(AF299,Group,7,FALSE))</f>
        <v/>
      </c>
      <c r="AO299" s="156" t="s">
        <v>56</v>
      </c>
    </row>
    <row r="300" spans="2:41" s="3" customFormat="1" ht="9.9499999999999993" customHeight="1" x14ac:dyDescent="0.2">
      <c r="B300" s="106" t="s">
        <v>6</v>
      </c>
      <c r="D300" s="39"/>
      <c r="E300" s="72" t="s">
        <v>709</v>
      </c>
      <c r="F300" s="72"/>
      <c r="G300" s="29" t="s">
        <v>1259</v>
      </c>
      <c r="H300" s="29"/>
      <c r="I300" s="29"/>
      <c r="J300" s="29"/>
      <c r="K300" s="29" t="s">
        <v>88</v>
      </c>
      <c r="L300" s="29"/>
      <c r="M300" s="29" t="s">
        <v>1260</v>
      </c>
      <c r="N300" s="29"/>
      <c r="P300" s="72" t="s">
        <v>1531</v>
      </c>
      <c r="Q300" s="87"/>
      <c r="R300" s="28"/>
      <c r="S300" s="38">
        <f>IF(Suggested="Yes",AA300,AG300)</f>
        <v>87.85</v>
      </c>
      <c r="T300" s="36" t="s">
        <v>43</v>
      </c>
      <c r="U300" s="5" t="str">
        <f>+Instructions!$B$3</f>
        <v>E</v>
      </c>
      <c r="V300" s="51"/>
      <c r="W300" s="55">
        <f>+Instructions!$C$22</f>
        <v>0</v>
      </c>
      <c r="X300" s="38">
        <f>ROUND($AA300*(1-W300)+0.004999,2)</f>
        <v>87.85</v>
      </c>
      <c r="Y300" s="146"/>
      <c r="Z300" s="6" t="s">
        <v>3263</v>
      </c>
      <c r="AA300" s="38">
        <v>87.85</v>
      </c>
      <c r="AB300" s="59">
        <f t="shared" si="233"/>
        <v>0</v>
      </c>
      <c r="AC300" s="16">
        <f t="shared" si="233"/>
        <v>87.85</v>
      </c>
      <c r="AD300" s="12">
        <f>(AG300-AC300)/AG300</f>
        <v>0</v>
      </c>
      <c r="AE300" s="115"/>
      <c r="AF300" s="121">
        <v>3</v>
      </c>
      <c r="AG300" s="52">
        <f>SUM(AJ300:AL300)+AE300</f>
        <v>87.85</v>
      </c>
      <c r="AH300" s="146"/>
      <c r="AJ300" s="38">
        <f>ROUND(AC300/(1-VLOOKUP(AF300,Group,2,FALSE)),2)</f>
        <v>87.85</v>
      </c>
      <c r="AK300" s="16">
        <f>IF(VLOOKUP(AF300,Group,5,FALSE)="YES",VLOOKUP(ROUND(ROUND(AJ300,1)-AJ300,2),Round,2,FALSE)+VLOOKUP(AF300,Group,6,FALSE),0)</f>
        <v>0</v>
      </c>
      <c r="AL300" s="16">
        <f>IF(VLOOKUP(AF300,Group,7,FALSE)="",0,ROUND(AJ300-0.04999,1)-AJ300+AM300)</f>
        <v>0</v>
      </c>
      <c r="AM300" s="16" t="str">
        <f>IF(VLOOKUP(AF300,Group,7,FALSE)="","",VLOOKUP(AF300,Group,7,FALSE))</f>
        <v/>
      </c>
      <c r="AO300" s="156" t="s">
        <v>56</v>
      </c>
    </row>
    <row r="301" spans="2:41" s="3" customFormat="1" ht="9.9499999999999993" customHeight="1" x14ac:dyDescent="0.2">
      <c r="B301" s="106" t="s">
        <v>6</v>
      </c>
      <c r="D301" s="39"/>
      <c r="E301" s="72" t="s">
        <v>377</v>
      </c>
      <c r="F301" s="72"/>
      <c r="G301" s="29" t="s">
        <v>543</v>
      </c>
      <c r="H301" s="29"/>
      <c r="I301" s="29"/>
      <c r="J301" s="29"/>
      <c r="K301" s="29" t="s">
        <v>88</v>
      </c>
      <c r="L301" s="29"/>
      <c r="M301" s="29" t="s">
        <v>1258</v>
      </c>
      <c r="N301" s="29"/>
      <c r="P301" s="72" t="s">
        <v>1531</v>
      </c>
      <c r="Q301" s="87"/>
      <c r="R301" s="28"/>
      <c r="S301" s="38">
        <f>IF(Suggested="Yes",AA301,AG301)</f>
        <v>33.1</v>
      </c>
      <c r="T301" s="36" t="s">
        <v>43</v>
      </c>
      <c r="U301" s="5" t="str">
        <f>+Instructions!$B$3</f>
        <v>E</v>
      </c>
      <c r="V301" s="51"/>
      <c r="W301" s="55">
        <f>+Instructions!$C$22</f>
        <v>0</v>
      </c>
      <c r="X301" s="38">
        <f>ROUND($AA301*(1-W301)+0.004999,2)</f>
        <v>33.1</v>
      </c>
      <c r="Y301" s="146"/>
      <c r="Z301" s="6" t="s">
        <v>3263</v>
      </c>
      <c r="AA301" s="38">
        <v>33.1</v>
      </c>
      <c r="AB301" s="59">
        <f t="shared" si="233"/>
        <v>0</v>
      </c>
      <c r="AC301" s="16">
        <f t="shared" si="233"/>
        <v>33.1</v>
      </c>
      <c r="AD301" s="12">
        <f>(AG301-AC301)/AG301</f>
        <v>0</v>
      </c>
      <c r="AE301" s="115"/>
      <c r="AF301" s="121">
        <v>3</v>
      </c>
      <c r="AG301" s="52">
        <f>SUM(AJ301:AL301)+AE301</f>
        <v>33.1</v>
      </c>
      <c r="AH301" s="146"/>
      <c r="AJ301" s="38">
        <f>ROUND(AC301/(1-VLOOKUP(AF301,Group,2,FALSE)),2)</f>
        <v>33.1</v>
      </c>
      <c r="AK301" s="16">
        <f>IF(VLOOKUP(AF301,Group,5,FALSE)="YES",VLOOKUP(ROUND(ROUND(AJ301,1)-AJ301,2),Round,2,FALSE)+VLOOKUP(AF301,Group,6,FALSE),0)</f>
        <v>0</v>
      </c>
      <c r="AL301" s="16">
        <f>IF(VLOOKUP(AF301,Group,7,FALSE)="",0,ROUND(AJ301-0.04999,1)-AJ301+AM301)</f>
        <v>0</v>
      </c>
      <c r="AM301" s="16" t="str">
        <f>IF(VLOOKUP(AF301,Group,7,FALSE)="","",VLOOKUP(AF301,Group,7,FALSE))</f>
        <v/>
      </c>
      <c r="AO301" s="157" t="s">
        <v>56</v>
      </c>
    </row>
    <row r="302" spans="2:41" s="3" customFormat="1" ht="9.9499999999999993" customHeight="1" x14ac:dyDescent="0.2">
      <c r="B302" s="106" t="s">
        <v>6</v>
      </c>
      <c r="D302" s="39"/>
      <c r="E302" s="72" t="s">
        <v>1144</v>
      </c>
      <c r="F302" s="72"/>
      <c r="G302" s="29" t="s">
        <v>1145</v>
      </c>
      <c r="H302" s="29"/>
      <c r="I302" s="29"/>
      <c r="J302" s="29"/>
      <c r="K302" s="29" t="s">
        <v>88</v>
      </c>
      <c r="L302" s="29"/>
      <c r="M302" s="29" t="s">
        <v>1564</v>
      </c>
      <c r="N302" s="29"/>
      <c r="P302" s="72" t="s">
        <v>2497</v>
      </c>
      <c r="Q302" s="87"/>
      <c r="R302" s="28"/>
      <c r="S302" s="38">
        <f>IF(Suggested="Yes",AA302,AG302)</f>
        <v>52.2</v>
      </c>
      <c r="T302" s="36" t="s">
        <v>43</v>
      </c>
      <c r="U302" s="5" t="str">
        <f>+Instructions!$B$3</f>
        <v>E</v>
      </c>
      <c r="V302" s="51"/>
      <c r="W302" s="55">
        <f>+Instructions!$C$22</f>
        <v>0</v>
      </c>
      <c r="X302" s="38">
        <f>ROUND($AA302*(1-W302)+0.004999,2)</f>
        <v>52.2</v>
      </c>
      <c r="Y302" s="146"/>
      <c r="Z302" s="6" t="s">
        <v>3263</v>
      </c>
      <c r="AA302" s="38">
        <v>52.2</v>
      </c>
      <c r="AB302" s="59">
        <f t="shared" si="233"/>
        <v>0</v>
      </c>
      <c r="AC302" s="16">
        <f t="shared" si="233"/>
        <v>52.2</v>
      </c>
      <c r="AD302" s="12">
        <f>(AG302-AC302)/AG302</f>
        <v>0</v>
      </c>
      <c r="AE302" s="115"/>
      <c r="AF302" s="121">
        <v>3</v>
      </c>
      <c r="AG302" s="52">
        <f>SUM(AJ302:AL302)+AE302</f>
        <v>52.2</v>
      </c>
      <c r="AH302" s="146"/>
      <c r="AJ302" s="38">
        <f>ROUND(AC302/(1-VLOOKUP(AF302,Group,2,FALSE)),2)</f>
        <v>52.2</v>
      </c>
      <c r="AK302" s="16">
        <f>IF(VLOOKUP(AF302,Group,5,FALSE)="YES",VLOOKUP(ROUND(ROUND(AJ302,1)-AJ302,2),Round,2,FALSE)+VLOOKUP(AF302,Group,6,FALSE),0)</f>
        <v>0</v>
      </c>
      <c r="AL302" s="16">
        <f>IF(VLOOKUP(AF302,Group,7,FALSE)="",0,ROUND(AJ302-0.04999,1)-AJ302+AM302)</f>
        <v>0</v>
      </c>
      <c r="AM302" s="16" t="str">
        <f>IF(VLOOKUP(AF302,Group,7,FALSE)="","",VLOOKUP(AF302,Group,7,FALSE))</f>
        <v/>
      </c>
      <c r="AO302" s="156" t="s">
        <v>56</v>
      </c>
    </row>
    <row r="303" spans="2:41" s="3" customFormat="1" ht="1.5" customHeight="1" x14ac:dyDescent="0.2">
      <c r="P303" s="72"/>
      <c r="Q303" s="87"/>
      <c r="R303" s="6"/>
      <c r="S303" s="38"/>
      <c r="T303" s="6"/>
      <c r="U303" s="5"/>
      <c r="V303" s="51"/>
      <c r="W303" s="55"/>
      <c r="X303" s="14"/>
      <c r="Y303" s="146"/>
      <c r="Z303" s="38"/>
      <c r="AA303" s="38"/>
      <c r="AB303" s="54"/>
      <c r="AC303" s="16"/>
      <c r="AD303" s="14"/>
      <c r="AE303" s="64"/>
      <c r="AF303" s="118"/>
      <c r="AG303" s="38"/>
      <c r="AH303" s="146"/>
      <c r="AJ303" s="38"/>
      <c r="AK303" s="16"/>
      <c r="AL303" s="16"/>
      <c r="AM303" s="16"/>
      <c r="AO303" s="157" t="s">
        <v>56</v>
      </c>
    </row>
    <row r="304" spans="2:41" s="3" customFormat="1" ht="9.9499999999999993" customHeight="1" x14ac:dyDescent="0.2">
      <c r="B304" s="106" t="s">
        <v>6</v>
      </c>
      <c r="D304" s="39"/>
      <c r="E304" s="72" t="s">
        <v>97</v>
      </c>
      <c r="F304" s="72"/>
      <c r="G304" s="29" t="s">
        <v>1301</v>
      </c>
      <c r="H304" s="29"/>
      <c r="I304" s="29"/>
      <c r="J304" s="29"/>
      <c r="K304" s="29" t="s">
        <v>88</v>
      </c>
      <c r="L304" s="29"/>
      <c r="M304" s="29" t="s">
        <v>1261</v>
      </c>
      <c r="N304" s="29"/>
      <c r="P304" s="72"/>
      <c r="Q304" s="87"/>
      <c r="R304" s="28"/>
      <c r="S304" s="38">
        <f>IF(Suggested="Yes",AA304,AG304)</f>
        <v>37.75</v>
      </c>
      <c r="T304" s="36" t="s">
        <v>43</v>
      </c>
      <c r="U304" s="5" t="str">
        <f>+Instructions!$B$3</f>
        <v>E</v>
      </c>
      <c r="V304" s="51"/>
      <c r="W304" s="55">
        <f>+Instructions!$C$22</f>
        <v>0</v>
      </c>
      <c r="X304" s="38">
        <f>ROUND($AA304*(1-W304)+0.004999,2)</f>
        <v>37.75</v>
      </c>
      <c r="Y304" s="146"/>
      <c r="Z304" s="6" t="s">
        <v>3263</v>
      </c>
      <c r="AA304" s="38">
        <v>37.75</v>
      </c>
      <c r="AB304" s="59">
        <f t="shared" ref="AB304:AC306" si="234">+W304</f>
        <v>0</v>
      </c>
      <c r="AC304" s="16">
        <f t="shared" si="234"/>
        <v>37.75</v>
      </c>
      <c r="AD304" s="12">
        <f>(AG304-AC304)/AG304</f>
        <v>0</v>
      </c>
      <c r="AE304" s="115"/>
      <c r="AF304" s="121">
        <v>3</v>
      </c>
      <c r="AG304" s="52">
        <f>SUM(AJ304:AL304)+AE304</f>
        <v>37.75</v>
      </c>
      <c r="AH304" s="146"/>
      <c r="AJ304" s="38">
        <f>ROUND(AC304/(1-VLOOKUP(AF304,Group,2,FALSE)),2)</f>
        <v>37.75</v>
      </c>
      <c r="AK304" s="16">
        <f>IF(VLOOKUP(AF304,Group,5,FALSE)="YES",VLOOKUP(ROUND(ROUND(AJ304,1)-AJ304,2),Round,2,FALSE)+VLOOKUP(AF304,Group,6,FALSE),0)</f>
        <v>0</v>
      </c>
      <c r="AL304" s="16">
        <f>IF(VLOOKUP(AF304,Group,7,FALSE)="",0,ROUND(AJ304-0.04999,1)-AJ304+AM304)</f>
        <v>0</v>
      </c>
      <c r="AM304" s="16" t="str">
        <f>IF(VLOOKUP(AF304,Group,7,FALSE)="","",VLOOKUP(AF304,Group,7,FALSE))</f>
        <v/>
      </c>
      <c r="AO304" s="157" t="s">
        <v>56</v>
      </c>
    </row>
    <row r="305" spans="2:41" s="3" customFormat="1" ht="9.9499999999999993" customHeight="1" x14ac:dyDescent="0.2">
      <c r="B305" s="106" t="s">
        <v>6</v>
      </c>
      <c r="D305" s="39"/>
      <c r="E305" s="72" t="s">
        <v>98</v>
      </c>
      <c r="F305" s="72"/>
      <c r="G305" s="29" t="s">
        <v>99</v>
      </c>
      <c r="H305" s="29"/>
      <c r="I305" s="29"/>
      <c r="J305" s="29"/>
      <c r="K305" s="29" t="s">
        <v>88</v>
      </c>
      <c r="L305" s="29"/>
      <c r="M305" s="29" t="s">
        <v>1262</v>
      </c>
      <c r="N305" s="29"/>
      <c r="P305" s="72"/>
      <c r="Q305" s="87"/>
      <c r="R305" s="28"/>
      <c r="S305" s="38">
        <f>IF(Suggested="Yes",AA305,AG305)</f>
        <v>37.200000000000003</v>
      </c>
      <c r="T305" s="36" t="s">
        <v>43</v>
      </c>
      <c r="U305" s="5" t="str">
        <f>+Instructions!$B$3</f>
        <v>E</v>
      </c>
      <c r="V305" s="51"/>
      <c r="W305" s="55">
        <f>+Instructions!$C$22</f>
        <v>0</v>
      </c>
      <c r="X305" s="38">
        <f>ROUND($AA305*(1-W305)+0.004999,2)</f>
        <v>37.200000000000003</v>
      </c>
      <c r="Y305" s="146"/>
      <c r="Z305" s="6" t="s">
        <v>3263</v>
      </c>
      <c r="AA305" s="38">
        <v>37.200000000000003</v>
      </c>
      <c r="AB305" s="59">
        <f t="shared" si="234"/>
        <v>0</v>
      </c>
      <c r="AC305" s="16">
        <f t="shared" si="234"/>
        <v>37.200000000000003</v>
      </c>
      <c r="AD305" s="12">
        <f>(AG305-AC305)/AG305</f>
        <v>0</v>
      </c>
      <c r="AE305" s="115"/>
      <c r="AF305" s="121">
        <v>3</v>
      </c>
      <c r="AG305" s="52">
        <f>SUM(AJ305:AL305)+AE305</f>
        <v>37.200000000000003</v>
      </c>
      <c r="AH305" s="146"/>
      <c r="AJ305" s="38">
        <f>ROUND(AC305/(1-VLOOKUP(AF305,Group,2,FALSE)),2)</f>
        <v>37.200000000000003</v>
      </c>
      <c r="AK305" s="16">
        <f>IF(VLOOKUP(AF305,Group,5,FALSE)="YES",VLOOKUP(ROUND(ROUND(AJ305,1)-AJ305,2),Round,2,FALSE)+VLOOKUP(AF305,Group,6,FALSE),0)</f>
        <v>0</v>
      </c>
      <c r="AL305" s="16">
        <f>IF(VLOOKUP(AF305,Group,7,FALSE)="",0,ROUND(AJ305-0.04999,1)-AJ305+AM305)</f>
        <v>0</v>
      </c>
      <c r="AM305" s="16" t="str">
        <f>IF(VLOOKUP(AF305,Group,7,FALSE)="","",VLOOKUP(AF305,Group,7,FALSE))</f>
        <v/>
      </c>
      <c r="AO305" s="157" t="s">
        <v>56</v>
      </c>
    </row>
    <row r="306" spans="2:41" s="3" customFormat="1" ht="9.9499999999999993" customHeight="1" x14ac:dyDescent="0.2">
      <c r="B306" s="106" t="s">
        <v>6</v>
      </c>
      <c r="D306" s="39"/>
      <c r="E306" s="72" t="s">
        <v>256</v>
      </c>
      <c r="F306" s="72"/>
      <c r="G306" s="29" t="s">
        <v>1162</v>
      </c>
      <c r="H306" s="29"/>
      <c r="I306" s="29"/>
      <c r="J306" s="29"/>
      <c r="K306" s="29" t="s">
        <v>88</v>
      </c>
      <c r="L306" s="29"/>
      <c r="M306" s="29" t="s">
        <v>1263</v>
      </c>
      <c r="N306" s="29"/>
      <c r="P306" s="72"/>
      <c r="Q306" s="87"/>
      <c r="R306" s="28"/>
      <c r="S306" s="38">
        <f>IF(Suggested="Yes",AA306,AG306)</f>
        <v>52</v>
      </c>
      <c r="T306" s="36" t="s">
        <v>43</v>
      </c>
      <c r="U306" s="5" t="str">
        <f>+Instructions!$B$3</f>
        <v>E</v>
      </c>
      <c r="V306" s="51"/>
      <c r="W306" s="55">
        <f>+Instructions!$C$22</f>
        <v>0</v>
      </c>
      <c r="X306" s="38">
        <f>ROUND($AA306*(1-W306)+0.004999,2)</f>
        <v>52</v>
      </c>
      <c r="Y306" s="146"/>
      <c r="Z306" s="6" t="s">
        <v>3263</v>
      </c>
      <c r="AA306" s="38">
        <v>52</v>
      </c>
      <c r="AB306" s="59">
        <f t="shared" si="234"/>
        <v>0</v>
      </c>
      <c r="AC306" s="16">
        <f t="shared" si="234"/>
        <v>52</v>
      </c>
      <c r="AD306" s="12">
        <f>(AG306-AC306)/AG306</f>
        <v>0</v>
      </c>
      <c r="AE306" s="115"/>
      <c r="AF306" s="121">
        <v>3</v>
      </c>
      <c r="AG306" s="52">
        <f>SUM(AJ306:AL306)+AE306</f>
        <v>52</v>
      </c>
      <c r="AH306" s="146"/>
      <c r="AJ306" s="38">
        <f>ROUND(AC306/(1-VLOOKUP(AF306,Group,2,FALSE)),2)</f>
        <v>52</v>
      </c>
      <c r="AK306" s="16">
        <f>IF(VLOOKUP(AF306,Group,5,FALSE)="YES",VLOOKUP(ROUND(ROUND(AJ306,1)-AJ306,2),Round,2,FALSE)+VLOOKUP(AF306,Group,6,FALSE),0)</f>
        <v>0</v>
      </c>
      <c r="AL306" s="16">
        <f>IF(VLOOKUP(AF306,Group,7,FALSE)="",0,ROUND(AJ306-0.04999,1)-AJ306+AM306)</f>
        <v>0</v>
      </c>
      <c r="AM306" s="16" t="str">
        <f>IF(VLOOKUP(AF306,Group,7,FALSE)="","",VLOOKUP(AF306,Group,7,FALSE))</f>
        <v/>
      </c>
      <c r="AO306" s="157" t="s">
        <v>56</v>
      </c>
    </row>
    <row r="307" spans="2:41" s="3" customFormat="1" ht="3.75" customHeight="1" x14ac:dyDescent="0.2">
      <c r="P307" s="72"/>
      <c r="Q307" s="87"/>
      <c r="R307" s="6"/>
      <c r="S307" s="38"/>
      <c r="T307" s="6"/>
      <c r="U307" s="5"/>
      <c r="V307" s="51"/>
      <c r="W307" s="55"/>
      <c r="X307" s="14"/>
      <c r="Y307" s="146"/>
      <c r="Z307" s="38"/>
      <c r="AA307" s="38"/>
      <c r="AB307" s="54"/>
      <c r="AC307" s="16"/>
      <c r="AD307" s="14"/>
      <c r="AE307" s="64"/>
      <c r="AF307" s="118"/>
      <c r="AG307" s="38"/>
      <c r="AH307" s="146"/>
      <c r="AJ307" s="38"/>
      <c r="AK307" s="16"/>
      <c r="AL307" s="16"/>
      <c r="AM307" s="16"/>
      <c r="AO307" s="157" t="s">
        <v>56</v>
      </c>
    </row>
    <row r="308" spans="2:41" s="3" customFormat="1" ht="9.9499999999999993" customHeight="1" x14ac:dyDescent="0.2">
      <c r="C308" s="71" t="s">
        <v>1101</v>
      </c>
      <c r="J308" s="87"/>
      <c r="L308" s="3" t="s">
        <v>244</v>
      </c>
      <c r="N308" s="3" t="s">
        <v>244</v>
      </c>
      <c r="P308" s="137"/>
      <c r="Q308" s="6"/>
      <c r="R308" s="77" t="s">
        <v>791</v>
      </c>
      <c r="S308" s="185" t="s">
        <v>1102</v>
      </c>
      <c r="T308" s="190"/>
      <c r="U308" s="5"/>
      <c r="V308" s="51"/>
      <c r="W308" s="68"/>
      <c r="X308" s="68"/>
      <c r="Y308" s="146"/>
      <c r="Z308" s="38"/>
      <c r="AA308" s="38"/>
      <c r="AB308" s="14"/>
      <c r="AC308" s="14"/>
      <c r="AD308" s="14"/>
      <c r="AE308" s="14"/>
      <c r="AF308" s="64"/>
      <c r="AG308" s="16"/>
      <c r="AH308" s="146"/>
      <c r="AO308" s="157" t="s">
        <v>56</v>
      </c>
    </row>
    <row r="309" spans="2:41" s="3" customFormat="1" ht="2.85" customHeight="1" x14ac:dyDescent="0.2">
      <c r="P309" s="72"/>
      <c r="Q309" s="87"/>
      <c r="R309" s="6"/>
      <c r="S309" s="38"/>
      <c r="T309" s="6"/>
      <c r="U309" s="5"/>
      <c r="V309" s="51"/>
      <c r="W309" s="55"/>
      <c r="X309" s="14"/>
      <c r="Y309" s="146"/>
      <c r="Z309" s="38"/>
      <c r="AA309" s="38"/>
      <c r="AB309" s="54"/>
      <c r="AC309" s="16"/>
      <c r="AD309" s="14"/>
      <c r="AE309" s="64"/>
      <c r="AF309" s="118"/>
      <c r="AG309" s="38"/>
      <c r="AH309" s="146"/>
      <c r="AJ309" s="38"/>
      <c r="AK309" s="16"/>
      <c r="AL309" s="16"/>
      <c r="AM309" s="16"/>
      <c r="AO309" s="157" t="s">
        <v>56</v>
      </c>
    </row>
    <row r="310" spans="2:41" s="3" customFormat="1" ht="9.9499999999999993" customHeight="1" x14ac:dyDescent="0.2">
      <c r="C310" s="34"/>
      <c r="D310" s="39" t="s">
        <v>216</v>
      </c>
      <c r="E310" s="138" t="s">
        <v>132</v>
      </c>
      <c r="F310" s="138"/>
      <c r="G310" s="138"/>
      <c r="H310" s="138"/>
      <c r="I310" s="138" t="s">
        <v>244</v>
      </c>
      <c r="K310" s="138"/>
      <c r="L310" s="138"/>
      <c r="M310" s="138"/>
      <c r="N310" s="138"/>
      <c r="O310" s="29"/>
      <c r="P310" s="29"/>
      <c r="Q310" s="29"/>
      <c r="R310" s="29"/>
      <c r="S310" s="29" t="s">
        <v>244</v>
      </c>
      <c r="T310" s="29"/>
      <c r="U310" s="5"/>
      <c r="V310" s="51"/>
      <c r="W310" s="68"/>
      <c r="X310" s="68"/>
      <c r="Y310" s="146"/>
      <c r="Z310" s="38"/>
      <c r="AA310" s="38"/>
      <c r="AB310" s="54"/>
      <c r="AC310" s="16"/>
      <c r="AD310" s="14"/>
      <c r="AE310" s="64"/>
      <c r="AF310" s="118"/>
      <c r="AG310" s="16"/>
      <c r="AH310" s="146"/>
      <c r="AJ310" s="38"/>
      <c r="AK310" s="16"/>
      <c r="AL310" s="16"/>
      <c r="AM310" s="16"/>
      <c r="AO310" s="157"/>
    </row>
    <row r="311" spans="2:41" s="3" customFormat="1" ht="1.5" customHeight="1" x14ac:dyDescent="0.2">
      <c r="P311" s="72"/>
      <c r="Q311" s="87"/>
      <c r="R311" s="6"/>
      <c r="S311" s="38"/>
      <c r="T311" s="6"/>
      <c r="U311" s="5"/>
      <c r="V311" s="51"/>
      <c r="W311" s="55"/>
      <c r="X311" s="14"/>
      <c r="Y311" s="146"/>
      <c r="Z311" s="38"/>
      <c r="AA311" s="38"/>
      <c r="AB311" s="54"/>
      <c r="AC311" s="16"/>
      <c r="AD311" s="14"/>
      <c r="AE311" s="64"/>
      <c r="AF311" s="118"/>
      <c r="AG311" s="38"/>
      <c r="AH311" s="146"/>
      <c r="AJ311" s="38"/>
      <c r="AK311" s="16"/>
      <c r="AL311" s="16"/>
      <c r="AM311" s="16"/>
      <c r="AO311" s="157" t="s">
        <v>56</v>
      </c>
    </row>
    <row r="312" spans="2:41" s="3" customFormat="1" ht="9.9499999999999993" customHeight="1" x14ac:dyDescent="0.2">
      <c r="B312" s="107" t="s">
        <v>52</v>
      </c>
      <c r="D312" s="39"/>
      <c r="E312" s="72" t="s">
        <v>92</v>
      </c>
      <c r="F312" s="72"/>
      <c r="G312" s="29" t="s">
        <v>45</v>
      </c>
      <c r="H312" s="29"/>
      <c r="I312" s="29"/>
      <c r="J312" s="29"/>
      <c r="K312" s="29" t="s">
        <v>125</v>
      </c>
      <c r="L312" s="29"/>
      <c r="M312" s="29" t="s">
        <v>153</v>
      </c>
      <c r="N312" s="29"/>
      <c r="P312" s="72" t="s">
        <v>300</v>
      </c>
      <c r="Q312" s="87"/>
      <c r="R312" s="28"/>
      <c r="S312" s="38">
        <f t="shared" ref="S312:S317" si="235">IF(Suggested="Yes",AA312,AG312)</f>
        <v>37.200000000000003</v>
      </c>
      <c r="T312" s="36" t="s">
        <v>44</v>
      </c>
      <c r="U312" s="5" t="str">
        <f>+Instructions!$B$3</f>
        <v>E</v>
      </c>
      <c r="V312" s="51"/>
      <c r="W312" s="55">
        <f>+Instructions!$C$22</f>
        <v>0</v>
      </c>
      <c r="X312" s="38">
        <f>ROUND($AA312*(1-W312)+0.004999,2)</f>
        <v>37.200000000000003</v>
      </c>
      <c r="Y312" s="146"/>
      <c r="Z312" s="6" t="s">
        <v>3263</v>
      </c>
      <c r="AA312" s="38">
        <v>37.200000000000003</v>
      </c>
      <c r="AB312" s="59">
        <f t="shared" ref="AB312:AC317" si="236">+W312</f>
        <v>0</v>
      </c>
      <c r="AC312" s="16">
        <f t="shared" si="236"/>
        <v>37.200000000000003</v>
      </c>
      <c r="AD312" s="12">
        <f>(AG312-AC312)/AG312</f>
        <v>0</v>
      </c>
      <c r="AE312" s="115"/>
      <c r="AF312" s="120">
        <v>1</v>
      </c>
      <c r="AG312" s="37">
        <f>SUM(AJ312:AL312)+AE312</f>
        <v>37.200000000000003</v>
      </c>
      <c r="AH312" s="146"/>
      <c r="AJ312" s="38">
        <f>ROUND(AC312/(1-VLOOKUP(AF312,Group,2,FALSE)),2)</f>
        <v>37.200000000000003</v>
      </c>
      <c r="AK312" s="16">
        <f>IF(VLOOKUP(AF312,Group,5,FALSE)="YES",VLOOKUP(ROUND(ROUND(AJ312,1)-AJ312,2),Round,2,FALSE)+VLOOKUP(AF312,Group,6,FALSE),0)</f>
        <v>0</v>
      </c>
      <c r="AL312" s="16">
        <f>IF(VLOOKUP(AF312,Group,7,FALSE)="",0,ROUND(AJ312-0.04999,1)-AJ312+AM312)</f>
        <v>0</v>
      </c>
      <c r="AM312" s="16" t="str">
        <f>IF(VLOOKUP(AF312,Group,7,FALSE)="","",VLOOKUP(AF312,Group,7,FALSE))</f>
        <v/>
      </c>
      <c r="AO312" s="157" t="s">
        <v>56</v>
      </c>
    </row>
    <row r="313" spans="2:41" s="3" customFormat="1" ht="9.9499999999999993" customHeight="1" x14ac:dyDescent="0.2">
      <c r="B313" s="107" t="s">
        <v>52</v>
      </c>
      <c r="D313" s="39"/>
      <c r="E313" s="72" t="s">
        <v>93</v>
      </c>
      <c r="F313" s="72"/>
      <c r="G313" s="29" t="s">
        <v>45</v>
      </c>
      <c r="H313" s="29"/>
      <c r="I313" s="29"/>
      <c r="J313" s="29"/>
      <c r="K313" s="29" t="s">
        <v>125</v>
      </c>
      <c r="L313" s="29"/>
      <c r="M313" s="29" t="s">
        <v>552</v>
      </c>
      <c r="N313" s="29"/>
      <c r="P313" s="72" t="s">
        <v>300</v>
      </c>
      <c r="Q313" s="87"/>
      <c r="R313" s="28"/>
      <c r="S313" s="38">
        <f t="shared" si="235"/>
        <v>37.200000000000003</v>
      </c>
      <c r="T313" s="36" t="s">
        <v>44</v>
      </c>
      <c r="U313" s="5" t="str">
        <f>+Instructions!$B$3</f>
        <v>E</v>
      </c>
      <c r="V313" s="51"/>
      <c r="W313" s="55">
        <f>+Instructions!$C$22</f>
        <v>0</v>
      </c>
      <c r="X313" s="38">
        <f>ROUND($AA313*(1-W313)+0.004999,2)</f>
        <v>37.200000000000003</v>
      </c>
      <c r="Y313" s="146"/>
      <c r="Z313" s="6" t="s">
        <v>3263</v>
      </c>
      <c r="AA313" s="38">
        <v>37.200000000000003</v>
      </c>
      <c r="AB313" s="59">
        <f t="shared" si="236"/>
        <v>0</v>
      </c>
      <c r="AC313" s="16">
        <f t="shared" si="236"/>
        <v>37.200000000000003</v>
      </c>
      <c r="AD313" s="12">
        <f>(AG313-AC313)/AG313</f>
        <v>0</v>
      </c>
      <c r="AE313" s="115"/>
      <c r="AF313" s="120">
        <v>1</v>
      </c>
      <c r="AG313" s="37">
        <f>SUM(AJ313:AL313)+AE313</f>
        <v>37.200000000000003</v>
      </c>
      <c r="AH313" s="146"/>
      <c r="AJ313" s="38">
        <f>ROUND(AC313/(1-VLOOKUP(AF313,Group,2,FALSE)),2)</f>
        <v>37.200000000000003</v>
      </c>
      <c r="AK313" s="16">
        <f>IF(VLOOKUP(AF313,Group,5,FALSE)="YES",VLOOKUP(ROUND(ROUND(AJ313,1)-AJ313,2),Round,2,FALSE)+VLOOKUP(AF313,Group,6,FALSE),0)</f>
        <v>0</v>
      </c>
      <c r="AL313" s="16">
        <f>IF(VLOOKUP(AF313,Group,7,FALSE)="",0,ROUND(AJ313-0.04999,1)-AJ313+AM313)</f>
        <v>0</v>
      </c>
      <c r="AM313" s="16" t="str">
        <f>IF(VLOOKUP(AF313,Group,7,FALSE)="","",VLOOKUP(AF313,Group,7,FALSE))</f>
        <v/>
      </c>
      <c r="AO313" s="157" t="s">
        <v>56</v>
      </c>
    </row>
    <row r="314" spans="2:41" s="3" customFormat="1" ht="9.9499999999999993" customHeight="1" x14ac:dyDescent="0.2">
      <c r="B314" s="107" t="s">
        <v>52</v>
      </c>
      <c r="D314" s="39"/>
      <c r="E314" s="72" t="s">
        <v>83</v>
      </c>
      <c r="F314" s="72"/>
      <c r="G314" s="29" t="s">
        <v>45</v>
      </c>
      <c r="H314" s="29"/>
      <c r="I314" s="29"/>
      <c r="J314" s="29"/>
      <c r="K314" s="29" t="s">
        <v>125</v>
      </c>
      <c r="L314" s="29"/>
      <c r="M314" s="29" t="s">
        <v>154</v>
      </c>
      <c r="N314" s="29"/>
      <c r="P314" s="72" t="s">
        <v>90</v>
      </c>
      <c r="Q314" s="87"/>
      <c r="R314" s="28"/>
      <c r="S314" s="38">
        <f t="shared" si="235"/>
        <v>38.5</v>
      </c>
      <c r="T314" s="36" t="s">
        <v>44</v>
      </c>
      <c r="U314" s="5" t="str">
        <f>+Instructions!$B$3</f>
        <v>E</v>
      </c>
      <c r="V314" s="51"/>
      <c r="W314" s="55">
        <f>+Instructions!$C$22</f>
        <v>0</v>
      </c>
      <c r="X314" s="38">
        <f>ROUND($AA314*(1-W314)+0.004999,2)</f>
        <v>38.5</v>
      </c>
      <c r="Y314" s="146"/>
      <c r="Z314" s="6" t="s">
        <v>3263</v>
      </c>
      <c r="AA314" s="38">
        <v>38.5</v>
      </c>
      <c r="AB314" s="59">
        <f t="shared" si="236"/>
        <v>0</v>
      </c>
      <c r="AC314" s="16">
        <f t="shared" si="236"/>
        <v>38.5</v>
      </c>
      <c r="AD314" s="12">
        <f>(AG314-AC314)/AG314</f>
        <v>0</v>
      </c>
      <c r="AE314" s="115"/>
      <c r="AF314" s="120">
        <v>1</v>
      </c>
      <c r="AG314" s="37">
        <f>SUM(AJ314:AL314)+AE314</f>
        <v>38.5</v>
      </c>
      <c r="AH314" s="146"/>
      <c r="AJ314" s="38">
        <f>ROUND(AC314/(1-VLOOKUP(AF314,Group,2,FALSE)),2)</f>
        <v>38.5</v>
      </c>
      <c r="AK314" s="16">
        <f>IF(VLOOKUP(AF314,Group,5,FALSE)="YES",VLOOKUP(ROUND(ROUND(AJ314,1)-AJ314,2),Round,2,FALSE)+VLOOKUP(AF314,Group,6,FALSE),0)</f>
        <v>0</v>
      </c>
      <c r="AL314" s="16">
        <f>IF(VLOOKUP(AF314,Group,7,FALSE)="",0,ROUND(AJ314-0.04999,1)-AJ314+AM314)</f>
        <v>0</v>
      </c>
      <c r="AM314" s="16" t="str">
        <f>IF(VLOOKUP(AF314,Group,7,FALSE)="","",VLOOKUP(AF314,Group,7,FALSE))</f>
        <v/>
      </c>
      <c r="AO314" s="157" t="s">
        <v>56</v>
      </c>
    </row>
    <row r="315" spans="2:41" s="3" customFormat="1" ht="9.75" customHeight="1" x14ac:dyDescent="0.2">
      <c r="B315" s="107" t="s">
        <v>52</v>
      </c>
      <c r="D315" s="39"/>
      <c r="E315" s="72" t="s">
        <v>128</v>
      </c>
      <c r="F315" s="72"/>
      <c r="G315" s="29" t="s">
        <v>45</v>
      </c>
      <c r="H315" s="29"/>
      <c r="I315" s="29"/>
      <c r="J315" s="29"/>
      <c r="K315" s="29" t="s">
        <v>125</v>
      </c>
      <c r="L315" s="29"/>
      <c r="M315" s="29" t="s">
        <v>2329</v>
      </c>
      <c r="N315" s="29"/>
      <c r="P315" s="72" t="s">
        <v>2536</v>
      </c>
      <c r="Q315" s="87"/>
      <c r="R315" s="28"/>
      <c r="S315" s="38">
        <f t="shared" si="235"/>
        <v>45.1</v>
      </c>
      <c r="T315" s="36" t="s">
        <v>44</v>
      </c>
      <c r="U315" s="5" t="str">
        <f>+Instructions!$B$3</f>
        <v>E</v>
      </c>
      <c r="V315" s="51"/>
      <c r="W315" s="55">
        <f>+Instructions!$C$22</f>
        <v>0</v>
      </c>
      <c r="X315" s="38">
        <f t="shared" ref="X315" si="237">ROUND($AA315*(1-W315)+0.004999,2)</f>
        <v>45.1</v>
      </c>
      <c r="Y315" s="146"/>
      <c r="Z315" s="6" t="s">
        <v>3263</v>
      </c>
      <c r="AA315" s="38">
        <v>45.1</v>
      </c>
      <c r="AB315" s="59">
        <f t="shared" si="236"/>
        <v>0</v>
      </c>
      <c r="AC315" s="16">
        <f t="shared" si="236"/>
        <v>45.1</v>
      </c>
      <c r="AD315" s="12">
        <f t="shared" ref="AD315" si="238">(AG315-AC315)/AG315</f>
        <v>0</v>
      </c>
      <c r="AE315" s="115"/>
      <c r="AF315" s="120">
        <v>1</v>
      </c>
      <c r="AG315" s="37">
        <f t="shared" ref="AG315" si="239">SUM(AJ315:AL315)+AE315</f>
        <v>45.1</v>
      </c>
      <c r="AH315" s="146"/>
      <c r="AJ315" s="38">
        <f t="shared" ref="AJ315" si="240">ROUND(AC315/(1-VLOOKUP(AF315,Group,2,FALSE)),2)</f>
        <v>45.1</v>
      </c>
      <c r="AK315" s="16">
        <f t="shared" ref="AK315" si="241">IF(VLOOKUP(AF315,Group,5,FALSE)="YES",VLOOKUP(ROUND(ROUND(AJ315,1)-AJ315,2),Round,2,FALSE)+VLOOKUP(AF315,Group,6,FALSE),0)</f>
        <v>0</v>
      </c>
      <c r="AL315" s="16">
        <f t="shared" ref="AL315" si="242">IF(VLOOKUP(AF315,Group,7,FALSE)="",0,ROUND(AJ315-0.04999,1)-AJ315+AM315)</f>
        <v>0</v>
      </c>
      <c r="AM315" s="16" t="str">
        <f t="shared" ref="AM315" si="243">IF(VLOOKUP(AF315,Group,7,FALSE)="","",VLOOKUP(AF315,Group,7,FALSE))</f>
        <v/>
      </c>
      <c r="AO315" s="156" t="s">
        <v>56</v>
      </c>
    </row>
    <row r="316" spans="2:41" s="3" customFormat="1" ht="9.9499999999999993" customHeight="1" x14ac:dyDescent="0.2">
      <c r="B316" s="107" t="s">
        <v>52</v>
      </c>
      <c r="D316" s="39"/>
      <c r="E316" s="72" t="s">
        <v>89</v>
      </c>
      <c r="F316" s="72"/>
      <c r="G316" s="29" t="s">
        <v>45</v>
      </c>
      <c r="H316" s="29"/>
      <c r="I316" s="29"/>
      <c r="J316" s="29"/>
      <c r="K316" s="29" t="s">
        <v>125</v>
      </c>
      <c r="L316" s="29"/>
      <c r="M316" s="29" t="s">
        <v>553</v>
      </c>
      <c r="N316" s="29"/>
      <c r="P316" s="72" t="s">
        <v>91</v>
      </c>
      <c r="Q316" s="87"/>
      <c r="R316" s="28"/>
      <c r="S316" s="38">
        <f t="shared" si="235"/>
        <v>45.9</v>
      </c>
      <c r="T316" s="36" t="s">
        <v>44</v>
      </c>
      <c r="U316" s="5" t="str">
        <f>+Instructions!$B$3</f>
        <v>E</v>
      </c>
      <c r="V316" s="51"/>
      <c r="W316" s="55">
        <f>+Instructions!$C$22</f>
        <v>0</v>
      </c>
      <c r="X316" s="38">
        <f>ROUND($AA316*(1-W316)+0.004999,2)</f>
        <v>45.9</v>
      </c>
      <c r="Y316" s="146"/>
      <c r="Z316" s="6" t="s">
        <v>3263</v>
      </c>
      <c r="AA316" s="38">
        <v>45.9</v>
      </c>
      <c r="AB316" s="59">
        <f t="shared" si="236"/>
        <v>0</v>
      </c>
      <c r="AC316" s="16">
        <f t="shared" si="236"/>
        <v>45.9</v>
      </c>
      <c r="AD316" s="12">
        <f>(AG316-AC316)/AG316</f>
        <v>0</v>
      </c>
      <c r="AE316" s="115"/>
      <c r="AF316" s="120">
        <v>1</v>
      </c>
      <c r="AG316" s="37">
        <f>SUM(AJ316:AL316)+AE316</f>
        <v>45.9</v>
      </c>
      <c r="AH316" s="146"/>
      <c r="AJ316" s="38">
        <f>ROUND(AC316/(1-VLOOKUP(AF316,Group,2,FALSE)),2)</f>
        <v>45.9</v>
      </c>
      <c r="AK316" s="16">
        <f>IF(VLOOKUP(AF316,Group,5,FALSE)="YES",VLOOKUP(ROUND(ROUND(AJ316,1)-AJ316,2),Round,2,FALSE)+VLOOKUP(AF316,Group,6,FALSE),0)</f>
        <v>0</v>
      </c>
      <c r="AL316" s="16">
        <f>IF(VLOOKUP(AF316,Group,7,FALSE)="",0,ROUND(AJ316-0.04999,1)-AJ316+AM316)</f>
        <v>0</v>
      </c>
      <c r="AM316" s="16" t="str">
        <f>IF(VLOOKUP(AF316,Group,7,FALSE)="","",VLOOKUP(AF316,Group,7,FALSE))</f>
        <v/>
      </c>
      <c r="AO316" s="157" t="s">
        <v>56</v>
      </c>
    </row>
    <row r="317" spans="2:41" s="3" customFormat="1" ht="9.75" customHeight="1" x14ac:dyDescent="0.2">
      <c r="B317" s="107" t="s">
        <v>52</v>
      </c>
      <c r="D317" s="39"/>
      <c r="E317" s="72" t="s">
        <v>177</v>
      </c>
      <c r="F317" s="72"/>
      <c r="G317" s="29" t="s">
        <v>45</v>
      </c>
      <c r="H317" s="29"/>
      <c r="I317" s="29"/>
      <c r="J317" s="29"/>
      <c r="K317" s="29" t="s">
        <v>125</v>
      </c>
      <c r="L317" s="29"/>
      <c r="M317" s="29" t="s">
        <v>1960</v>
      </c>
      <c r="N317" s="29"/>
      <c r="P317" s="72" t="s">
        <v>90</v>
      </c>
      <c r="Q317" s="87"/>
      <c r="R317" s="28"/>
      <c r="S317" s="38">
        <f t="shared" si="235"/>
        <v>41.15</v>
      </c>
      <c r="T317" s="36" t="s">
        <v>44</v>
      </c>
      <c r="U317" s="5" t="str">
        <f>+Instructions!$B$3</f>
        <v>E</v>
      </c>
      <c r="V317" s="51"/>
      <c r="W317" s="55">
        <f>+Instructions!$C$22</f>
        <v>0</v>
      </c>
      <c r="X317" s="38">
        <f t="shared" ref="X317" si="244">ROUND($AA317*(1-W317)+0.004999,2)</f>
        <v>41.15</v>
      </c>
      <c r="Y317" s="146"/>
      <c r="Z317" s="6" t="s">
        <v>3263</v>
      </c>
      <c r="AA317" s="38">
        <v>41.15</v>
      </c>
      <c r="AB317" s="59">
        <f t="shared" si="236"/>
        <v>0</v>
      </c>
      <c r="AC317" s="16">
        <f t="shared" si="236"/>
        <v>41.15</v>
      </c>
      <c r="AD317" s="12">
        <f t="shared" ref="AD317" si="245">(AG317-AC317)/AG317</f>
        <v>0</v>
      </c>
      <c r="AE317" s="115"/>
      <c r="AF317" s="120">
        <v>1</v>
      </c>
      <c r="AG317" s="37">
        <f t="shared" ref="AG317" si="246">SUM(AJ317:AL317)+AE317</f>
        <v>41.15</v>
      </c>
      <c r="AH317" s="146"/>
      <c r="AJ317" s="38">
        <f t="shared" ref="AJ317" si="247">ROUND(AC317/(1-VLOOKUP(AF317,Group,2,FALSE)),2)</f>
        <v>41.15</v>
      </c>
      <c r="AK317" s="16">
        <f t="shared" ref="AK317" si="248">IF(VLOOKUP(AF317,Group,5,FALSE)="YES",VLOOKUP(ROUND(ROUND(AJ317,1)-AJ317,2),Round,2,FALSE)+VLOOKUP(AF317,Group,6,FALSE),0)</f>
        <v>0</v>
      </c>
      <c r="AL317" s="16">
        <f t="shared" ref="AL317" si="249">IF(VLOOKUP(AF317,Group,7,FALSE)="",0,ROUND(AJ317-0.04999,1)-AJ317+AM317)</f>
        <v>0</v>
      </c>
      <c r="AM317" s="16" t="str">
        <f t="shared" ref="AM317" si="250">IF(VLOOKUP(AF317,Group,7,FALSE)="","",VLOOKUP(AF317,Group,7,FALSE))</f>
        <v/>
      </c>
      <c r="AO317" s="156" t="s">
        <v>56</v>
      </c>
    </row>
    <row r="318" spans="2:41" s="3" customFormat="1" ht="1.5" customHeight="1" x14ac:dyDescent="0.2">
      <c r="P318" s="72"/>
      <c r="Q318" s="87"/>
      <c r="R318" s="6"/>
      <c r="S318" s="38"/>
      <c r="T318" s="6"/>
      <c r="U318" s="5"/>
      <c r="V318" s="51"/>
      <c r="W318" s="55"/>
      <c r="X318" s="14"/>
      <c r="Y318" s="146"/>
      <c r="Z318" s="38"/>
      <c r="AA318" s="38"/>
      <c r="AB318" s="54"/>
      <c r="AC318" s="16"/>
      <c r="AD318" s="14"/>
      <c r="AE318" s="64"/>
      <c r="AF318" s="118"/>
      <c r="AG318" s="38"/>
      <c r="AH318" s="146"/>
      <c r="AJ318" s="38"/>
      <c r="AK318" s="16"/>
      <c r="AL318" s="16"/>
      <c r="AM318" s="16"/>
      <c r="AO318" s="157" t="s">
        <v>56</v>
      </c>
    </row>
    <row r="319" spans="2:41" s="3" customFormat="1" ht="9.9499999999999993" customHeight="1" x14ac:dyDescent="0.2">
      <c r="B319" s="106" t="s">
        <v>6</v>
      </c>
      <c r="D319" s="39"/>
      <c r="E319" s="72" t="s">
        <v>83</v>
      </c>
      <c r="F319" s="72"/>
      <c r="G319" s="29" t="s">
        <v>94</v>
      </c>
      <c r="H319" s="29"/>
      <c r="I319" s="29"/>
      <c r="J319" s="29"/>
      <c r="K319" s="29" t="s">
        <v>125</v>
      </c>
      <c r="L319" s="29"/>
      <c r="M319" s="29" t="s">
        <v>323</v>
      </c>
      <c r="N319" s="29"/>
      <c r="P319" s="72" t="s">
        <v>1543</v>
      </c>
      <c r="Q319" s="87"/>
      <c r="R319" s="28"/>
      <c r="S319" s="38">
        <f>IF(Suggested="Yes",AA319,AG319)</f>
        <v>55.75</v>
      </c>
      <c r="T319" s="36" t="s">
        <v>43</v>
      </c>
      <c r="U319" s="5" t="str">
        <f>+Instructions!$B$3</f>
        <v>E</v>
      </c>
      <c r="V319" s="51"/>
      <c r="W319" s="55">
        <f>+Instructions!$C$22</f>
        <v>0</v>
      </c>
      <c r="X319" s="38">
        <f>ROUND($AA319*(1-W319)+0.004999,2)</f>
        <v>55.75</v>
      </c>
      <c r="Y319" s="146"/>
      <c r="Z319" s="6" t="s">
        <v>3263</v>
      </c>
      <c r="AA319" s="38">
        <v>55.75</v>
      </c>
      <c r="AB319" s="59">
        <f>+W319</f>
        <v>0</v>
      </c>
      <c r="AC319" s="16">
        <f>+X319</f>
        <v>55.75</v>
      </c>
      <c r="AD319" s="12">
        <f>(AG319-AC319)/AG319</f>
        <v>0</v>
      </c>
      <c r="AE319" s="115"/>
      <c r="AF319" s="121">
        <v>3</v>
      </c>
      <c r="AG319" s="52">
        <f>SUM(AJ319:AL319)+AE319</f>
        <v>55.75</v>
      </c>
      <c r="AH319" s="146"/>
      <c r="AJ319" s="38">
        <f>ROUND(AC319/(1-VLOOKUP(AF319,Group,2,FALSE)),2)</f>
        <v>55.75</v>
      </c>
      <c r="AK319" s="16">
        <f>IF(VLOOKUP(AF319,Group,5,FALSE)="YES",VLOOKUP(ROUND(ROUND(AJ319,1)-AJ319,2),Round,2,FALSE)+VLOOKUP(AF319,Group,6,FALSE),0)</f>
        <v>0</v>
      </c>
      <c r="AL319" s="16">
        <f>IF(VLOOKUP(AF319,Group,7,FALSE)="",0,ROUND(AJ319-0.04999,1)-AJ319+AM319)</f>
        <v>0</v>
      </c>
      <c r="AM319" s="16" t="str">
        <f>IF(VLOOKUP(AF319,Group,7,FALSE)="","",VLOOKUP(AF319,Group,7,FALSE))</f>
        <v/>
      </c>
      <c r="AO319" s="157" t="s">
        <v>56</v>
      </c>
    </row>
    <row r="320" spans="2:41" s="3" customFormat="1" ht="9.9499999999999993" customHeight="1" x14ac:dyDescent="0.2">
      <c r="B320" s="106" t="s">
        <v>6</v>
      </c>
      <c r="D320" s="39"/>
      <c r="E320" s="72" t="s">
        <v>83</v>
      </c>
      <c r="F320" s="72"/>
      <c r="G320" s="29" t="s">
        <v>96</v>
      </c>
      <c r="H320" s="29"/>
      <c r="I320" s="29"/>
      <c r="J320" s="29"/>
      <c r="K320" s="29" t="s">
        <v>125</v>
      </c>
      <c r="L320" s="29"/>
      <c r="M320" s="29" t="s">
        <v>324</v>
      </c>
      <c r="N320" s="29"/>
      <c r="P320" s="72" t="s">
        <v>1543</v>
      </c>
      <c r="Q320" s="87"/>
      <c r="R320" s="28"/>
      <c r="S320" s="38">
        <f>IF(Suggested="Yes",AA320,AG320)</f>
        <v>62.4</v>
      </c>
      <c r="T320" s="36" t="s">
        <v>43</v>
      </c>
      <c r="U320" s="5" t="str">
        <f>+Instructions!$B$3</f>
        <v>E</v>
      </c>
      <c r="V320" s="51"/>
      <c r="W320" s="55">
        <f>+Instructions!$C$22</f>
        <v>0</v>
      </c>
      <c r="X320" s="38">
        <f>ROUND($AA320*(1-W320)+0.004999,2)</f>
        <v>62.4</v>
      </c>
      <c r="Y320" s="146"/>
      <c r="Z320" s="6" t="s">
        <v>3263</v>
      </c>
      <c r="AA320" s="38">
        <v>62.4</v>
      </c>
      <c r="AB320" s="59">
        <f>+W320</f>
        <v>0</v>
      </c>
      <c r="AC320" s="16">
        <f>+X320</f>
        <v>62.4</v>
      </c>
      <c r="AD320" s="12">
        <f>(AG320-AC320)/AG320</f>
        <v>0</v>
      </c>
      <c r="AE320" s="115"/>
      <c r="AF320" s="121">
        <v>3</v>
      </c>
      <c r="AG320" s="52">
        <f>SUM(AJ320:AL320)+AE320</f>
        <v>62.4</v>
      </c>
      <c r="AH320" s="146"/>
      <c r="AJ320" s="38">
        <f>ROUND(AC320/(1-VLOOKUP(AF320,Group,2,FALSE)),2)</f>
        <v>62.4</v>
      </c>
      <c r="AK320" s="16">
        <f>IF(VLOOKUP(AF320,Group,5,FALSE)="YES",VLOOKUP(ROUND(ROUND(AJ320,1)-AJ320,2),Round,2,FALSE)+VLOOKUP(AF320,Group,6,FALSE),0)</f>
        <v>0</v>
      </c>
      <c r="AL320" s="16">
        <f>IF(VLOOKUP(AF320,Group,7,FALSE)="",0,ROUND(AJ320-0.04999,1)-AJ320+AM320)</f>
        <v>0</v>
      </c>
      <c r="AM320" s="16" t="str">
        <f>IF(VLOOKUP(AF320,Group,7,FALSE)="","",VLOOKUP(AF320,Group,7,FALSE))</f>
        <v/>
      </c>
      <c r="AO320" s="157" t="s">
        <v>56</v>
      </c>
    </row>
    <row r="321" spans="2:41" s="3" customFormat="1" ht="1.5" customHeight="1" x14ac:dyDescent="0.2">
      <c r="P321" s="72"/>
      <c r="Q321" s="87"/>
      <c r="R321" s="6"/>
      <c r="S321" s="38"/>
      <c r="T321" s="6"/>
      <c r="U321" s="5"/>
      <c r="V321" s="51"/>
      <c r="W321" s="55"/>
      <c r="X321" s="14"/>
      <c r="Y321" s="146"/>
      <c r="Z321" s="38"/>
      <c r="AA321" s="38"/>
      <c r="AB321" s="54"/>
      <c r="AC321" s="16"/>
      <c r="AD321" s="14"/>
      <c r="AE321" s="64"/>
      <c r="AF321" s="118"/>
      <c r="AG321" s="38"/>
      <c r="AH321" s="146"/>
      <c r="AJ321" s="38"/>
      <c r="AK321" s="16"/>
      <c r="AL321" s="16"/>
      <c r="AM321" s="16"/>
      <c r="AO321" s="157" t="s">
        <v>56</v>
      </c>
    </row>
    <row r="322" spans="2:41" s="3" customFormat="1" ht="9.9499999999999993" customHeight="1" x14ac:dyDescent="0.2">
      <c r="B322" s="106" t="s">
        <v>6</v>
      </c>
      <c r="D322" s="39"/>
      <c r="E322" s="72" t="s">
        <v>97</v>
      </c>
      <c r="F322" s="72"/>
      <c r="G322" s="29" t="s">
        <v>1301</v>
      </c>
      <c r="H322" s="29"/>
      <c r="I322" s="29"/>
      <c r="J322" s="29"/>
      <c r="K322" s="29" t="s">
        <v>125</v>
      </c>
      <c r="L322" s="29"/>
      <c r="M322" s="29" t="s">
        <v>159</v>
      </c>
      <c r="N322" s="29"/>
      <c r="P322" s="72"/>
      <c r="Q322" s="87"/>
      <c r="R322" s="28"/>
      <c r="S322" s="38">
        <f>IF(Suggested="Yes",AA322,AG322)</f>
        <v>67.2</v>
      </c>
      <c r="T322" s="36" t="s">
        <v>43</v>
      </c>
      <c r="U322" s="5" t="str">
        <f>+Instructions!$B$3</f>
        <v>E</v>
      </c>
      <c r="V322" s="51"/>
      <c r="W322" s="55">
        <f>+Instructions!$C$22</f>
        <v>0</v>
      </c>
      <c r="X322" s="38">
        <f>ROUND($AA322*(1-W322)+0.004999,2)</f>
        <v>67.2</v>
      </c>
      <c r="Y322" s="146"/>
      <c r="Z322" s="6" t="s">
        <v>3263</v>
      </c>
      <c r="AA322" s="38">
        <v>67.2</v>
      </c>
      <c r="AB322" s="59">
        <f>+W322</f>
        <v>0</v>
      </c>
      <c r="AC322" s="16">
        <f>+X322</f>
        <v>67.2</v>
      </c>
      <c r="AD322" s="12">
        <f>(AG322-AC322)/AG322</f>
        <v>0</v>
      </c>
      <c r="AE322" s="115"/>
      <c r="AF322" s="121">
        <v>3</v>
      </c>
      <c r="AG322" s="52">
        <f>SUM(AJ322:AL322)+AE322</f>
        <v>67.2</v>
      </c>
      <c r="AH322" s="146"/>
      <c r="AJ322" s="38">
        <f>ROUND(AC322/(1-VLOOKUP(AF322,Group,2,FALSE)),2)</f>
        <v>67.2</v>
      </c>
      <c r="AK322" s="16">
        <f>IF(VLOOKUP(AF322,Group,5,FALSE)="YES",VLOOKUP(ROUND(ROUND(AJ322,1)-AJ322,2),Round,2,FALSE)+VLOOKUP(AF322,Group,6,FALSE),0)</f>
        <v>0</v>
      </c>
      <c r="AL322" s="16">
        <f>IF(VLOOKUP(AF322,Group,7,FALSE)="",0,ROUND(AJ322-0.04999,1)-AJ322+AM322)</f>
        <v>0</v>
      </c>
      <c r="AM322" s="16" t="str">
        <f>IF(VLOOKUP(AF322,Group,7,FALSE)="","",VLOOKUP(AF322,Group,7,FALSE))</f>
        <v/>
      </c>
      <c r="AO322" s="157" t="s">
        <v>56</v>
      </c>
    </row>
    <row r="323" spans="2:41" s="3" customFormat="1" ht="9.9499999999999993" customHeight="1" x14ac:dyDescent="0.2">
      <c r="B323" s="106" t="s">
        <v>6</v>
      </c>
      <c r="D323" s="39"/>
      <c r="E323" s="72" t="s">
        <v>98</v>
      </c>
      <c r="F323" s="72"/>
      <c r="G323" s="29" t="s">
        <v>99</v>
      </c>
      <c r="H323" s="29"/>
      <c r="I323" s="29"/>
      <c r="J323" s="29"/>
      <c r="K323" s="29" t="s">
        <v>125</v>
      </c>
      <c r="L323" s="29"/>
      <c r="M323" s="29" t="s">
        <v>160</v>
      </c>
      <c r="N323" s="29"/>
      <c r="P323" s="72"/>
      <c r="Q323" s="87"/>
      <c r="R323" s="28"/>
      <c r="S323" s="38">
        <f>IF(Suggested="Yes",AA323,AG323)</f>
        <v>63.3</v>
      </c>
      <c r="T323" s="36" t="s">
        <v>43</v>
      </c>
      <c r="U323" s="5" t="str">
        <f>+Instructions!$B$3</f>
        <v>E</v>
      </c>
      <c r="V323" s="51"/>
      <c r="W323" s="55">
        <f>+Instructions!$C$22</f>
        <v>0</v>
      </c>
      <c r="X323" s="38">
        <f>ROUND($AA323*(1-W323)+0.004999,2)</f>
        <v>63.3</v>
      </c>
      <c r="Y323" s="146"/>
      <c r="Z323" s="6" t="s">
        <v>3263</v>
      </c>
      <c r="AA323" s="38">
        <v>63.3</v>
      </c>
      <c r="AB323" s="59">
        <f>+W323</f>
        <v>0</v>
      </c>
      <c r="AC323" s="16">
        <f>+X323</f>
        <v>63.3</v>
      </c>
      <c r="AD323" s="12">
        <f>(AG323-AC323)/AG323</f>
        <v>0</v>
      </c>
      <c r="AE323" s="115"/>
      <c r="AF323" s="121">
        <v>3</v>
      </c>
      <c r="AG323" s="52">
        <f>SUM(AJ323:AL323)+AE323</f>
        <v>63.3</v>
      </c>
      <c r="AH323" s="146"/>
      <c r="AJ323" s="38">
        <f>ROUND(AC323/(1-VLOOKUP(AF323,Group,2,FALSE)),2)</f>
        <v>63.3</v>
      </c>
      <c r="AK323" s="16">
        <f>IF(VLOOKUP(AF323,Group,5,FALSE)="YES",VLOOKUP(ROUND(ROUND(AJ323,1)-AJ323,2),Round,2,FALSE)+VLOOKUP(AF323,Group,6,FALSE),0)</f>
        <v>0</v>
      </c>
      <c r="AL323" s="16">
        <f>IF(VLOOKUP(AF323,Group,7,FALSE)="",0,ROUND(AJ323-0.04999,1)-AJ323+AM323)</f>
        <v>0</v>
      </c>
      <c r="AM323" s="16" t="str">
        <f>IF(VLOOKUP(AF323,Group,7,FALSE)="","",VLOOKUP(AF323,Group,7,FALSE))</f>
        <v/>
      </c>
      <c r="AO323" s="157" t="s">
        <v>56</v>
      </c>
    </row>
    <row r="324" spans="2:41" s="3" customFormat="1" ht="2.85" customHeight="1" x14ac:dyDescent="0.2">
      <c r="P324" s="72"/>
      <c r="Q324" s="87"/>
      <c r="R324" s="6"/>
      <c r="S324" s="38"/>
      <c r="T324" s="6"/>
      <c r="U324" s="5"/>
      <c r="V324" s="51"/>
      <c r="W324" s="55"/>
      <c r="X324" s="14"/>
      <c r="Y324" s="146"/>
      <c r="Z324" s="38"/>
      <c r="AA324" s="38"/>
      <c r="AB324" s="54"/>
      <c r="AC324" s="16"/>
      <c r="AD324" s="14"/>
      <c r="AE324" s="64"/>
      <c r="AF324" s="118"/>
      <c r="AG324" s="38"/>
      <c r="AH324" s="146"/>
      <c r="AJ324" s="38"/>
      <c r="AK324" s="16"/>
      <c r="AL324" s="16"/>
      <c r="AM324" s="16"/>
      <c r="AO324" s="157" t="s">
        <v>56</v>
      </c>
    </row>
    <row r="325" spans="2:41" s="3" customFormat="1" ht="9.9499999999999993" customHeight="1" x14ac:dyDescent="0.2">
      <c r="B325" s="107" t="s">
        <v>52</v>
      </c>
      <c r="D325" s="39"/>
      <c r="E325" s="72" t="s">
        <v>92</v>
      </c>
      <c r="F325" s="72"/>
      <c r="G325" s="29" t="s">
        <v>45</v>
      </c>
      <c r="H325" s="29"/>
      <c r="I325" s="29"/>
      <c r="J325" s="29"/>
      <c r="K325" s="29" t="s">
        <v>88</v>
      </c>
      <c r="L325" s="29"/>
      <c r="M325" s="29" t="s">
        <v>133</v>
      </c>
      <c r="N325" s="29"/>
      <c r="P325" s="72" t="s">
        <v>300</v>
      </c>
      <c r="R325" s="28"/>
      <c r="S325" s="38">
        <f t="shared" ref="S325:S330" si="251">IF(Suggested="Yes",AA325,AG325)</f>
        <v>37.200000000000003</v>
      </c>
      <c r="T325" s="36" t="s">
        <v>44</v>
      </c>
      <c r="U325" s="5" t="str">
        <f>+Instructions!$B$3</f>
        <v>E</v>
      </c>
      <c r="V325" s="51"/>
      <c r="W325" s="55">
        <f>+Instructions!$C$22</f>
        <v>0</v>
      </c>
      <c r="X325" s="38">
        <f>ROUND($AA325*(1-W325)+0.004999,2)</f>
        <v>37.200000000000003</v>
      </c>
      <c r="Y325" s="146"/>
      <c r="Z325" s="6" t="s">
        <v>3263</v>
      </c>
      <c r="AA325" s="38">
        <v>37.200000000000003</v>
      </c>
      <c r="AB325" s="59">
        <f t="shared" ref="AB325:AC328" si="252">+W325</f>
        <v>0</v>
      </c>
      <c r="AC325" s="16">
        <f t="shared" si="252"/>
        <v>37.200000000000003</v>
      </c>
      <c r="AD325" s="12">
        <f>(AG325-AC325)/AG325</f>
        <v>0</v>
      </c>
      <c r="AE325" s="115"/>
      <c r="AF325" s="120">
        <v>1</v>
      </c>
      <c r="AG325" s="37">
        <f>SUM(AJ325:AL325)+AE325</f>
        <v>37.200000000000003</v>
      </c>
      <c r="AH325" s="146"/>
      <c r="AJ325" s="38">
        <f>ROUND(AC325/(1-VLOOKUP(AF325,Group,2,FALSE)),2)</f>
        <v>37.200000000000003</v>
      </c>
      <c r="AK325" s="16">
        <f>IF(VLOOKUP(AF325,Group,5,FALSE)="YES",VLOOKUP(ROUND(ROUND(AJ325,1)-AJ325,2),Round,2,FALSE)+VLOOKUP(AF325,Group,6,FALSE),0)</f>
        <v>0</v>
      </c>
      <c r="AL325" s="16">
        <f>IF(VLOOKUP(AF325,Group,7,FALSE)="",0,ROUND(AJ325-0.04999,1)-AJ325+AM325)</f>
        <v>0</v>
      </c>
      <c r="AM325" s="16" t="str">
        <f>IF(VLOOKUP(AF325,Group,7,FALSE)="","",VLOOKUP(AF325,Group,7,FALSE))</f>
        <v/>
      </c>
      <c r="AO325" s="157" t="s">
        <v>56</v>
      </c>
    </row>
    <row r="326" spans="2:41" s="3" customFormat="1" ht="9.9499999999999993" customHeight="1" x14ac:dyDescent="0.2">
      <c r="B326" s="107" t="s">
        <v>52</v>
      </c>
      <c r="D326" s="39"/>
      <c r="E326" s="72" t="s">
        <v>93</v>
      </c>
      <c r="F326" s="72"/>
      <c r="G326" s="29" t="s">
        <v>45</v>
      </c>
      <c r="H326" s="29"/>
      <c r="I326" s="29"/>
      <c r="J326" s="29"/>
      <c r="K326" s="29" t="s">
        <v>88</v>
      </c>
      <c r="L326" s="29"/>
      <c r="M326" s="29" t="s">
        <v>548</v>
      </c>
      <c r="N326" s="29"/>
      <c r="P326" s="72" t="s">
        <v>300</v>
      </c>
      <c r="Q326" s="87"/>
      <c r="R326" s="28"/>
      <c r="S326" s="38">
        <f t="shared" si="251"/>
        <v>37.200000000000003</v>
      </c>
      <c r="T326" s="36" t="s">
        <v>44</v>
      </c>
      <c r="U326" s="5" t="str">
        <f>+Instructions!$B$3</f>
        <v>E</v>
      </c>
      <c r="V326" s="51"/>
      <c r="W326" s="55">
        <f>+Instructions!$C$22</f>
        <v>0</v>
      </c>
      <c r="X326" s="38">
        <f>ROUND($AA326*(1-W326)+0.004999,2)</f>
        <v>37.200000000000003</v>
      </c>
      <c r="Y326" s="146"/>
      <c r="Z326" s="6" t="s">
        <v>3263</v>
      </c>
      <c r="AA326" s="38">
        <v>37.200000000000003</v>
      </c>
      <c r="AB326" s="59">
        <f t="shared" si="252"/>
        <v>0</v>
      </c>
      <c r="AC326" s="16">
        <f t="shared" si="252"/>
        <v>37.200000000000003</v>
      </c>
      <c r="AD326" s="12">
        <f>(AG326-AC326)/AG326</f>
        <v>0</v>
      </c>
      <c r="AE326" s="115"/>
      <c r="AF326" s="120">
        <v>1</v>
      </c>
      <c r="AG326" s="37">
        <f>SUM(AJ326:AL326)+AE326</f>
        <v>37.200000000000003</v>
      </c>
      <c r="AH326" s="146"/>
      <c r="AJ326" s="38">
        <f>ROUND(AC326/(1-VLOOKUP(AF326,Group,2,FALSE)),2)</f>
        <v>37.200000000000003</v>
      </c>
      <c r="AK326" s="16">
        <f>IF(VLOOKUP(AF326,Group,5,FALSE)="YES",VLOOKUP(ROUND(ROUND(AJ326,1)-AJ326,2),Round,2,FALSE)+VLOOKUP(AF326,Group,6,FALSE),0)</f>
        <v>0</v>
      </c>
      <c r="AL326" s="16">
        <f>IF(VLOOKUP(AF326,Group,7,FALSE)="",0,ROUND(AJ326-0.04999,1)-AJ326+AM326)</f>
        <v>0</v>
      </c>
      <c r="AM326" s="16" t="str">
        <f>IF(VLOOKUP(AF326,Group,7,FALSE)="","",VLOOKUP(AF326,Group,7,FALSE))</f>
        <v/>
      </c>
      <c r="AO326" s="157" t="s">
        <v>56</v>
      </c>
    </row>
    <row r="327" spans="2:41" s="3" customFormat="1" ht="9.9499999999999993" customHeight="1" x14ac:dyDescent="0.2">
      <c r="B327" s="107" t="s">
        <v>52</v>
      </c>
      <c r="D327" s="39"/>
      <c r="E327" s="72" t="s">
        <v>83</v>
      </c>
      <c r="F327" s="72"/>
      <c r="G327" s="29" t="s">
        <v>45</v>
      </c>
      <c r="H327" s="29"/>
      <c r="I327" s="29"/>
      <c r="J327" s="29"/>
      <c r="K327" s="29" t="s">
        <v>88</v>
      </c>
      <c r="L327" s="29"/>
      <c r="M327" s="29" t="s">
        <v>134</v>
      </c>
      <c r="N327" s="29"/>
      <c r="P327" s="72" t="s">
        <v>90</v>
      </c>
      <c r="Q327" s="87"/>
      <c r="R327" s="28"/>
      <c r="S327" s="38">
        <f t="shared" si="251"/>
        <v>38.5</v>
      </c>
      <c r="T327" s="36" t="s">
        <v>44</v>
      </c>
      <c r="U327" s="5" t="str">
        <f>+Instructions!$B$3</f>
        <v>E</v>
      </c>
      <c r="V327" s="51"/>
      <c r="W327" s="55">
        <f>+Instructions!$C$22</f>
        <v>0</v>
      </c>
      <c r="X327" s="38">
        <f>ROUND($AA327*(1-W327)+0.004999,2)</f>
        <v>38.5</v>
      </c>
      <c r="Y327" s="146"/>
      <c r="Z327" s="6" t="s">
        <v>3263</v>
      </c>
      <c r="AA327" s="38">
        <v>38.5</v>
      </c>
      <c r="AB327" s="59">
        <f t="shared" si="252"/>
        <v>0</v>
      </c>
      <c r="AC327" s="16">
        <f t="shared" si="252"/>
        <v>38.5</v>
      </c>
      <c r="AD327" s="12">
        <f>(AG327-AC327)/AG327</f>
        <v>0</v>
      </c>
      <c r="AE327" s="115"/>
      <c r="AF327" s="120">
        <v>1</v>
      </c>
      <c r="AG327" s="37">
        <f>SUM(AJ327:AL327)+AE327</f>
        <v>38.5</v>
      </c>
      <c r="AH327" s="146"/>
      <c r="AJ327" s="38">
        <f>ROUND(AC327/(1-VLOOKUP(AF327,Group,2,FALSE)),2)</f>
        <v>38.5</v>
      </c>
      <c r="AK327" s="16">
        <f>IF(VLOOKUP(AF327,Group,5,FALSE)="YES",VLOOKUP(ROUND(ROUND(AJ327,1)-AJ327,2),Round,2,FALSE)+VLOOKUP(AF327,Group,6,FALSE),0)</f>
        <v>0</v>
      </c>
      <c r="AL327" s="16">
        <f>IF(VLOOKUP(AF327,Group,7,FALSE)="",0,ROUND(AJ327-0.04999,1)-AJ327+AM327)</f>
        <v>0</v>
      </c>
      <c r="AM327" s="16" t="str">
        <f>IF(VLOOKUP(AF327,Group,7,FALSE)="","",VLOOKUP(AF327,Group,7,FALSE))</f>
        <v/>
      </c>
      <c r="AO327" s="157" t="s">
        <v>56</v>
      </c>
    </row>
    <row r="328" spans="2:41" s="3" customFormat="1" ht="9.75" customHeight="1" x14ac:dyDescent="0.2">
      <c r="B328" s="107" t="s">
        <v>52</v>
      </c>
      <c r="D328" s="39"/>
      <c r="E328" s="72" t="s">
        <v>128</v>
      </c>
      <c r="F328" s="72"/>
      <c r="G328" s="29" t="s">
        <v>45</v>
      </c>
      <c r="H328" s="29"/>
      <c r="I328" s="29"/>
      <c r="J328" s="29"/>
      <c r="K328" s="29" t="s">
        <v>88</v>
      </c>
      <c r="L328" s="29"/>
      <c r="M328" s="29" t="s">
        <v>2330</v>
      </c>
      <c r="N328" s="29"/>
      <c r="P328" s="72" t="s">
        <v>2536</v>
      </c>
      <c r="Q328" s="87"/>
      <c r="R328" s="28"/>
      <c r="S328" s="38">
        <f t="shared" si="251"/>
        <v>45.1</v>
      </c>
      <c r="T328" s="36" t="s">
        <v>44</v>
      </c>
      <c r="U328" s="5" t="str">
        <f>+Instructions!$B$3</f>
        <v>E</v>
      </c>
      <c r="V328" s="51"/>
      <c r="W328" s="55">
        <f>+Instructions!$C$22</f>
        <v>0</v>
      </c>
      <c r="X328" s="38">
        <f t="shared" ref="X328" si="253">ROUND($AA328*(1-W328)+0.004999,2)</f>
        <v>45.1</v>
      </c>
      <c r="Y328" s="146"/>
      <c r="Z328" s="6" t="s">
        <v>3263</v>
      </c>
      <c r="AA328" s="38">
        <v>45.1</v>
      </c>
      <c r="AB328" s="59">
        <f t="shared" si="252"/>
        <v>0</v>
      </c>
      <c r="AC328" s="16">
        <f t="shared" si="252"/>
        <v>45.1</v>
      </c>
      <c r="AD328" s="12">
        <f t="shared" ref="AD328" si="254">(AG328-AC328)/AG328</f>
        <v>0</v>
      </c>
      <c r="AE328" s="115"/>
      <c r="AF328" s="120">
        <v>1</v>
      </c>
      <c r="AG328" s="37">
        <f t="shared" ref="AG328" si="255">SUM(AJ328:AL328)+AE328</f>
        <v>45.1</v>
      </c>
      <c r="AH328" s="146"/>
      <c r="AJ328" s="38">
        <f t="shared" ref="AJ328" si="256">ROUND(AC328/(1-VLOOKUP(AF328,Group,2,FALSE)),2)</f>
        <v>45.1</v>
      </c>
      <c r="AK328" s="16">
        <f t="shared" ref="AK328" si="257">IF(VLOOKUP(AF328,Group,5,FALSE)="YES",VLOOKUP(ROUND(ROUND(AJ328,1)-AJ328,2),Round,2,FALSE)+VLOOKUP(AF328,Group,6,FALSE),0)</f>
        <v>0</v>
      </c>
      <c r="AL328" s="16">
        <f t="shared" ref="AL328" si="258">IF(VLOOKUP(AF328,Group,7,FALSE)="",0,ROUND(AJ328-0.04999,1)-AJ328+AM328)</f>
        <v>0</v>
      </c>
      <c r="AM328" s="16" t="str">
        <f t="shared" ref="AM328" si="259">IF(VLOOKUP(AF328,Group,7,FALSE)="","",VLOOKUP(AF328,Group,7,FALSE))</f>
        <v/>
      </c>
      <c r="AO328" s="156" t="s">
        <v>56</v>
      </c>
    </row>
    <row r="329" spans="2:41" s="3" customFormat="1" ht="9.9499999999999993" customHeight="1" x14ac:dyDescent="0.2">
      <c r="B329" s="107" t="s">
        <v>52</v>
      </c>
      <c r="D329" s="39"/>
      <c r="E329" s="72" t="s">
        <v>89</v>
      </c>
      <c r="F329" s="72"/>
      <c r="G329" s="29" t="s">
        <v>45</v>
      </c>
      <c r="H329" s="29"/>
      <c r="I329" s="29"/>
      <c r="J329" s="29"/>
      <c r="K329" s="29" t="s">
        <v>88</v>
      </c>
      <c r="L329" s="29"/>
      <c r="M329" s="29" t="s">
        <v>549</v>
      </c>
      <c r="N329" s="29"/>
      <c r="P329" s="72" t="s">
        <v>2536</v>
      </c>
      <c r="Q329" s="87"/>
      <c r="R329" s="28"/>
      <c r="S329" s="38">
        <f t="shared" si="251"/>
        <v>45.9</v>
      </c>
      <c r="T329" s="36" t="s">
        <v>44</v>
      </c>
      <c r="U329" s="5" t="str">
        <f>+Instructions!$B$3</f>
        <v>E</v>
      </c>
      <c r="V329" s="51"/>
      <c r="W329" s="55">
        <f>+Instructions!$C$22</f>
        <v>0</v>
      </c>
      <c r="X329" s="38">
        <f>ROUND($AA329*(1-W329)+0.004999,2)</f>
        <v>45.9</v>
      </c>
      <c r="Y329" s="146"/>
      <c r="Z329" s="6" t="s">
        <v>3263</v>
      </c>
      <c r="AA329" s="38">
        <v>45.9</v>
      </c>
      <c r="AB329" s="59">
        <f>+W329</f>
        <v>0</v>
      </c>
      <c r="AC329" s="16">
        <f>+X329</f>
        <v>45.9</v>
      </c>
      <c r="AD329" s="12">
        <f>(AG329-AC329)/AG329</f>
        <v>0</v>
      </c>
      <c r="AE329" s="115"/>
      <c r="AF329" s="120">
        <v>1</v>
      </c>
      <c r="AG329" s="37">
        <f>SUM(AJ329:AL329)+AE329</f>
        <v>45.9</v>
      </c>
      <c r="AH329" s="146"/>
      <c r="AJ329" s="38">
        <f>ROUND(AC329/(1-VLOOKUP(AF329,Group,2,FALSE)),2)</f>
        <v>45.9</v>
      </c>
      <c r="AK329" s="16">
        <f>IF(VLOOKUP(AF329,Group,5,FALSE)="YES",VLOOKUP(ROUND(ROUND(AJ329,1)-AJ329,2),Round,2,FALSE)+VLOOKUP(AF329,Group,6,FALSE),0)</f>
        <v>0</v>
      </c>
      <c r="AL329" s="16">
        <f>IF(VLOOKUP(AF329,Group,7,FALSE)="",0,ROUND(AJ329-0.04999,1)-AJ329+AM329)</f>
        <v>0</v>
      </c>
      <c r="AM329" s="16" t="str">
        <f>IF(VLOOKUP(AF329,Group,7,FALSE)="","",VLOOKUP(AF329,Group,7,FALSE))</f>
        <v/>
      </c>
      <c r="AO329" s="157" t="s">
        <v>56</v>
      </c>
    </row>
    <row r="330" spans="2:41" s="3" customFormat="1" ht="9.75" customHeight="1" x14ac:dyDescent="0.2">
      <c r="B330" s="107" t="s">
        <v>52</v>
      </c>
      <c r="D330" s="39"/>
      <c r="E330" s="72" t="s">
        <v>177</v>
      </c>
      <c r="F330" s="72"/>
      <c r="G330" s="29" t="s">
        <v>45</v>
      </c>
      <c r="H330" s="29"/>
      <c r="I330" s="29"/>
      <c r="J330" s="29"/>
      <c r="K330" s="29" t="s">
        <v>88</v>
      </c>
      <c r="L330" s="29"/>
      <c r="M330" s="29" t="s">
        <v>1961</v>
      </c>
      <c r="N330" s="29"/>
      <c r="P330" s="72" t="s">
        <v>90</v>
      </c>
      <c r="Q330" s="87"/>
      <c r="R330" s="28"/>
      <c r="S330" s="38">
        <f t="shared" si="251"/>
        <v>41.15</v>
      </c>
      <c r="T330" s="36" t="s">
        <v>44</v>
      </c>
      <c r="U330" s="5" t="str">
        <f>+Instructions!$B$3</f>
        <v>E</v>
      </c>
      <c r="V330" s="51"/>
      <c r="W330" s="55">
        <f>+Instructions!$C$22</f>
        <v>0</v>
      </c>
      <c r="X330" s="38">
        <f t="shared" ref="X330" si="260">ROUND($AA330*(1-W330)+0.004999,2)</f>
        <v>41.15</v>
      </c>
      <c r="Y330" s="146"/>
      <c r="Z330" s="6" t="s">
        <v>3263</v>
      </c>
      <c r="AA330" s="38">
        <v>41.15</v>
      </c>
      <c r="AB330" s="59">
        <f t="shared" ref="AB330" si="261">+W330</f>
        <v>0</v>
      </c>
      <c r="AC330" s="16">
        <f t="shared" ref="AC330" si="262">+X330</f>
        <v>41.15</v>
      </c>
      <c r="AD330" s="12">
        <f t="shared" ref="AD330" si="263">(AG330-AC330)/AG330</f>
        <v>0</v>
      </c>
      <c r="AE330" s="115"/>
      <c r="AF330" s="120">
        <v>1</v>
      </c>
      <c r="AG330" s="37">
        <f t="shared" ref="AG330" si="264">SUM(AJ330:AL330)+AE330</f>
        <v>41.15</v>
      </c>
      <c r="AH330" s="146"/>
      <c r="AJ330" s="38">
        <f t="shared" ref="AJ330" si="265">ROUND(AC330/(1-VLOOKUP(AF330,Group,2,FALSE)),2)</f>
        <v>41.15</v>
      </c>
      <c r="AK330" s="16">
        <f t="shared" ref="AK330" si="266">IF(VLOOKUP(AF330,Group,5,FALSE)="YES",VLOOKUP(ROUND(ROUND(AJ330,1)-AJ330,2),Round,2,FALSE)+VLOOKUP(AF330,Group,6,FALSE),0)</f>
        <v>0</v>
      </c>
      <c r="AL330" s="16">
        <f t="shared" ref="AL330" si="267">IF(VLOOKUP(AF330,Group,7,FALSE)="",0,ROUND(AJ330-0.04999,1)-AJ330+AM330)</f>
        <v>0</v>
      </c>
      <c r="AM330" s="16" t="str">
        <f t="shared" ref="AM330" si="268">IF(VLOOKUP(AF330,Group,7,FALSE)="","",VLOOKUP(AF330,Group,7,FALSE))</f>
        <v/>
      </c>
      <c r="AO330" s="156" t="s">
        <v>56</v>
      </c>
    </row>
    <row r="331" spans="2:41" s="3" customFormat="1" ht="1.5" customHeight="1" x14ac:dyDescent="0.2">
      <c r="P331" s="72"/>
      <c r="Q331" s="87"/>
      <c r="R331" s="6"/>
      <c r="S331" s="38"/>
      <c r="T331" s="6"/>
      <c r="U331" s="5"/>
      <c r="V331" s="51"/>
      <c r="W331" s="55"/>
      <c r="X331" s="14"/>
      <c r="Y331" s="146"/>
      <c r="Z331" s="38"/>
      <c r="AA331" s="38"/>
      <c r="AB331" s="54"/>
      <c r="AC331" s="16"/>
      <c r="AD331" s="14"/>
      <c r="AE331" s="64"/>
      <c r="AF331" s="118"/>
      <c r="AG331" s="38"/>
      <c r="AH331" s="146"/>
      <c r="AJ331" s="38"/>
      <c r="AK331" s="16"/>
      <c r="AL331" s="16"/>
      <c r="AM331" s="16"/>
      <c r="AO331" s="157" t="s">
        <v>56</v>
      </c>
    </row>
    <row r="332" spans="2:41" s="3" customFormat="1" ht="9.9499999999999993" customHeight="1" x14ac:dyDescent="0.2">
      <c r="B332" s="106" t="s">
        <v>6</v>
      </c>
      <c r="D332" s="39"/>
      <c r="E332" s="72" t="s">
        <v>83</v>
      </c>
      <c r="F332" s="72"/>
      <c r="G332" s="29" t="s">
        <v>94</v>
      </c>
      <c r="H332" s="29"/>
      <c r="I332" s="29"/>
      <c r="J332" s="29"/>
      <c r="K332" s="29" t="s">
        <v>88</v>
      </c>
      <c r="L332" s="29"/>
      <c r="M332" s="29" t="s">
        <v>321</v>
      </c>
      <c r="N332" s="29"/>
      <c r="P332" s="72" t="s">
        <v>1543</v>
      </c>
      <c r="Q332" s="87"/>
      <c r="R332" s="28"/>
      <c r="S332" s="38">
        <f>IF(Suggested="Yes",AA332,AG332)</f>
        <v>55.75</v>
      </c>
      <c r="T332" s="36" t="s">
        <v>43</v>
      </c>
      <c r="U332" s="5" t="str">
        <f>+Instructions!$B$3</f>
        <v>E</v>
      </c>
      <c r="V332" s="51"/>
      <c r="W332" s="55">
        <f>+Instructions!$C$22</f>
        <v>0</v>
      </c>
      <c r="X332" s="38">
        <f>ROUND($AA332*(1-W332)+0.004999,2)</f>
        <v>55.75</v>
      </c>
      <c r="Y332" s="146"/>
      <c r="Z332" s="6" t="s">
        <v>3263</v>
      </c>
      <c r="AA332" s="38">
        <v>55.75</v>
      </c>
      <c r="AB332" s="59">
        <f>+W332</f>
        <v>0</v>
      </c>
      <c r="AC332" s="16">
        <f>+X332</f>
        <v>55.75</v>
      </c>
      <c r="AD332" s="12">
        <f>(AG332-AC332)/AG332</f>
        <v>0</v>
      </c>
      <c r="AE332" s="115"/>
      <c r="AF332" s="121">
        <v>3</v>
      </c>
      <c r="AG332" s="52">
        <f>SUM(AJ332:AL332)+AE332</f>
        <v>55.75</v>
      </c>
      <c r="AH332" s="146"/>
      <c r="AJ332" s="38">
        <f>ROUND(AC332/(1-VLOOKUP(AF332,Group,2,FALSE)),2)</f>
        <v>55.75</v>
      </c>
      <c r="AK332" s="16">
        <f>IF(VLOOKUP(AF332,Group,5,FALSE)="YES",VLOOKUP(ROUND(ROUND(AJ332,1)-AJ332,2),Round,2,FALSE)+VLOOKUP(AF332,Group,6,FALSE),0)</f>
        <v>0</v>
      </c>
      <c r="AL332" s="16">
        <f>IF(VLOOKUP(AF332,Group,7,FALSE)="",0,ROUND(AJ332-0.04999,1)-AJ332+AM332)</f>
        <v>0</v>
      </c>
      <c r="AM332" s="16" t="str">
        <f>IF(VLOOKUP(AF332,Group,7,FALSE)="","",VLOOKUP(AF332,Group,7,FALSE))</f>
        <v/>
      </c>
      <c r="AO332" s="157" t="s">
        <v>56</v>
      </c>
    </row>
    <row r="333" spans="2:41" s="3" customFormat="1" ht="9.9499999999999993" customHeight="1" x14ac:dyDescent="0.2">
      <c r="B333" s="106" t="s">
        <v>6</v>
      </c>
      <c r="D333" s="39"/>
      <c r="E333" s="72" t="s">
        <v>83</v>
      </c>
      <c r="F333" s="72"/>
      <c r="G333" s="29" t="s">
        <v>96</v>
      </c>
      <c r="H333" s="29"/>
      <c r="I333" s="29"/>
      <c r="J333" s="29"/>
      <c r="K333" s="29" t="s">
        <v>88</v>
      </c>
      <c r="L333" s="29"/>
      <c r="M333" s="29" t="s">
        <v>322</v>
      </c>
      <c r="N333" s="29"/>
      <c r="P333" s="72" t="s">
        <v>1543</v>
      </c>
      <c r="Q333" s="87"/>
      <c r="R333" s="28"/>
      <c r="S333" s="38">
        <f>IF(Suggested="Yes",AA333,AG333)</f>
        <v>62.4</v>
      </c>
      <c r="T333" s="36" t="s">
        <v>43</v>
      </c>
      <c r="U333" s="5" t="str">
        <f>+Instructions!$B$3</f>
        <v>E</v>
      </c>
      <c r="V333" s="51"/>
      <c r="W333" s="55">
        <f>+Instructions!$C$22</f>
        <v>0</v>
      </c>
      <c r="X333" s="38">
        <f>ROUND($AA333*(1-W333)+0.004999,2)</f>
        <v>62.4</v>
      </c>
      <c r="Y333" s="146"/>
      <c r="Z333" s="6" t="s">
        <v>3263</v>
      </c>
      <c r="AA333" s="38">
        <v>62.4</v>
      </c>
      <c r="AB333" s="59">
        <f>+W333</f>
        <v>0</v>
      </c>
      <c r="AC333" s="16">
        <f>+X333</f>
        <v>62.4</v>
      </c>
      <c r="AD333" s="12">
        <f>(AG333-AC333)/AG333</f>
        <v>0</v>
      </c>
      <c r="AE333" s="115"/>
      <c r="AF333" s="121">
        <v>3</v>
      </c>
      <c r="AG333" s="52">
        <f>SUM(AJ333:AL333)+AE333</f>
        <v>62.4</v>
      </c>
      <c r="AH333" s="146"/>
      <c r="AJ333" s="38">
        <f>ROUND(AC333/(1-VLOOKUP(AF333,Group,2,FALSE)),2)</f>
        <v>62.4</v>
      </c>
      <c r="AK333" s="16">
        <f>IF(VLOOKUP(AF333,Group,5,FALSE)="YES",VLOOKUP(ROUND(ROUND(AJ333,1)-AJ333,2),Round,2,FALSE)+VLOOKUP(AF333,Group,6,FALSE),0)</f>
        <v>0</v>
      </c>
      <c r="AL333" s="16">
        <f>IF(VLOOKUP(AF333,Group,7,FALSE)="",0,ROUND(AJ333-0.04999,1)-AJ333+AM333)</f>
        <v>0</v>
      </c>
      <c r="AM333" s="16" t="str">
        <f>IF(VLOOKUP(AF333,Group,7,FALSE)="","",VLOOKUP(AF333,Group,7,FALSE))</f>
        <v/>
      </c>
      <c r="AO333" s="157" t="s">
        <v>56</v>
      </c>
    </row>
    <row r="334" spans="2:41" s="3" customFormat="1" ht="1.5" customHeight="1" x14ac:dyDescent="0.2">
      <c r="P334" s="72"/>
      <c r="Q334" s="87"/>
      <c r="R334" s="6"/>
      <c r="S334" s="38"/>
      <c r="T334" s="6"/>
      <c r="U334" s="5"/>
      <c r="V334" s="51"/>
      <c r="W334" s="55"/>
      <c r="X334" s="14"/>
      <c r="Y334" s="146"/>
      <c r="Z334" s="38"/>
      <c r="AA334" s="38"/>
      <c r="AB334" s="54"/>
      <c r="AC334" s="16"/>
      <c r="AD334" s="14"/>
      <c r="AE334" s="64"/>
      <c r="AF334" s="118"/>
      <c r="AG334" s="38"/>
      <c r="AH334" s="146"/>
      <c r="AJ334" s="38"/>
      <c r="AK334" s="16"/>
      <c r="AL334" s="16"/>
      <c r="AM334" s="16"/>
      <c r="AO334" s="157" t="s">
        <v>56</v>
      </c>
    </row>
    <row r="335" spans="2:41" s="3" customFormat="1" ht="9.9499999999999993" customHeight="1" x14ac:dyDescent="0.2">
      <c r="B335" s="106" t="s">
        <v>6</v>
      </c>
      <c r="D335" s="39"/>
      <c r="E335" s="72" t="s">
        <v>97</v>
      </c>
      <c r="F335" s="72"/>
      <c r="G335" s="29" t="s">
        <v>1301</v>
      </c>
      <c r="H335" s="29"/>
      <c r="I335" s="29"/>
      <c r="J335" s="29"/>
      <c r="K335" s="29" t="s">
        <v>88</v>
      </c>
      <c r="L335" s="29"/>
      <c r="M335" s="29" t="s">
        <v>145</v>
      </c>
      <c r="N335" s="29"/>
      <c r="P335" s="72"/>
      <c r="Q335" s="87"/>
      <c r="R335" s="28"/>
      <c r="S335" s="38">
        <f>IF(Suggested="Yes",AA335,AG335)</f>
        <v>67.2</v>
      </c>
      <c r="T335" s="36" t="s">
        <v>43</v>
      </c>
      <c r="U335" s="5" t="str">
        <f>+Instructions!$B$3</f>
        <v>E</v>
      </c>
      <c r="V335" s="51"/>
      <c r="W335" s="55">
        <f>+Instructions!$C$22</f>
        <v>0</v>
      </c>
      <c r="X335" s="38">
        <f>ROUND($AA335*(1-W335)+0.004999,2)</f>
        <v>67.2</v>
      </c>
      <c r="Y335" s="146"/>
      <c r="Z335" s="6" t="s">
        <v>3263</v>
      </c>
      <c r="AA335" s="38">
        <v>67.2</v>
      </c>
      <c r="AB335" s="59">
        <f>+W335</f>
        <v>0</v>
      </c>
      <c r="AC335" s="16">
        <f>+X335</f>
        <v>67.2</v>
      </c>
      <c r="AD335" s="12">
        <f>(AG335-AC335)/AG335</f>
        <v>0</v>
      </c>
      <c r="AE335" s="115"/>
      <c r="AF335" s="121">
        <v>3</v>
      </c>
      <c r="AG335" s="52">
        <f>SUM(AJ335:AL335)+AE335</f>
        <v>67.2</v>
      </c>
      <c r="AH335" s="146"/>
      <c r="AJ335" s="38">
        <f>ROUND(AC335/(1-VLOOKUP(AF335,Group,2,FALSE)),2)</f>
        <v>67.2</v>
      </c>
      <c r="AK335" s="16">
        <f>IF(VLOOKUP(AF335,Group,5,FALSE)="YES",VLOOKUP(ROUND(ROUND(AJ335,1)-AJ335,2),Round,2,FALSE)+VLOOKUP(AF335,Group,6,FALSE),0)</f>
        <v>0</v>
      </c>
      <c r="AL335" s="16">
        <f>IF(VLOOKUP(AF335,Group,7,FALSE)="",0,ROUND(AJ335-0.04999,1)-AJ335+AM335)</f>
        <v>0</v>
      </c>
      <c r="AM335" s="16" t="str">
        <f>IF(VLOOKUP(AF335,Group,7,FALSE)="","",VLOOKUP(AF335,Group,7,FALSE))</f>
        <v/>
      </c>
      <c r="AO335" s="157" t="s">
        <v>56</v>
      </c>
    </row>
    <row r="336" spans="2:41" s="3" customFormat="1" ht="9.9499999999999993" customHeight="1" x14ac:dyDescent="0.2">
      <c r="B336" s="106" t="s">
        <v>6</v>
      </c>
      <c r="D336" s="39"/>
      <c r="E336" s="72" t="s">
        <v>98</v>
      </c>
      <c r="F336" s="72"/>
      <c r="G336" s="29" t="s">
        <v>99</v>
      </c>
      <c r="H336" s="29"/>
      <c r="I336" s="29"/>
      <c r="J336" s="29"/>
      <c r="K336" s="29" t="s">
        <v>88</v>
      </c>
      <c r="L336" s="29"/>
      <c r="M336" s="29" t="s">
        <v>146</v>
      </c>
      <c r="N336" s="29"/>
      <c r="P336" s="72"/>
      <c r="Q336" s="87"/>
      <c r="R336" s="28"/>
      <c r="S336" s="38">
        <f>IF(Suggested="Yes",AA336,AG336)</f>
        <v>63.3</v>
      </c>
      <c r="T336" s="36" t="s">
        <v>43</v>
      </c>
      <c r="U336" s="5" t="str">
        <f>+Instructions!$B$3</f>
        <v>E</v>
      </c>
      <c r="V336" s="51"/>
      <c r="W336" s="55">
        <f>+Instructions!$C$22</f>
        <v>0</v>
      </c>
      <c r="X336" s="38">
        <f>ROUND($AA336*(1-W336)+0.004999,2)</f>
        <v>63.3</v>
      </c>
      <c r="Y336" s="146"/>
      <c r="Z336" s="6" t="s">
        <v>3263</v>
      </c>
      <c r="AA336" s="38">
        <v>63.3</v>
      </c>
      <c r="AB336" s="59">
        <f>+W336</f>
        <v>0</v>
      </c>
      <c r="AC336" s="16">
        <f>+X336</f>
        <v>63.3</v>
      </c>
      <c r="AD336" s="12">
        <f>(AG336-AC336)/AG336</f>
        <v>0</v>
      </c>
      <c r="AE336" s="115"/>
      <c r="AF336" s="121">
        <v>3</v>
      </c>
      <c r="AG336" s="52">
        <f>SUM(AJ336:AL336)+AE336</f>
        <v>63.3</v>
      </c>
      <c r="AH336" s="146"/>
      <c r="AJ336" s="38">
        <f>ROUND(AC336/(1-VLOOKUP(AF336,Group,2,FALSE)),2)</f>
        <v>63.3</v>
      </c>
      <c r="AK336" s="16">
        <f>IF(VLOOKUP(AF336,Group,5,FALSE)="YES",VLOOKUP(ROUND(ROUND(AJ336,1)-AJ336,2),Round,2,FALSE)+VLOOKUP(AF336,Group,6,FALSE),0)</f>
        <v>0</v>
      </c>
      <c r="AL336" s="16">
        <f>IF(VLOOKUP(AF336,Group,7,FALSE)="",0,ROUND(AJ336-0.04999,1)-AJ336+AM336)</f>
        <v>0</v>
      </c>
      <c r="AM336" s="16" t="str">
        <f>IF(VLOOKUP(AF336,Group,7,FALSE)="","",VLOOKUP(AF336,Group,7,FALSE))</f>
        <v/>
      </c>
      <c r="AO336" s="157" t="s">
        <v>56</v>
      </c>
    </row>
    <row r="337" spans="2:41" s="3" customFormat="1" ht="3.75" customHeight="1" x14ac:dyDescent="0.2">
      <c r="P337" s="72"/>
      <c r="Q337" s="87"/>
      <c r="R337" s="6"/>
      <c r="S337" s="38"/>
      <c r="T337" s="6"/>
      <c r="U337" s="5"/>
      <c r="V337" s="51"/>
      <c r="W337" s="55"/>
      <c r="X337" s="14"/>
      <c r="Y337" s="146"/>
      <c r="Z337" s="38"/>
      <c r="AA337" s="38"/>
      <c r="AB337" s="54"/>
      <c r="AC337" s="16"/>
      <c r="AD337" s="14"/>
      <c r="AE337" s="64"/>
      <c r="AF337" s="118"/>
      <c r="AG337" s="38"/>
      <c r="AH337" s="146"/>
      <c r="AJ337" s="38"/>
      <c r="AK337" s="16"/>
      <c r="AL337" s="16"/>
      <c r="AM337" s="16"/>
      <c r="AO337" s="157" t="s">
        <v>56</v>
      </c>
    </row>
    <row r="338" spans="2:41" s="3" customFormat="1" ht="9.9499999999999993" customHeight="1" x14ac:dyDescent="0.2">
      <c r="C338" s="71" t="s">
        <v>1565</v>
      </c>
      <c r="J338" s="87"/>
      <c r="L338" s="3" t="s">
        <v>244</v>
      </c>
      <c r="N338" s="3" t="s">
        <v>244</v>
      </c>
      <c r="P338" s="137"/>
      <c r="Q338" s="6"/>
      <c r="R338" s="77" t="s">
        <v>791</v>
      </c>
      <c r="S338" s="185" t="s">
        <v>1566</v>
      </c>
      <c r="T338" s="190"/>
      <c r="U338" s="5"/>
      <c r="V338" s="51"/>
      <c r="W338" s="68"/>
      <c r="X338" s="68"/>
      <c r="Y338" s="146"/>
      <c r="Z338" s="38"/>
      <c r="AA338" s="38"/>
      <c r="AB338" s="14"/>
      <c r="AC338" s="14"/>
      <c r="AD338" s="14"/>
      <c r="AE338" s="14"/>
      <c r="AF338" s="64"/>
      <c r="AG338" s="16"/>
      <c r="AH338" s="146"/>
      <c r="AO338" s="157" t="s">
        <v>56</v>
      </c>
    </row>
    <row r="339" spans="2:41" s="3" customFormat="1" ht="2.85" customHeight="1" x14ac:dyDescent="0.2">
      <c r="P339" s="72"/>
      <c r="Q339" s="87"/>
      <c r="R339" s="6"/>
      <c r="S339" s="38"/>
      <c r="T339" s="6"/>
      <c r="U339" s="5"/>
      <c r="V339" s="51"/>
      <c r="W339" s="55"/>
      <c r="X339" s="14"/>
      <c r="Y339" s="146"/>
      <c r="Z339" s="38"/>
      <c r="AA339" s="38"/>
      <c r="AB339" s="54"/>
      <c r="AC339" s="16"/>
      <c r="AD339" s="14"/>
      <c r="AE339" s="64"/>
      <c r="AF339" s="118"/>
      <c r="AG339" s="38"/>
      <c r="AH339" s="146"/>
      <c r="AJ339" s="38"/>
      <c r="AK339" s="16"/>
      <c r="AL339" s="16"/>
      <c r="AM339" s="16"/>
      <c r="AO339" s="157" t="s">
        <v>56</v>
      </c>
    </row>
    <row r="340" spans="2:41" s="3" customFormat="1" ht="9.9499999999999993" customHeight="1" x14ac:dyDescent="0.2">
      <c r="C340" s="34"/>
      <c r="D340" s="39" t="s">
        <v>216</v>
      </c>
      <c r="E340" s="138" t="s">
        <v>132</v>
      </c>
      <c r="F340" s="138"/>
      <c r="G340" s="138"/>
      <c r="H340" s="138"/>
      <c r="I340" s="138" t="s">
        <v>244</v>
      </c>
      <c r="K340" s="138"/>
      <c r="L340" s="138"/>
      <c r="M340" s="138"/>
      <c r="N340" s="138"/>
      <c r="O340" s="29"/>
      <c r="P340" s="29"/>
      <c r="Q340" s="29"/>
      <c r="R340" s="29"/>
      <c r="S340" s="29" t="s">
        <v>244</v>
      </c>
      <c r="T340" s="29"/>
      <c r="U340" s="5"/>
      <c r="V340" s="51"/>
      <c r="W340" s="68"/>
      <c r="X340" s="68"/>
      <c r="Y340" s="146"/>
      <c r="Z340" s="38"/>
      <c r="AA340" s="38"/>
      <c r="AB340" s="54"/>
      <c r="AC340" s="16"/>
      <c r="AD340" s="14"/>
      <c r="AE340" s="64"/>
      <c r="AF340" s="118"/>
      <c r="AG340" s="16"/>
      <c r="AH340" s="146"/>
      <c r="AJ340" s="38"/>
      <c r="AK340" s="16"/>
      <c r="AL340" s="16"/>
      <c r="AM340" s="16"/>
      <c r="AO340" s="157"/>
    </row>
    <row r="341" spans="2:41" s="3" customFormat="1" ht="1.5" customHeight="1" x14ac:dyDescent="0.2">
      <c r="P341" s="72"/>
      <c r="Q341" s="87"/>
      <c r="R341" s="6"/>
      <c r="S341" s="38"/>
      <c r="T341" s="6"/>
      <c r="U341" s="5"/>
      <c r="V341" s="51"/>
      <c r="W341" s="55"/>
      <c r="X341" s="14"/>
      <c r="Y341" s="146"/>
      <c r="Z341" s="38"/>
      <c r="AA341" s="38"/>
      <c r="AB341" s="54"/>
      <c r="AC341" s="16"/>
      <c r="AD341" s="14"/>
      <c r="AE341" s="64"/>
      <c r="AF341" s="118"/>
      <c r="AG341" s="38"/>
      <c r="AH341" s="146"/>
      <c r="AJ341" s="38"/>
      <c r="AK341" s="16"/>
      <c r="AL341" s="16"/>
      <c r="AM341" s="16"/>
      <c r="AO341" s="157" t="s">
        <v>56</v>
      </c>
    </row>
    <row r="342" spans="2:41" s="3" customFormat="1" ht="9.9499999999999993" customHeight="1" x14ac:dyDescent="0.2">
      <c r="B342" s="106" t="s">
        <v>6</v>
      </c>
      <c r="D342" s="39"/>
      <c r="E342" s="72" t="s">
        <v>1420</v>
      </c>
      <c r="F342" s="72"/>
      <c r="G342" s="29" t="s">
        <v>45</v>
      </c>
      <c r="H342" s="29"/>
      <c r="I342" s="29"/>
      <c r="J342" s="29"/>
      <c r="K342" s="29" t="s">
        <v>125</v>
      </c>
      <c r="L342" s="29"/>
      <c r="M342" s="29" t="s">
        <v>1567</v>
      </c>
      <c r="N342" s="29"/>
      <c r="P342" s="72" t="s">
        <v>2498</v>
      </c>
      <c r="Q342" s="87"/>
      <c r="R342" s="28"/>
      <c r="S342" s="38">
        <f>IF(Suggested="Yes",AA342,AG342)</f>
        <v>49.5</v>
      </c>
      <c r="T342" s="36" t="s">
        <v>43</v>
      </c>
      <c r="U342" s="5" t="str">
        <f>+Instructions!$B$3</f>
        <v>E</v>
      </c>
      <c r="V342" s="51"/>
      <c r="W342" s="55">
        <f>+Instructions!$C$22</f>
        <v>0</v>
      </c>
      <c r="X342" s="38">
        <f>ROUND($AA342*(1-W342)+0.004999,2)</f>
        <v>49.5</v>
      </c>
      <c r="Y342" s="146"/>
      <c r="Z342" s="6" t="s">
        <v>3263</v>
      </c>
      <c r="AA342" s="38">
        <v>49.5</v>
      </c>
      <c r="AB342" s="59">
        <f>+W342</f>
        <v>0</v>
      </c>
      <c r="AC342" s="16">
        <f>+X342</f>
        <v>49.5</v>
      </c>
      <c r="AD342" s="12">
        <f>(AG342-AC342)/AG342</f>
        <v>0</v>
      </c>
      <c r="AE342" s="115"/>
      <c r="AF342" s="121">
        <v>3</v>
      </c>
      <c r="AG342" s="52">
        <f>SUM(AJ342:AL342)+AE342</f>
        <v>49.5</v>
      </c>
      <c r="AH342" s="146"/>
      <c r="AJ342" s="38">
        <f>ROUND(AC342/(1-VLOOKUP(AF342,Group,2,FALSE)),2)</f>
        <v>49.5</v>
      </c>
      <c r="AK342" s="16">
        <f>IF(VLOOKUP(AF342,Group,5,FALSE)="YES",VLOOKUP(ROUND(ROUND(AJ342,1)-AJ342,2),Round,2,FALSE)+VLOOKUP(AF342,Group,6,FALSE),0)</f>
        <v>0</v>
      </c>
      <c r="AL342" s="16">
        <f>IF(VLOOKUP(AF342,Group,7,FALSE)="",0,ROUND(AJ342-0.04999,1)-AJ342+AM342)</f>
        <v>0</v>
      </c>
      <c r="AM342" s="16" t="str">
        <f>IF(VLOOKUP(AF342,Group,7,FALSE)="","",VLOOKUP(AF342,Group,7,FALSE))</f>
        <v/>
      </c>
      <c r="AO342" s="156" t="s">
        <v>56</v>
      </c>
    </row>
    <row r="343" spans="2:41" s="3" customFormat="1" ht="2.85" customHeight="1" x14ac:dyDescent="0.2">
      <c r="P343" s="72"/>
      <c r="Q343" s="87"/>
      <c r="R343" s="6"/>
      <c r="S343" s="38"/>
      <c r="T343" s="6"/>
      <c r="U343" s="5"/>
      <c r="V343" s="51"/>
      <c r="W343" s="55"/>
      <c r="X343" s="14"/>
      <c r="Y343" s="146"/>
      <c r="Z343" s="38"/>
      <c r="AA343" s="38"/>
      <c r="AB343" s="54"/>
      <c r="AC343" s="16"/>
      <c r="AD343" s="14"/>
      <c r="AE343" s="64"/>
      <c r="AF343" s="118"/>
      <c r="AG343" s="38"/>
      <c r="AH343" s="146"/>
      <c r="AJ343" s="38"/>
      <c r="AK343" s="16"/>
      <c r="AL343" s="16"/>
      <c r="AM343" s="16"/>
      <c r="AO343" s="157" t="s">
        <v>56</v>
      </c>
    </row>
    <row r="344" spans="2:41" s="3" customFormat="1" ht="9.9499999999999993" customHeight="1" x14ac:dyDescent="0.2">
      <c r="C344" s="34"/>
      <c r="D344" s="39" t="s">
        <v>216</v>
      </c>
      <c r="E344" s="138" t="s">
        <v>371</v>
      </c>
      <c r="F344" s="138"/>
      <c r="G344" s="138"/>
      <c r="H344" s="138"/>
      <c r="I344" s="138" t="s">
        <v>244</v>
      </c>
      <c r="K344" s="138"/>
      <c r="L344" s="138"/>
      <c r="M344" s="138"/>
      <c r="N344" s="138"/>
      <c r="O344" s="29"/>
      <c r="P344" s="29"/>
      <c r="Q344" s="29"/>
      <c r="R344" s="29"/>
      <c r="S344" s="29" t="s">
        <v>244</v>
      </c>
      <c r="T344" s="29"/>
      <c r="U344" s="5"/>
      <c r="V344" s="51"/>
      <c r="W344" s="68"/>
      <c r="X344" s="68"/>
      <c r="Y344" s="146"/>
      <c r="Z344" s="38"/>
      <c r="AA344" s="38"/>
      <c r="AB344" s="54"/>
      <c r="AC344" s="16"/>
      <c r="AD344" s="14"/>
      <c r="AE344" s="64"/>
      <c r="AF344" s="118"/>
      <c r="AG344" s="16"/>
      <c r="AH344" s="146"/>
      <c r="AJ344" s="38"/>
      <c r="AK344" s="16"/>
      <c r="AL344" s="16"/>
      <c r="AM344" s="16"/>
      <c r="AO344" s="157"/>
    </row>
    <row r="345" spans="2:41" s="3" customFormat="1" ht="1.5" customHeight="1" x14ac:dyDescent="0.2">
      <c r="P345" s="72"/>
      <c r="Q345" s="87"/>
      <c r="R345" s="6"/>
      <c r="S345" s="38"/>
      <c r="T345" s="6"/>
      <c r="U345" s="5"/>
      <c r="V345" s="51"/>
      <c r="W345" s="55"/>
      <c r="X345" s="14"/>
      <c r="Y345" s="146"/>
      <c r="Z345" s="38"/>
      <c r="AA345" s="38"/>
      <c r="AB345" s="54"/>
      <c r="AC345" s="16"/>
      <c r="AD345" s="14"/>
      <c r="AE345" s="64"/>
      <c r="AF345" s="118"/>
      <c r="AG345" s="38"/>
      <c r="AH345" s="146"/>
      <c r="AJ345" s="38"/>
      <c r="AK345" s="16"/>
      <c r="AL345" s="16"/>
      <c r="AM345" s="16"/>
      <c r="AO345" s="157" t="s">
        <v>56</v>
      </c>
    </row>
    <row r="346" spans="2:41" s="3" customFormat="1" ht="9.9499999999999993" customHeight="1" x14ac:dyDescent="0.2">
      <c r="B346" s="106" t="s">
        <v>6</v>
      </c>
      <c r="D346" s="39"/>
      <c r="E346" s="72" t="s">
        <v>1420</v>
      </c>
      <c r="F346" s="72"/>
      <c r="G346" s="29" t="s">
        <v>45</v>
      </c>
      <c r="H346" s="29"/>
      <c r="I346" s="29"/>
      <c r="J346" s="29"/>
      <c r="K346" s="29" t="s">
        <v>125</v>
      </c>
      <c r="L346" s="29"/>
      <c r="M346" s="29" t="s">
        <v>1568</v>
      </c>
      <c r="N346" s="29"/>
      <c r="P346" s="72" t="s">
        <v>2498</v>
      </c>
      <c r="Q346" s="87"/>
      <c r="R346" s="28" t="s">
        <v>244</v>
      </c>
      <c r="S346" s="38">
        <f>IF(Suggested="Yes",AA346,AG346)</f>
        <v>49.5</v>
      </c>
      <c r="T346" s="36" t="s">
        <v>43</v>
      </c>
      <c r="U346" s="5" t="str">
        <f>+Instructions!$B$3</f>
        <v>E</v>
      </c>
      <c r="V346" s="51"/>
      <c r="W346" s="55">
        <f>+Instructions!$C$22</f>
        <v>0</v>
      </c>
      <c r="X346" s="38">
        <f>ROUND($AA346*(1-W346)+0.004999,2)</f>
        <v>49.5</v>
      </c>
      <c r="Y346" s="146"/>
      <c r="Z346" s="6" t="s">
        <v>3263</v>
      </c>
      <c r="AA346" s="38">
        <v>49.5</v>
      </c>
      <c r="AB346" s="59">
        <f>+W346</f>
        <v>0</v>
      </c>
      <c r="AC346" s="16">
        <f>+X346</f>
        <v>49.5</v>
      </c>
      <c r="AD346" s="12">
        <f>(AG346-AC346)/AG346</f>
        <v>0</v>
      </c>
      <c r="AE346" s="115"/>
      <c r="AF346" s="121">
        <v>3</v>
      </c>
      <c r="AG346" s="52">
        <f>SUM(AJ346:AL346)+AE346</f>
        <v>49.5</v>
      </c>
      <c r="AH346" s="146"/>
      <c r="AJ346" s="38">
        <f>ROUND(AC346/(1-VLOOKUP(AF346,Group,2,FALSE)),2)</f>
        <v>49.5</v>
      </c>
      <c r="AK346" s="16">
        <f>IF(VLOOKUP(AF346,Group,5,FALSE)="YES",VLOOKUP(ROUND(ROUND(AJ346,1)-AJ346,2),Round,2,FALSE)+VLOOKUP(AF346,Group,6,FALSE),0)</f>
        <v>0</v>
      </c>
      <c r="AL346" s="16">
        <f>IF(VLOOKUP(AF346,Group,7,FALSE)="",0,ROUND(AJ346-0.04999,1)-AJ346+AM346)</f>
        <v>0</v>
      </c>
      <c r="AM346" s="16" t="str">
        <f>IF(VLOOKUP(AF346,Group,7,FALSE)="","",VLOOKUP(AF346,Group,7,FALSE))</f>
        <v/>
      </c>
      <c r="AO346" s="156" t="s">
        <v>56</v>
      </c>
    </row>
    <row r="347" spans="2:41" s="3" customFormat="1" ht="2.85" customHeight="1" x14ac:dyDescent="0.2">
      <c r="P347" s="72"/>
      <c r="Q347" s="87"/>
      <c r="R347" s="6"/>
      <c r="S347" s="38"/>
      <c r="T347" s="6"/>
      <c r="U347" s="5"/>
      <c r="V347" s="51"/>
      <c r="W347" s="55"/>
      <c r="X347" s="14"/>
      <c r="Y347" s="146"/>
      <c r="Z347" s="38"/>
      <c r="AA347" s="38"/>
      <c r="AB347" s="54"/>
      <c r="AC347" s="16"/>
      <c r="AD347" s="14"/>
      <c r="AE347" s="64"/>
      <c r="AF347" s="118"/>
      <c r="AG347" s="38"/>
      <c r="AH347" s="146"/>
      <c r="AJ347" s="38"/>
      <c r="AK347" s="16"/>
      <c r="AL347" s="16"/>
      <c r="AM347" s="16"/>
      <c r="AO347" s="157" t="s">
        <v>56</v>
      </c>
    </row>
    <row r="348" spans="2:41" s="3" customFormat="1" ht="9.9499999999999993" customHeight="1" x14ac:dyDescent="0.2">
      <c r="C348" s="34"/>
      <c r="D348" s="39" t="s">
        <v>227</v>
      </c>
      <c r="E348" s="138" t="s">
        <v>1569</v>
      </c>
      <c r="F348" s="138"/>
      <c r="G348" s="138"/>
      <c r="H348" s="138"/>
      <c r="I348" s="138"/>
      <c r="J348" s="138"/>
      <c r="K348" s="138"/>
      <c r="L348" s="138"/>
      <c r="M348" s="138" t="s">
        <v>244</v>
      </c>
      <c r="N348" s="138"/>
      <c r="O348" s="29"/>
      <c r="P348" s="72"/>
      <c r="Q348" s="29"/>
      <c r="R348" s="29"/>
      <c r="S348" s="29"/>
      <c r="T348" s="29"/>
      <c r="U348" s="5"/>
      <c r="V348" s="51"/>
      <c r="W348" s="68"/>
      <c r="X348" s="68"/>
      <c r="Y348" s="146"/>
      <c r="Z348" s="38"/>
      <c r="AA348" s="38"/>
      <c r="AB348" s="54"/>
      <c r="AC348" s="16"/>
      <c r="AD348" s="14"/>
      <c r="AE348" s="64"/>
      <c r="AF348" s="118"/>
      <c r="AG348" s="16"/>
      <c r="AH348" s="146"/>
      <c r="AJ348" s="38"/>
      <c r="AK348" s="16"/>
      <c r="AL348" s="16"/>
      <c r="AM348" s="16"/>
      <c r="AO348" s="157"/>
    </row>
    <row r="349" spans="2:41" s="3" customFormat="1" ht="1.5" customHeight="1" x14ac:dyDescent="0.2">
      <c r="P349" s="72"/>
      <c r="Q349" s="87"/>
      <c r="R349" s="6"/>
      <c r="S349" s="38"/>
      <c r="T349" s="6"/>
      <c r="U349" s="5"/>
      <c r="V349" s="51"/>
      <c r="W349" s="55"/>
      <c r="X349" s="14"/>
      <c r="Y349" s="146"/>
      <c r="Z349" s="38"/>
      <c r="AA349" s="38"/>
      <c r="AB349" s="54"/>
      <c r="AC349" s="16"/>
      <c r="AD349" s="14"/>
      <c r="AE349" s="64"/>
      <c r="AF349" s="118"/>
      <c r="AG349" s="38"/>
      <c r="AH349" s="146"/>
      <c r="AJ349" s="38"/>
      <c r="AK349" s="16"/>
      <c r="AL349" s="16"/>
      <c r="AM349" s="16"/>
      <c r="AO349" s="157" t="s">
        <v>56</v>
      </c>
    </row>
    <row r="350" spans="2:41" s="3" customFormat="1" ht="9.9499999999999993" customHeight="1" x14ac:dyDescent="0.2">
      <c r="B350" s="106" t="s">
        <v>6</v>
      </c>
      <c r="D350" s="39"/>
      <c r="E350" s="72" t="s">
        <v>1581</v>
      </c>
      <c r="F350" s="72"/>
      <c r="G350" s="29" t="s">
        <v>1582</v>
      </c>
      <c r="H350" s="29"/>
      <c r="I350" s="29"/>
      <c r="J350" s="29"/>
      <c r="K350" s="29" t="s">
        <v>125</v>
      </c>
      <c r="L350" s="29"/>
      <c r="M350" s="29" t="s">
        <v>1583</v>
      </c>
      <c r="N350" s="29"/>
      <c r="P350" s="72" t="s">
        <v>2497</v>
      </c>
      <c r="Q350" s="87"/>
      <c r="R350" s="28"/>
      <c r="S350" s="38">
        <f t="shared" ref="S350:S354" si="269">IF(Suggested="Yes",AA350,AG350)</f>
        <v>124.8</v>
      </c>
      <c r="T350" s="36" t="s">
        <v>43</v>
      </c>
      <c r="U350" s="5" t="str">
        <f>+Instructions!$B$3</f>
        <v>E</v>
      </c>
      <c r="V350" s="51"/>
      <c r="W350" s="55">
        <f>+Instructions!$C$22</f>
        <v>0</v>
      </c>
      <c r="X350" s="38">
        <f t="shared" ref="X350:X354" si="270">ROUND($AA350*(1-W350)+0.004999,2)</f>
        <v>124.8</v>
      </c>
      <c r="Y350" s="146"/>
      <c r="Z350" s="6" t="s">
        <v>3263</v>
      </c>
      <c r="AA350" s="38">
        <v>124.8</v>
      </c>
      <c r="AB350" s="59">
        <f t="shared" ref="AB350:AC354" si="271">+W350</f>
        <v>0</v>
      </c>
      <c r="AC350" s="16">
        <f t="shared" si="271"/>
        <v>124.8</v>
      </c>
      <c r="AD350" s="12">
        <f t="shared" ref="AD350:AD354" si="272">(AG350-AC350)/AG350</f>
        <v>0</v>
      </c>
      <c r="AE350" s="115"/>
      <c r="AF350" s="121">
        <v>3</v>
      </c>
      <c r="AG350" s="52">
        <f t="shared" ref="AG350:AG354" si="273">SUM(AJ350:AL350)+AE350</f>
        <v>124.8</v>
      </c>
      <c r="AH350" s="146"/>
      <c r="AJ350" s="38">
        <f t="shared" ref="AJ350:AJ354" si="274">ROUND(AC350/(1-VLOOKUP(AF350,Group,2,FALSE)),2)</f>
        <v>124.8</v>
      </c>
      <c r="AK350" s="16">
        <f t="shared" ref="AK350:AK354" si="275">IF(VLOOKUP(AF350,Group,5,FALSE)="YES",VLOOKUP(ROUND(ROUND(AJ350,1)-AJ350,2),Round,2,FALSE)+VLOOKUP(AF350,Group,6,FALSE),0)</f>
        <v>0</v>
      </c>
      <c r="AL350" s="16">
        <f t="shared" ref="AL350:AL354" si="276">IF(VLOOKUP(AF350,Group,7,FALSE)="",0,ROUND(AJ350-0.04999,1)-AJ350+AM350)</f>
        <v>0</v>
      </c>
      <c r="AM350" s="16" t="str">
        <f t="shared" ref="AM350:AM354" si="277">IF(VLOOKUP(AF350,Group,7,FALSE)="","",VLOOKUP(AF350,Group,7,FALSE))</f>
        <v/>
      </c>
      <c r="AO350" s="157" t="s">
        <v>56</v>
      </c>
    </row>
    <row r="351" spans="2:41" s="3" customFormat="1" ht="9.9499999999999993" customHeight="1" x14ac:dyDescent="0.2">
      <c r="B351" s="106" t="s">
        <v>6</v>
      </c>
      <c r="D351" s="39"/>
      <c r="E351" s="72" t="s">
        <v>1570</v>
      </c>
      <c r="F351" s="72"/>
      <c r="G351" s="29" t="s">
        <v>1572</v>
      </c>
      <c r="H351" s="29"/>
      <c r="I351" s="29"/>
      <c r="J351" s="29"/>
      <c r="K351" s="29" t="s">
        <v>125</v>
      </c>
      <c r="L351" s="29"/>
      <c r="M351" s="29" t="s">
        <v>1571</v>
      </c>
      <c r="N351" s="29"/>
      <c r="P351" s="72" t="s">
        <v>2497</v>
      </c>
      <c r="Q351" s="87"/>
      <c r="R351" s="28"/>
      <c r="S351" s="38">
        <f t="shared" si="269"/>
        <v>137.65</v>
      </c>
      <c r="T351" s="36" t="s">
        <v>43</v>
      </c>
      <c r="U351" s="5" t="str">
        <f>+Instructions!$B$3</f>
        <v>E</v>
      </c>
      <c r="V351" s="51"/>
      <c r="W351" s="55">
        <f>+Instructions!$C$22</f>
        <v>0</v>
      </c>
      <c r="X351" s="38">
        <f t="shared" si="270"/>
        <v>137.65</v>
      </c>
      <c r="Y351" s="146"/>
      <c r="Z351" s="6" t="s">
        <v>3263</v>
      </c>
      <c r="AA351" s="38">
        <v>137.65</v>
      </c>
      <c r="AB351" s="59">
        <f t="shared" si="271"/>
        <v>0</v>
      </c>
      <c r="AC351" s="16">
        <f t="shared" si="271"/>
        <v>137.65</v>
      </c>
      <c r="AD351" s="12">
        <f t="shared" si="272"/>
        <v>0</v>
      </c>
      <c r="AE351" s="115"/>
      <c r="AF351" s="121">
        <v>3</v>
      </c>
      <c r="AG351" s="52">
        <f t="shared" si="273"/>
        <v>137.65</v>
      </c>
      <c r="AH351" s="146"/>
      <c r="AJ351" s="38">
        <f t="shared" si="274"/>
        <v>137.65</v>
      </c>
      <c r="AK351" s="16">
        <f t="shared" si="275"/>
        <v>0</v>
      </c>
      <c r="AL351" s="16">
        <f t="shared" si="276"/>
        <v>0</v>
      </c>
      <c r="AM351" s="16" t="str">
        <f t="shared" si="277"/>
        <v/>
      </c>
      <c r="AO351" s="157" t="s">
        <v>56</v>
      </c>
    </row>
    <row r="352" spans="2:41" s="3" customFormat="1" ht="9.9499999999999993" customHeight="1" x14ac:dyDescent="0.2">
      <c r="B352" s="106" t="s">
        <v>6</v>
      </c>
      <c r="D352" s="39"/>
      <c r="E352" s="72" t="s">
        <v>1576</v>
      </c>
      <c r="F352" s="72"/>
      <c r="G352" s="29" t="s">
        <v>1577</v>
      </c>
      <c r="H352" s="29"/>
      <c r="I352" s="29"/>
      <c r="J352" s="29"/>
      <c r="K352" s="29" t="s">
        <v>125</v>
      </c>
      <c r="L352" s="29"/>
      <c r="M352" s="29" t="s">
        <v>1578</v>
      </c>
      <c r="N352" s="29"/>
      <c r="P352" s="72" t="s">
        <v>2497</v>
      </c>
      <c r="Q352" s="87"/>
      <c r="R352" s="28"/>
      <c r="S352" s="38">
        <f t="shared" si="269"/>
        <v>227.15</v>
      </c>
      <c r="T352" s="36" t="s">
        <v>43</v>
      </c>
      <c r="U352" s="5" t="str">
        <f>+Instructions!$B$3</f>
        <v>E</v>
      </c>
      <c r="V352" s="51"/>
      <c r="W352" s="55">
        <f>+Instructions!$C$22</f>
        <v>0</v>
      </c>
      <c r="X352" s="38">
        <f t="shared" si="270"/>
        <v>227.15</v>
      </c>
      <c r="Y352" s="146"/>
      <c r="Z352" s="6" t="s">
        <v>3263</v>
      </c>
      <c r="AA352" s="38">
        <v>227.15</v>
      </c>
      <c r="AB352" s="59">
        <f t="shared" si="271"/>
        <v>0</v>
      </c>
      <c r="AC352" s="16">
        <f t="shared" si="271"/>
        <v>227.15</v>
      </c>
      <c r="AD352" s="12">
        <f t="shared" si="272"/>
        <v>0</v>
      </c>
      <c r="AE352" s="115"/>
      <c r="AF352" s="121">
        <v>3</v>
      </c>
      <c r="AG352" s="52">
        <f t="shared" si="273"/>
        <v>227.15</v>
      </c>
      <c r="AH352" s="146"/>
      <c r="AJ352" s="38">
        <f t="shared" si="274"/>
        <v>227.15</v>
      </c>
      <c r="AK352" s="16">
        <f t="shared" si="275"/>
        <v>0</v>
      </c>
      <c r="AL352" s="16">
        <f t="shared" si="276"/>
        <v>0</v>
      </c>
      <c r="AM352" s="16" t="str">
        <f t="shared" si="277"/>
        <v/>
      </c>
      <c r="AO352" s="157" t="s">
        <v>56</v>
      </c>
    </row>
    <row r="353" spans="2:41" s="3" customFormat="1" ht="9.9499999999999993" customHeight="1" x14ac:dyDescent="0.2">
      <c r="B353" s="106" t="s">
        <v>6</v>
      </c>
      <c r="D353" s="39"/>
      <c r="E353" s="72" t="s">
        <v>1365</v>
      </c>
      <c r="F353" s="72"/>
      <c r="G353" s="29" t="s">
        <v>942</v>
      </c>
      <c r="H353" s="29"/>
      <c r="I353" s="29"/>
      <c r="J353" s="29"/>
      <c r="K353" s="29" t="s">
        <v>576</v>
      </c>
      <c r="M353" s="144" t="s">
        <v>941</v>
      </c>
      <c r="O353" s="29"/>
      <c r="P353" s="72" t="s">
        <v>2497</v>
      </c>
      <c r="Q353" s="87"/>
      <c r="R353" s="28"/>
      <c r="S353" s="38">
        <f t="shared" si="269"/>
        <v>36.9</v>
      </c>
      <c r="T353" s="36" t="s">
        <v>43</v>
      </c>
      <c r="U353" s="5" t="str">
        <f>+Instructions!$B$3</f>
        <v>E</v>
      </c>
      <c r="V353" s="51"/>
      <c r="W353" s="55">
        <f>+Instructions!$C$22</f>
        <v>0</v>
      </c>
      <c r="X353" s="38">
        <f t="shared" si="270"/>
        <v>36.9</v>
      </c>
      <c r="Y353" s="146"/>
      <c r="Z353" s="6" t="s">
        <v>3263</v>
      </c>
      <c r="AA353" s="38">
        <v>36.9</v>
      </c>
      <c r="AB353" s="59">
        <f t="shared" si="271"/>
        <v>0</v>
      </c>
      <c r="AC353" s="16">
        <f t="shared" si="271"/>
        <v>36.9</v>
      </c>
      <c r="AD353" s="12">
        <f t="shared" si="272"/>
        <v>0</v>
      </c>
      <c r="AE353" s="115"/>
      <c r="AF353" s="121">
        <v>3</v>
      </c>
      <c r="AG353" s="52">
        <f t="shared" si="273"/>
        <v>36.9</v>
      </c>
      <c r="AH353" s="146"/>
      <c r="AJ353" s="38">
        <f t="shared" si="274"/>
        <v>36.9</v>
      </c>
      <c r="AK353" s="16">
        <f t="shared" si="275"/>
        <v>0</v>
      </c>
      <c r="AL353" s="16">
        <f t="shared" si="276"/>
        <v>0</v>
      </c>
      <c r="AM353" s="16" t="str">
        <f t="shared" si="277"/>
        <v/>
      </c>
      <c r="AO353" s="156" t="s">
        <v>56</v>
      </c>
    </row>
    <row r="354" spans="2:41" s="3" customFormat="1" ht="9.9499999999999993" customHeight="1" x14ac:dyDescent="0.2">
      <c r="B354" s="106" t="s">
        <v>6</v>
      </c>
      <c r="D354" s="39"/>
      <c r="E354" s="72" t="s">
        <v>1573</v>
      </c>
      <c r="F354" s="72"/>
      <c r="G354" s="29" t="s">
        <v>1574</v>
      </c>
      <c r="H354" s="29"/>
      <c r="I354" s="29"/>
      <c r="J354" s="29"/>
      <c r="K354" s="29" t="s">
        <v>125</v>
      </c>
      <c r="L354" s="29"/>
      <c r="M354" s="29" t="s">
        <v>1575</v>
      </c>
      <c r="N354" s="29"/>
      <c r="P354" s="72" t="s">
        <v>2497</v>
      </c>
      <c r="Q354" s="87"/>
      <c r="R354" s="28"/>
      <c r="S354" s="38">
        <f t="shared" si="269"/>
        <v>82.6</v>
      </c>
      <c r="T354" s="36" t="s">
        <v>43</v>
      </c>
      <c r="U354" s="5" t="str">
        <f>+Instructions!$B$3</f>
        <v>E</v>
      </c>
      <c r="V354" s="51"/>
      <c r="W354" s="55">
        <f>+Instructions!$C$22</f>
        <v>0</v>
      </c>
      <c r="X354" s="38">
        <f t="shared" si="270"/>
        <v>82.6</v>
      </c>
      <c r="Y354" s="146"/>
      <c r="Z354" s="6" t="s">
        <v>3263</v>
      </c>
      <c r="AA354" s="38">
        <v>82.6</v>
      </c>
      <c r="AB354" s="59">
        <f t="shared" si="271"/>
        <v>0</v>
      </c>
      <c r="AC354" s="16">
        <f t="shared" si="271"/>
        <v>82.6</v>
      </c>
      <c r="AD354" s="12">
        <f t="shared" si="272"/>
        <v>0</v>
      </c>
      <c r="AE354" s="115"/>
      <c r="AF354" s="121">
        <v>3</v>
      </c>
      <c r="AG354" s="52">
        <f t="shared" si="273"/>
        <v>82.6</v>
      </c>
      <c r="AH354" s="146"/>
      <c r="AJ354" s="38">
        <f t="shared" si="274"/>
        <v>82.6</v>
      </c>
      <c r="AK354" s="16">
        <f t="shared" si="275"/>
        <v>0</v>
      </c>
      <c r="AL354" s="16">
        <f t="shared" si="276"/>
        <v>0</v>
      </c>
      <c r="AM354" s="16" t="str">
        <f t="shared" si="277"/>
        <v/>
      </c>
      <c r="AO354" s="157" t="s">
        <v>56</v>
      </c>
    </row>
    <row r="355" spans="2:41" s="3" customFormat="1" ht="1.5" customHeight="1" x14ac:dyDescent="0.2">
      <c r="P355" s="72"/>
      <c r="Q355" s="87"/>
      <c r="R355" s="6"/>
      <c r="S355" s="38"/>
      <c r="T355" s="6"/>
      <c r="U355" s="5"/>
      <c r="V355" s="51"/>
      <c r="W355" s="142"/>
      <c r="X355" s="55"/>
      <c r="Y355" s="149"/>
      <c r="Z355" s="142"/>
      <c r="AA355" s="38"/>
      <c r="AB355" s="38"/>
      <c r="AC355" s="54"/>
      <c r="AD355" s="16"/>
      <c r="AE355" s="14"/>
      <c r="AF355" s="64"/>
      <c r="AG355" s="118"/>
      <c r="AH355" s="151"/>
      <c r="AI355" s="142"/>
      <c r="AK355" s="16"/>
      <c r="AL355" s="16"/>
      <c r="AM355" s="16"/>
      <c r="AN355" s="16"/>
      <c r="AO355" s="157"/>
    </row>
    <row r="356" spans="2:41" s="3" customFormat="1" ht="9.75" customHeight="1" x14ac:dyDescent="0.2">
      <c r="D356" s="39" t="s">
        <v>303</v>
      </c>
      <c r="E356" s="164" t="s">
        <v>2537</v>
      </c>
      <c r="F356" s="72"/>
      <c r="G356" s="29"/>
      <c r="H356" s="29"/>
      <c r="I356" s="29"/>
      <c r="J356" s="29"/>
      <c r="K356" s="29"/>
      <c r="L356" s="29"/>
      <c r="M356" s="29"/>
      <c r="N356" s="29"/>
      <c r="Q356" s="87"/>
      <c r="R356" s="28"/>
      <c r="S356" s="38"/>
      <c r="T356" s="36"/>
      <c r="U356" s="5"/>
      <c r="V356" s="51"/>
      <c r="W356" s="142"/>
      <c r="X356" s="38"/>
      <c r="Y356" s="146"/>
      <c r="Z356" s="148"/>
      <c r="AA356" s="38"/>
      <c r="AB356" s="142"/>
      <c r="AC356" s="142"/>
      <c r="AD356" s="38"/>
      <c r="AE356" s="59"/>
      <c r="AF356" s="16"/>
      <c r="AG356" s="12"/>
      <c r="AH356" s="152"/>
      <c r="AI356" s="154"/>
      <c r="AJ356" s="38"/>
      <c r="AK356" s="142"/>
      <c r="AM356" s="6" t="s">
        <v>244</v>
      </c>
      <c r="AO356" s="157"/>
    </row>
    <row r="357" spans="2:41" s="3" customFormat="1" ht="3.75" customHeight="1" x14ac:dyDescent="0.2">
      <c r="P357" s="72"/>
      <c r="Q357" s="87"/>
      <c r="R357" s="6"/>
      <c r="S357" s="38"/>
      <c r="T357" s="6"/>
      <c r="U357" s="5"/>
      <c r="V357" s="51"/>
      <c r="W357" s="55"/>
      <c r="X357" s="14"/>
      <c r="Y357" s="146"/>
      <c r="Z357" s="38"/>
      <c r="AA357" s="38"/>
      <c r="AB357" s="54"/>
      <c r="AC357" s="16"/>
      <c r="AD357" s="14"/>
      <c r="AE357" s="64"/>
      <c r="AF357" s="118"/>
      <c r="AG357" s="38"/>
      <c r="AH357" s="146"/>
      <c r="AJ357" s="38"/>
      <c r="AK357" s="16"/>
      <c r="AL357" s="16"/>
      <c r="AM357" s="16"/>
      <c r="AO357" s="157" t="s">
        <v>56</v>
      </c>
    </row>
    <row r="358" spans="2:41" s="3" customFormat="1" ht="9.9499999999999993" customHeight="1" x14ac:dyDescent="0.2">
      <c r="C358" s="71" t="s">
        <v>1051</v>
      </c>
      <c r="P358" s="137"/>
      <c r="Q358" s="6"/>
      <c r="R358" s="77" t="s">
        <v>791</v>
      </c>
      <c r="S358" s="185" t="s">
        <v>1089</v>
      </c>
      <c r="T358" s="190"/>
      <c r="U358" s="5"/>
      <c r="V358" s="51"/>
      <c r="W358" s="68"/>
      <c r="X358" s="68"/>
      <c r="Y358" s="146"/>
      <c r="Z358" s="38"/>
      <c r="AA358" s="38"/>
      <c r="AB358" s="14"/>
      <c r="AC358" s="14"/>
      <c r="AD358" s="14"/>
      <c r="AE358" s="14"/>
      <c r="AF358" s="64"/>
      <c r="AG358" s="16"/>
      <c r="AH358" s="146"/>
      <c r="AO358" s="157" t="s">
        <v>56</v>
      </c>
    </row>
    <row r="359" spans="2:41" s="3" customFormat="1" ht="2.85" customHeight="1" x14ac:dyDescent="0.2">
      <c r="P359" s="72"/>
      <c r="Q359" s="87"/>
      <c r="R359" s="6"/>
      <c r="S359" s="38"/>
      <c r="T359" s="6"/>
      <c r="U359" s="5"/>
      <c r="V359" s="51"/>
      <c r="W359" s="55"/>
      <c r="X359" s="14"/>
      <c r="Y359" s="146"/>
      <c r="Z359" s="38"/>
      <c r="AA359" s="38"/>
      <c r="AB359" s="54"/>
      <c r="AC359" s="16"/>
      <c r="AD359" s="14"/>
      <c r="AE359" s="64"/>
      <c r="AF359" s="118"/>
      <c r="AG359" s="38"/>
      <c r="AH359" s="146"/>
      <c r="AJ359" s="38"/>
      <c r="AK359" s="16"/>
      <c r="AL359" s="16"/>
      <c r="AM359" s="16"/>
      <c r="AO359" s="157" t="s">
        <v>56</v>
      </c>
    </row>
    <row r="360" spans="2:41" s="3" customFormat="1" ht="9.9499999999999993" customHeight="1" x14ac:dyDescent="0.2">
      <c r="C360" s="34"/>
      <c r="D360" s="39" t="s">
        <v>216</v>
      </c>
      <c r="E360" s="138" t="s">
        <v>482</v>
      </c>
      <c r="F360" s="138"/>
      <c r="G360" s="138"/>
      <c r="H360" s="138"/>
      <c r="I360" s="138"/>
      <c r="K360" s="138"/>
      <c r="L360" s="138"/>
      <c r="M360" s="138"/>
      <c r="N360" s="138"/>
      <c r="P360" s="72"/>
      <c r="Q360" s="29"/>
      <c r="R360" s="29"/>
      <c r="S360" s="29"/>
      <c r="T360" s="29"/>
      <c r="U360" s="5"/>
      <c r="V360" s="51"/>
      <c r="W360" s="68"/>
      <c r="X360" s="68"/>
      <c r="Y360" s="146"/>
      <c r="Z360" s="38"/>
      <c r="AA360" s="38"/>
      <c r="AB360" s="54"/>
      <c r="AC360" s="16"/>
      <c r="AD360" s="14"/>
      <c r="AE360" s="64"/>
      <c r="AF360" s="118"/>
      <c r="AG360" s="16"/>
      <c r="AH360" s="146"/>
      <c r="AJ360" s="38"/>
      <c r="AK360" s="16"/>
      <c r="AL360" s="16"/>
      <c r="AM360" s="16"/>
      <c r="AO360" s="157"/>
    </row>
    <row r="361" spans="2:41" s="3" customFormat="1" ht="1.5" customHeight="1" x14ac:dyDescent="0.2">
      <c r="P361" s="72"/>
      <c r="Q361" s="87"/>
      <c r="R361" s="6"/>
      <c r="S361" s="38"/>
      <c r="T361" s="6"/>
      <c r="U361" s="5"/>
      <c r="V361" s="51"/>
      <c r="W361" s="55"/>
      <c r="X361" s="14"/>
      <c r="Y361" s="146"/>
      <c r="Z361" s="38"/>
      <c r="AA361" s="38"/>
      <c r="AB361" s="54"/>
      <c r="AC361" s="16"/>
      <c r="AD361" s="14"/>
      <c r="AE361" s="64"/>
      <c r="AF361" s="118"/>
      <c r="AG361" s="38"/>
      <c r="AH361" s="146"/>
      <c r="AJ361" s="38"/>
      <c r="AK361" s="16"/>
      <c r="AL361" s="16"/>
      <c r="AM361" s="16"/>
      <c r="AO361" s="157" t="s">
        <v>56</v>
      </c>
    </row>
    <row r="362" spans="2:41" s="3" customFormat="1" ht="9.9499999999999993" customHeight="1" x14ac:dyDescent="0.2">
      <c r="B362" s="107" t="s">
        <v>52</v>
      </c>
      <c r="D362" s="39"/>
      <c r="E362" s="72" t="s">
        <v>452</v>
      </c>
      <c r="F362" s="72"/>
      <c r="G362" s="29" t="s">
        <v>45</v>
      </c>
      <c r="H362" s="29"/>
      <c r="I362" s="29"/>
      <c r="J362" s="29" t="s">
        <v>244</v>
      </c>
      <c r="K362" s="29" t="s">
        <v>125</v>
      </c>
      <c r="L362" s="29"/>
      <c r="M362" s="29" t="s">
        <v>483</v>
      </c>
      <c r="N362" s="29"/>
      <c r="P362" s="72" t="s">
        <v>481</v>
      </c>
      <c r="Q362" s="87"/>
      <c r="R362" s="28"/>
      <c r="S362" s="38">
        <f t="shared" ref="S362:S367" si="278">IF(Suggested="Yes",AA362,AG362)</f>
        <v>36.35</v>
      </c>
      <c r="T362" s="36" t="s">
        <v>44</v>
      </c>
      <c r="U362" s="5" t="str">
        <f>+Instructions!$B$3</f>
        <v>E</v>
      </c>
      <c r="V362" s="51"/>
      <c r="W362" s="55">
        <f>+Instructions!$C$22</f>
        <v>0</v>
      </c>
      <c r="X362" s="38">
        <f t="shared" ref="X362:X367" si="279">ROUND($AA362*(1-W362)+0.004999,2)</f>
        <v>36.35</v>
      </c>
      <c r="Y362" s="146"/>
      <c r="Z362" s="6" t="s">
        <v>3263</v>
      </c>
      <c r="AA362" s="38">
        <v>36.35</v>
      </c>
      <c r="AB362" s="59">
        <f t="shared" ref="AB362:AC367" si="280">+W362</f>
        <v>0</v>
      </c>
      <c r="AC362" s="16">
        <f t="shared" si="280"/>
        <v>36.35</v>
      </c>
      <c r="AD362" s="12">
        <f t="shared" ref="AD362:AD367" si="281">(AG362-AC362)/AG362</f>
        <v>0</v>
      </c>
      <c r="AE362" s="115"/>
      <c r="AF362" s="120">
        <v>1</v>
      </c>
      <c r="AG362" s="37">
        <f t="shared" ref="AG362:AG367" si="282">SUM(AJ362:AL362)+AE362</f>
        <v>36.35</v>
      </c>
      <c r="AH362" s="146"/>
      <c r="AJ362" s="38">
        <f t="shared" ref="AJ362:AJ367" si="283">ROUND(AC362/(1-VLOOKUP(AF362,Group,2,FALSE)),2)</f>
        <v>36.35</v>
      </c>
      <c r="AK362" s="16">
        <f t="shared" ref="AK362:AK367" si="284">IF(VLOOKUP(AF362,Group,5,FALSE)="YES",VLOOKUP(ROUND(ROUND(AJ362,1)-AJ362,2),Round,2,FALSE)+VLOOKUP(AF362,Group,6,FALSE),0)</f>
        <v>0</v>
      </c>
      <c r="AL362" s="16">
        <f t="shared" ref="AL362:AL367" si="285">IF(VLOOKUP(AF362,Group,7,FALSE)="",0,ROUND(AJ362-0.04999,1)-AJ362+AM362)</f>
        <v>0</v>
      </c>
      <c r="AM362" s="16" t="str">
        <f t="shared" ref="AM362:AM367" si="286">IF(VLOOKUP(AF362,Group,7,FALSE)="","",VLOOKUP(AF362,Group,7,FALSE))</f>
        <v/>
      </c>
      <c r="AO362" s="157" t="s">
        <v>56</v>
      </c>
    </row>
    <row r="363" spans="2:41" s="3" customFormat="1" ht="9.9499999999999993" customHeight="1" x14ac:dyDescent="0.2">
      <c r="B363" s="107" t="s">
        <v>52</v>
      </c>
      <c r="D363" s="39"/>
      <c r="E363" s="72" t="s">
        <v>215</v>
      </c>
      <c r="F363" s="72"/>
      <c r="G363" s="29" t="s">
        <v>45</v>
      </c>
      <c r="H363" s="29"/>
      <c r="I363" s="29"/>
      <c r="J363" s="29"/>
      <c r="K363" s="29" t="s">
        <v>125</v>
      </c>
      <c r="L363" s="29"/>
      <c r="M363" s="29" t="s">
        <v>484</v>
      </c>
      <c r="N363" s="29"/>
      <c r="P363" s="72" t="s">
        <v>314</v>
      </c>
      <c r="Q363" s="87"/>
      <c r="R363" s="28"/>
      <c r="S363" s="38">
        <f t="shared" si="278"/>
        <v>49.05</v>
      </c>
      <c r="T363" s="36" t="s">
        <v>44</v>
      </c>
      <c r="U363" s="5" t="str">
        <f>+Instructions!$B$3</f>
        <v>E</v>
      </c>
      <c r="V363" s="51"/>
      <c r="W363" s="55">
        <f>+Instructions!$C$22</f>
        <v>0</v>
      </c>
      <c r="X363" s="38">
        <f t="shared" si="279"/>
        <v>49.05</v>
      </c>
      <c r="Y363" s="146"/>
      <c r="Z363" s="6" t="s">
        <v>3263</v>
      </c>
      <c r="AA363" s="38">
        <v>49.05</v>
      </c>
      <c r="AB363" s="59">
        <f t="shared" si="280"/>
        <v>0</v>
      </c>
      <c r="AC363" s="16">
        <f t="shared" si="280"/>
        <v>49.05</v>
      </c>
      <c r="AD363" s="12">
        <f t="shared" si="281"/>
        <v>0</v>
      </c>
      <c r="AE363" s="115"/>
      <c r="AF363" s="120">
        <v>1</v>
      </c>
      <c r="AG363" s="37">
        <f t="shared" si="282"/>
        <v>49.05</v>
      </c>
      <c r="AH363" s="146"/>
      <c r="AJ363" s="38">
        <f t="shared" si="283"/>
        <v>49.05</v>
      </c>
      <c r="AK363" s="16">
        <f t="shared" si="284"/>
        <v>0</v>
      </c>
      <c r="AL363" s="16">
        <f t="shared" si="285"/>
        <v>0</v>
      </c>
      <c r="AM363" s="16" t="str">
        <f t="shared" si="286"/>
        <v/>
      </c>
      <c r="AO363" s="157" t="s">
        <v>56</v>
      </c>
    </row>
    <row r="364" spans="2:41" s="3" customFormat="1" ht="9.9499999999999993" customHeight="1" x14ac:dyDescent="0.2">
      <c r="B364" s="107" t="s">
        <v>52</v>
      </c>
      <c r="D364" s="39"/>
      <c r="E364" s="72" t="s">
        <v>83</v>
      </c>
      <c r="F364" s="72"/>
      <c r="G364" s="29" t="s">
        <v>45</v>
      </c>
      <c r="H364" s="29"/>
      <c r="I364" s="29"/>
      <c r="J364" s="29"/>
      <c r="K364" s="29" t="s">
        <v>125</v>
      </c>
      <c r="L364" s="29"/>
      <c r="M364" s="29" t="s">
        <v>485</v>
      </c>
      <c r="N364" s="29"/>
      <c r="P364" s="72" t="s">
        <v>90</v>
      </c>
      <c r="Q364" s="87"/>
      <c r="R364" s="28"/>
      <c r="S364" s="38">
        <f t="shared" si="278"/>
        <v>37.35</v>
      </c>
      <c r="T364" s="36" t="s">
        <v>44</v>
      </c>
      <c r="U364" s="5" t="str">
        <f>+Instructions!$B$3</f>
        <v>E</v>
      </c>
      <c r="V364" s="51"/>
      <c r="W364" s="55">
        <f>+Instructions!$C$22</f>
        <v>0</v>
      </c>
      <c r="X364" s="38">
        <f t="shared" si="279"/>
        <v>37.35</v>
      </c>
      <c r="Y364" s="146"/>
      <c r="Z364" s="6" t="s">
        <v>3263</v>
      </c>
      <c r="AA364" s="38">
        <v>37.35</v>
      </c>
      <c r="AB364" s="59">
        <f t="shared" si="280"/>
        <v>0</v>
      </c>
      <c r="AC364" s="16">
        <f t="shared" si="280"/>
        <v>37.35</v>
      </c>
      <c r="AD364" s="12">
        <f t="shared" si="281"/>
        <v>0</v>
      </c>
      <c r="AE364" s="115"/>
      <c r="AF364" s="120">
        <v>1</v>
      </c>
      <c r="AG364" s="37">
        <f t="shared" si="282"/>
        <v>37.35</v>
      </c>
      <c r="AH364" s="146"/>
      <c r="AJ364" s="38">
        <f t="shared" si="283"/>
        <v>37.35</v>
      </c>
      <c r="AK364" s="16">
        <f t="shared" si="284"/>
        <v>0</v>
      </c>
      <c r="AL364" s="16">
        <f t="shared" si="285"/>
        <v>0</v>
      </c>
      <c r="AM364" s="16" t="str">
        <f t="shared" si="286"/>
        <v/>
      </c>
      <c r="AO364" s="157" t="s">
        <v>56</v>
      </c>
    </row>
    <row r="365" spans="2:41" s="3" customFormat="1" ht="9.75" customHeight="1" x14ac:dyDescent="0.2">
      <c r="B365" s="107" t="s">
        <v>52</v>
      </c>
      <c r="D365" s="39"/>
      <c r="E365" s="72" t="s">
        <v>2332</v>
      </c>
      <c r="F365" s="72"/>
      <c r="G365" s="29" t="s">
        <v>45</v>
      </c>
      <c r="H365" s="29"/>
      <c r="I365" s="29"/>
      <c r="J365" s="29"/>
      <c r="K365" s="29" t="s">
        <v>125</v>
      </c>
      <c r="L365" s="29"/>
      <c r="M365" s="29" t="s">
        <v>2333</v>
      </c>
      <c r="N365" s="29"/>
      <c r="P365" s="72" t="s">
        <v>297</v>
      </c>
      <c r="Q365" s="87"/>
      <c r="R365" s="28"/>
      <c r="S365" s="38">
        <f>IF(Suggested="Yes",AA365,AG365)</f>
        <v>39.549999999999997</v>
      </c>
      <c r="T365" s="36" t="s">
        <v>44</v>
      </c>
      <c r="U365" s="5" t="str">
        <f>+Instructions!$B$3</f>
        <v>E</v>
      </c>
      <c r="V365" s="51"/>
      <c r="W365" s="55">
        <f>+Instructions!$C$22</f>
        <v>0</v>
      </c>
      <c r="X365" s="38">
        <f t="shared" si="279"/>
        <v>39.549999999999997</v>
      </c>
      <c r="Y365" s="146"/>
      <c r="Z365" s="6" t="s">
        <v>3263</v>
      </c>
      <c r="AA365" s="38">
        <v>39.549999999999997</v>
      </c>
      <c r="AB365" s="59">
        <f t="shared" si="280"/>
        <v>0</v>
      </c>
      <c r="AC365" s="16">
        <f t="shared" si="280"/>
        <v>39.549999999999997</v>
      </c>
      <c r="AD365" s="12">
        <f t="shared" si="281"/>
        <v>0</v>
      </c>
      <c r="AE365" s="115"/>
      <c r="AF365" s="120">
        <v>1</v>
      </c>
      <c r="AG365" s="37">
        <f t="shared" si="282"/>
        <v>39.549999999999997</v>
      </c>
      <c r="AH365" s="146"/>
      <c r="AJ365" s="38">
        <f t="shared" si="283"/>
        <v>39.549999999999997</v>
      </c>
      <c r="AK365" s="16">
        <f t="shared" si="284"/>
        <v>0</v>
      </c>
      <c r="AL365" s="16">
        <f t="shared" si="285"/>
        <v>0</v>
      </c>
      <c r="AM365" s="16" t="str">
        <f t="shared" si="286"/>
        <v/>
      </c>
      <c r="AO365" s="156" t="s">
        <v>56</v>
      </c>
    </row>
    <row r="366" spans="2:41" s="3" customFormat="1" ht="9.9499999999999993" customHeight="1" x14ac:dyDescent="0.2">
      <c r="B366" s="107" t="s">
        <v>52</v>
      </c>
      <c r="D366" s="39"/>
      <c r="E366" s="72" t="s">
        <v>177</v>
      </c>
      <c r="F366" s="72"/>
      <c r="G366" s="29" t="s">
        <v>45</v>
      </c>
      <c r="H366" s="29"/>
      <c r="I366" s="29"/>
      <c r="J366" s="29"/>
      <c r="K366" s="29" t="s">
        <v>125</v>
      </c>
      <c r="L366" s="29"/>
      <c r="M366" s="29" t="s">
        <v>1264</v>
      </c>
      <c r="N366" s="29"/>
      <c r="P366" s="72" t="s">
        <v>90</v>
      </c>
      <c r="Q366" s="87"/>
      <c r="R366" s="28"/>
      <c r="S366" s="38">
        <f t="shared" si="278"/>
        <v>40.200000000000003</v>
      </c>
      <c r="T366" s="36" t="s">
        <v>44</v>
      </c>
      <c r="U366" s="5" t="str">
        <f>+Instructions!$B$3</f>
        <v>E</v>
      </c>
      <c r="V366" s="51"/>
      <c r="W366" s="55">
        <f>+Instructions!$C$22</f>
        <v>0</v>
      </c>
      <c r="X366" s="38">
        <f t="shared" si="279"/>
        <v>40.200000000000003</v>
      </c>
      <c r="Y366" s="146"/>
      <c r="Z366" s="6" t="s">
        <v>3263</v>
      </c>
      <c r="AA366" s="38">
        <v>40.200000000000003</v>
      </c>
      <c r="AB366" s="59">
        <f t="shared" si="280"/>
        <v>0</v>
      </c>
      <c r="AC366" s="16">
        <f t="shared" si="280"/>
        <v>40.200000000000003</v>
      </c>
      <c r="AD366" s="12">
        <f t="shared" si="281"/>
        <v>0</v>
      </c>
      <c r="AE366" s="115"/>
      <c r="AF366" s="120">
        <v>1</v>
      </c>
      <c r="AG366" s="37">
        <f t="shared" si="282"/>
        <v>40.200000000000003</v>
      </c>
      <c r="AH366" s="146"/>
      <c r="AJ366" s="38">
        <f t="shared" si="283"/>
        <v>40.200000000000003</v>
      </c>
      <c r="AK366" s="16">
        <f t="shared" si="284"/>
        <v>0</v>
      </c>
      <c r="AL366" s="16">
        <f t="shared" si="285"/>
        <v>0</v>
      </c>
      <c r="AM366" s="16" t="str">
        <f t="shared" si="286"/>
        <v/>
      </c>
      <c r="AO366" s="156" t="s">
        <v>56</v>
      </c>
    </row>
    <row r="367" spans="2:41" s="3" customFormat="1" ht="9.9499999999999993" customHeight="1" x14ac:dyDescent="0.2">
      <c r="B367" s="107" t="s">
        <v>52</v>
      </c>
      <c r="D367" s="39"/>
      <c r="E367" s="72" t="s">
        <v>292</v>
      </c>
      <c r="F367" s="72"/>
      <c r="G367" s="29" t="s">
        <v>45</v>
      </c>
      <c r="H367" s="29"/>
      <c r="I367" s="29"/>
      <c r="J367" s="29"/>
      <c r="K367" s="29" t="s">
        <v>125</v>
      </c>
      <c r="L367" s="29"/>
      <c r="M367" s="29" t="s">
        <v>363</v>
      </c>
      <c r="N367" s="29"/>
      <c r="P367" s="72" t="s">
        <v>90</v>
      </c>
      <c r="Q367" s="87"/>
      <c r="R367" s="28"/>
      <c r="S367" s="38">
        <f t="shared" si="278"/>
        <v>43.2</v>
      </c>
      <c r="T367" s="36" t="s">
        <v>44</v>
      </c>
      <c r="U367" s="5" t="str">
        <f>+Instructions!$B$3</f>
        <v>E</v>
      </c>
      <c r="V367" s="51"/>
      <c r="W367" s="55">
        <f>+Instructions!$C$22</f>
        <v>0</v>
      </c>
      <c r="X367" s="38">
        <f t="shared" si="279"/>
        <v>43.2</v>
      </c>
      <c r="Y367" s="146"/>
      <c r="Z367" s="6" t="s">
        <v>3263</v>
      </c>
      <c r="AA367" s="38">
        <v>43.2</v>
      </c>
      <c r="AB367" s="59">
        <f t="shared" si="280"/>
        <v>0</v>
      </c>
      <c r="AC367" s="16">
        <f t="shared" si="280"/>
        <v>43.2</v>
      </c>
      <c r="AD367" s="12">
        <f t="shared" si="281"/>
        <v>0</v>
      </c>
      <c r="AE367" s="115"/>
      <c r="AF367" s="120">
        <v>1</v>
      </c>
      <c r="AG367" s="37">
        <f t="shared" si="282"/>
        <v>43.2</v>
      </c>
      <c r="AH367" s="146"/>
      <c r="AJ367" s="38">
        <f t="shared" si="283"/>
        <v>43.2</v>
      </c>
      <c r="AK367" s="16">
        <f t="shared" si="284"/>
        <v>0</v>
      </c>
      <c r="AL367" s="16">
        <f t="shared" si="285"/>
        <v>0</v>
      </c>
      <c r="AM367" s="16" t="str">
        <f t="shared" si="286"/>
        <v/>
      </c>
      <c r="AO367" s="157" t="s">
        <v>56</v>
      </c>
    </row>
    <row r="368" spans="2:41" s="3" customFormat="1" ht="1.5" customHeight="1" x14ac:dyDescent="0.2">
      <c r="P368" s="72"/>
      <c r="Q368" s="87"/>
      <c r="R368" s="6"/>
      <c r="S368" s="38"/>
      <c r="T368" s="6"/>
      <c r="U368" s="5"/>
      <c r="V368" s="51"/>
      <c r="W368" s="55"/>
      <c r="X368" s="14"/>
      <c r="Y368" s="146"/>
      <c r="Z368" s="38"/>
      <c r="AA368" s="38"/>
      <c r="AB368" s="54"/>
      <c r="AC368" s="16"/>
      <c r="AD368" s="14"/>
      <c r="AE368" s="64"/>
      <c r="AF368" s="118"/>
      <c r="AG368" s="38"/>
      <c r="AH368" s="146"/>
      <c r="AJ368" s="38"/>
      <c r="AK368" s="16"/>
      <c r="AL368" s="16"/>
      <c r="AM368" s="16"/>
      <c r="AO368" s="157" t="s">
        <v>56</v>
      </c>
    </row>
    <row r="369" spans="2:41" s="3" customFormat="1" ht="9.9499999999999993" customHeight="1" x14ac:dyDescent="0.2">
      <c r="B369" s="106" t="s">
        <v>6</v>
      </c>
      <c r="D369" s="39"/>
      <c r="E369" s="72" t="s">
        <v>97</v>
      </c>
      <c r="F369" s="72"/>
      <c r="G369" s="29" t="s">
        <v>1301</v>
      </c>
      <c r="H369" s="29"/>
      <c r="I369" s="29"/>
      <c r="J369" s="29"/>
      <c r="K369" s="29" t="s">
        <v>125</v>
      </c>
      <c r="L369" s="29"/>
      <c r="M369" s="29" t="s">
        <v>486</v>
      </c>
      <c r="N369" s="29"/>
      <c r="P369" s="72"/>
      <c r="Q369" s="87"/>
      <c r="R369" s="28"/>
      <c r="S369" s="38">
        <f>IF(Suggested="Yes",AA369,AG369)</f>
        <v>61.15</v>
      </c>
      <c r="T369" s="36" t="s">
        <v>43</v>
      </c>
      <c r="U369" s="5" t="str">
        <f>+Instructions!$B$3</f>
        <v>E</v>
      </c>
      <c r="V369" s="51"/>
      <c r="W369" s="55">
        <f>+Instructions!$C$22</f>
        <v>0</v>
      </c>
      <c r="X369" s="38">
        <f>ROUND($AA369*(1-W369)+0.004999,2)</f>
        <v>61.15</v>
      </c>
      <c r="Y369" s="146"/>
      <c r="Z369" s="6" t="s">
        <v>3263</v>
      </c>
      <c r="AA369" s="38">
        <v>61.15</v>
      </c>
      <c r="AB369" s="59">
        <f>+W369</f>
        <v>0</v>
      </c>
      <c r="AC369" s="16">
        <f>+X369</f>
        <v>61.15</v>
      </c>
      <c r="AD369" s="12">
        <f>(AG369-AC369)/AG369</f>
        <v>0</v>
      </c>
      <c r="AE369" s="115"/>
      <c r="AF369" s="121">
        <v>3</v>
      </c>
      <c r="AG369" s="52">
        <f>SUM(AJ369:AL369)+AE369</f>
        <v>61.15</v>
      </c>
      <c r="AH369" s="146"/>
      <c r="AJ369" s="38">
        <f>ROUND(AC369/(1-VLOOKUP(AF369,Group,2,FALSE)),2)</f>
        <v>61.15</v>
      </c>
      <c r="AK369" s="16">
        <f>IF(VLOOKUP(AF369,Group,5,FALSE)="YES",VLOOKUP(ROUND(ROUND(AJ369,1)-AJ369,2),Round,2,FALSE)+VLOOKUP(AF369,Group,6,FALSE),0)</f>
        <v>0</v>
      </c>
      <c r="AL369" s="16">
        <f>IF(VLOOKUP(AF369,Group,7,FALSE)="",0,ROUND(AJ369-0.04999,1)-AJ369+AM369)</f>
        <v>0</v>
      </c>
      <c r="AM369" s="16" t="str">
        <f>IF(VLOOKUP(AF369,Group,7,FALSE)="","",VLOOKUP(AF369,Group,7,FALSE))</f>
        <v/>
      </c>
      <c r="AO369" s="157" t="s">
        <v>56</v>
      </c>
    </row>
    <row r="370" spans="2:41" s="3" customFormat="1" ht="9.9499999999999993" customHeight="1" x14ac:dyDescent="0.2">
      <c r="B370" s="106" t="s">
        <v>6</v>
      </c>
      <c r="D370" s="39"/>
      <c r="E370" s="72" t="s">
        <v>98</v>
      </c>
      <c r="F370" s="72"/>
      <c r="G370" s="29" t="s">
        <v>99</v>
      </c>
      <c r="H370" s="29"/>
      <c r="I370" s="29"/>
      <c r="J370" s="29"/>
      <c r="K370" s="29" t="s">
        <v>125</v>
      </c>
      <c r="L370" s="29"/>
      <c r="M370" s="29" t="s">
        <v>487</v>
      </c>
      <c r="N370" s="29"/>
      <c r="P370" s="72"/>
      <c r="Q370" s="87"/>
      <c r="R370" s="28"/>
      <c r="S370" s="38">
        <f>IF(Suggested="Yes",AA370,AG370)</f>
        <v>56.55</v>
      </c>
      <c r="T370" s="36" t="s">
        <v>43</v>
      </c>
      <c r="U370" s="5" t="str">
        <f>+Instructions!$B$3</f>
        <v>E</v>
      </c>
      <c r="V370" s="51"/>
      <c r="W370" s="55">
        <f>+Instructions!$C$22</f>
        <v>0</v>
      </c>
      <c r="X370" s="38">
        <f>ROUND($AA370*(1-W370)+0.004999,2)</f>
        <v>56.55</v>
      </c>
      <c r="Y370" s="146"/>
      <c r="Z370" s="6" t="s">
        <v>3263</v>
      </c>
      <c r="AA370" s="38">
        <v>56.55</v>
      </c>
      <c r="AB370" s="59">
        <f>+W370</f>
        <v>0</v>
      </c>
      <c r="AC370" s="16">
        <f>+X370</f>
        <v>56.55</v>
      </c>
      <c r="AD370" s="12">
        <f>(AG370-AC370)/AG370</f>
        <v>0</v>
      </c>
      <c r="AE370" s="115"/>
      <c r="AF370" s="121">
        <v>3</v>
      </c>
      <c r="AG370" s="52">
        <f>SUM(AJ370:AL370)+AE370</f>
        <v>56.55</v>
      </c>
      <c r="AH370" s="146"/>
      <c r="AJ370" s="38">
        <f>ROUND(AC370/(1-VLOOKUP(AF370,Group,2,FALSE)),2)</f>
        <v>56.55</v>
      </c>
      <c r="AK370" s="16">
        <f>IF(VLOOKUP(AF370,Group,5,FALSE)="YES",VLOOKUP(ROUND(ROUND(AJ370,1)-AJ370,2),Round,2,FALSE)+VLOOKUP(AF370,Group,6,FALSE),0)</f>
        <v>0</v>
      </c>
      <c r="AL370" s="16">
        <f>IF(VLOOKUP(AF370,Group,7,FALSE)="",0,ROUND(AJ370-0.04999,1)-AJ370+AM370)</f>
        <v>0</v>
      </c>
      <c r="AM370" s="16" t="str">
        <f>IF(VLOOKUP(AF370,Group,7,FALSE)="","",VLOOKUP(AF370,Group,7,FALSE))</f>
        <v/>
      </c>
      <c r="AO370" s="157" t="s">
        <v>56</v>
      </c>
    </row>
    <row r="371" spans="2:41" s="3" customFormat="1" ht="1.5" customHeight="1" x14ac:dyDescent="0.2">
      <c r="P371" s="72"/>
      <c r="Q371" s="87"/>
      <c r="R371" s="6"/>
      <c r="S371" s="38"/>
      <c r="T371" s="6"/>
      <c r="U371" s="5"/>
      <c r="V371" s="51"/>
      <c r="W371" s="142"/>
      <c r="X371" s="55"/>
      <c r="Y371" s="149"/>
      <c r="Z371" s="142"/>
      <c r="AA371" s="38"/>
      <c r="AB371" s="38"/>
      <c r="AC371" s="54"/>
      <c r="AD371" s="16"/>
      <c r="AE371" s="14"/>
      <c r="AF371" s="64"/>
      <c r="AG371" s="118"/>
      <c r="AH371" s="151"/>
      <c r="AI371" s="142"/>
      <c r="AK371" s="16"/>
      <c r="AL371" s="16"/>
      <c r="AM371" s="16"/>
      <c r="AN371" s="16"/>
      <c r="AO371" s="157"/>
    </row>
    <row r="372" spans="2:41" s="3" customFormat="1" ht="9.75" customHeight="1" x14ac:dyDescent="0.2">
      <c r="D372" s="39" t="s">
        <v>303</v>
      </c>
      <c r="E372" s="164" t="s">
        <v>1231</v>
      </c>
      <c r="F372" s="72"/>
      <c r="G372" s="29"/>
      <c r="H372" s="29"/>
      <c r="I372" s="29"/>
      <c r="J372" s="29"/>
      <c r="K372" s="29"/>
      <c r="L372" s="29"/>
      <c r="M372" s="29"/>
      <c r="N372" s="29"/>
      <c r="U372" s="5"/>
      <c r="V372" s="51"/>
      <c r="W372" s="142"/>
      <c r="X372" s="38"/>
      <c r="Y372" s="146"/>
      <c r="Z372" s="148"/>
      <c r="AA372" s="38"/>
      <c r="AB372" s="142"/>
      <c r="AC372" s="142"/>
      <c r="AD372" s="38"/>
      <c r="AE372" s="59"/>
      <c r="AF372" s="16"/>
      <c r="AG372" s="12"/>
      <c r="AH372" s="152"/>
      <c r="AI372" s="154"/>
      <c r="AJ372" s="38"/>
      <c r="AK372" s="142"/>
      <c r="AM372" s="6" t="s">
        <v>244</v>
      </c>
      <c r="AO372" s="157"/>
    </row>
    <row r="373" spans="2:41" s="3" customFormat="1" ht="3.75" customHeight="1" x14ac:dyDescent="0.2">
      <c r="P373" s="72"/>
      <c r="Q373" s="87"/>
      <c r="R373" s="6"/>
      <c r="S373" s="38"/>
      <c r="T373" s="6"/>
      <c r="U373" s="5"/>
      <c r="V373" s="51"/>
      <c r="W373" s="55"/>
      <c r="X373" s="14"/>
      <c r="Y373" s="146"/>
      <c r="Z373" s="38"/>
      <c r="AA373" s="38"/>
      <c r="AB373" s="54"/>
      <c r="AC373" s="16"/>
      <c r="AD373" s="14"/>
      <c r="AE373" s="64"/>
      <c r="AF373" s="118"/>
      <c r="AG373" s="38"/>
      <c r="AH373" s="146"/>
      <c r="AJ373" s="38"/>
      <c r="AK373" s="16"/>
      <c r="AL373" s="16"/>
      <c r="AM373" s="16"/>
      <c r="AO373" s="157" t="s">
        <v>56</v>
      </c>
    </row>
    <row r="374" spans="2:41" s="3" customFormat="1" ht="9.9499999999999993" customHeight="1" x14ac:dyDescent="0.2">
      <c r="C374" s="71" t="s">
        <v>1052</v>
      </c>
      <c r="P374" s="137"/>
      <c r="Q374" s="6"/>
      <c r="R374" s="77" t="s">
        <v>791</v>
      </c>
      <c r="S374" s="185" t="s">
        <v>1089</v>
      </c>
      <c r="T374" s="190"/>
      <c r="U374" s="5"/>
      <c r="V374" s="51"/>
      <c r="W374" s="68"/>
      <c r="X374" s="68"/>
      <c r="Y374" s="146"/>
      <c r="Z374" s="38"/>
      <c r="AA374" s="38"/>
      <c r="AB374" s="14"/>
      <c r="AC374" s="14"/>
      <c r="AD374" s="14"/>
      <c r="AE374" s="14"/>
      <c r="AF374" s="64"/>
      <c r="AG374" s="16"/>
      <c r="AH374" s="146"/>
      <c r="AO374" s="157" t="s">
        <v>56</v>
      </c>
    </row>
    <row r="375" spans="2:41" s="3" customFormat="1" ht="2.85" customHeight="1" x14ac:dyDescent="0.2">
      <c r="P375" s="72"/>
      <c r="Q375" s="87"/>
      <c r="R375" s="6"/>
      <c r="S375" s="38"/>
      <c r="T375" s="6"/>
      <c r="U375" s="5"/>
      <c r="V375" s="51"/>
      <c r="W375" s="55"/>
      <c r="X375" s="14"/>
      <c r="Y375" s="146"/>
      <c r="Z375" s="38"/>
      <c r="AA375" s="38"/>
      <c r="AB375" s="54"/>
      <c r="AC375" s="16"/>
      <c r="AD375" s="14"/>
      <c r="AE375" s="64"/>
      <c r="AF375" s="118"/>
      <c r="AG375" s="38"/>
      <c r="AH375" s="146"/>
      <c r="AJ375" s="38"/>
      <c r="AK375" s="16"/>
      <c r="AL375" s="16"/>
      <c r="AM375" s="16"/>
      <c r="AO375" s="157" t="s">
        <v>56</v>
      </c>
    </row>
    <row r="376" spans="2:41" s="3" customFormat="1" ht="9.9499999999999993" customHeight="1" x14ac:dyDescent="0.2">
      <c r="C376" s="34"/>
      <c r="D376" s="39" t="s">
        <v>216</v>
      </c>
      <c r="E376" s="138" t="s">
        <v>488</v>
      </c>
      <c r="F376" s="138"/>
      <c r="G376" s="138"/>
      <c r="H376" s="138"/>
      <c r="I376" s="138"/>
      <c r="K376" s="138"/>
      <c r="L376" s="138"/>
      <c r="M376" s="138"/>
      <c r="N376" s="138"/>
      <c r="P376" s="72"/>
      <c r="Q376" s="29"/>
      <c r="R376" s="29"/>
      <c r="S376" s="29"/>
      <c r="T376" s="29"/>
      <c r="U376" s="5"/>
      <c r="V376" s="51"/>
      <c r="W376" s="68"/>
      <c r="X376" s="68"/>
      <c r="Y376" s="146"/>
      <c r="Z376" s="38"/>
      <c r="AA376" s="38"/>
      <c r="AB376" s="54"/>
      <c r="AC376" s="16"/>
      <c r="AD376" s="14"/>
      <c r="AE376" s="64"/>
      <c r="AF376" s="118"/>
      <c r="AG376" s="16"/>
      <c r="AH376" s="146"/>
      <c r="AJ376" s="38"/>
      <c r="AK376" s="16"/>
      <c r="AL376" s="16"/>
      <c r="AM376" s="16"/>
      <c r="AO376" s="157"/>
    </row>
    <row r="377" spans="2:41" s="3" customFormat="1" ht="1.5" customHeight="1" x14ac:dyDescent="0.2">
      <c r="P377" s="72"/>
      <c r="Q377" s="87"/>
      <c r="R377" s="6"/>
      <c r="S377" s="38"/>
      <c r="T377" s="6"/>
      <c r="U377" s="5"/>
      <c r="V377" s="51"/>
      <c r="W377" s="55"/>
      <c r="X377" s="14"/>
      <c r="Y377" s="146"/>
      <c r="Z377" s="38"/>
      <c r="AA377" s="38"/>
      <c r="AB377" s="54"/>
      <c r="AC377" s="16"/>
      <c r="AD377" s="14"/>
      <c r="AE377" s="64"/>
      <c r="AF377" s="118"/>
      <c r="AG377" s="38"/>
      <c r="AH377" s="146"/>
      <c r="AJ377" s="38"/>
      <c r="AK377" s="16"/>
      <c r="AL377" s="16"/>
      <c r="AM377" s="16"/>
      <c r="AO377" s="157" t="s">
        <v>56</v>
      </c>
    </row>
    <row r="378" spans="2:41" s="3" customFormat="1" ht="9.9499999999999993" customHeight="1" x14ac:dyDescent="0.2">
      <c r="B378" s="107" t="s">
        <v>52</v>
      </c>
      <c r="D378" s="39"/>
      <c r="E378" s="72" t="s">
        <v>452</v>
      </c>
      <c r="F378" s="72"/>
      <c r="G378" s="29" t="s">
        <v>45</v>
      </c>
      <c r="H378" s="29"/>
      <c r="I378" s="29"/>
      <c r="J378" s="29" t="s">
        <v>244</v>
      </c>
      <c r="K378" s="29" t="s">
        <v>125</v>
      </c>
      <c r="L378" s="29"/>
      <c r="M378" s="29" t="s">
        <v>489</v>
      </c>
      <c r="N378" s="29"/>
      <c r="P378" s="72" t="s">
        <v>481</v>
      </c>
      <c r="Q378" s="87"/>
      <c r="R378" s="28"/>
      <c r="S378" s="38">
        <f t="shared" ref="S378:S382" si="287">IF(Suggested="Yes",AA378,AG378)</f>
        <v>38.25</v>
      </c>
      <c r="T378" s="36" t="s">
        <v>44</v>
      </c>
      <c r="U378" s="5" t="str">
        <f>+Instructions!$B$3</f>
        <v>E</v>
      </c>
      <c r="V378" s="51"/>
      <c r="W378" s="55">
        <f>+Instructions!$C$22</f>
        <v>0</v>
      </c>
      <c r="X378" s="38">
        <f t="shared" ref="X378:X382" si="288">ROUND($AA378*(1-W378)+0.004999,2)</f>
        <v>38.25</v>
      </c>
      <c r="Y378" s="146"/>
      <c r="Z378" s="6" t="s">
        <v>3263</v>
      </c>
      <c r="AA378" s="38">
        <v>38.25</v>
      </c>
      <c r="AB378" s="59">
        <f t="shared" ref="AB378:AC382" si="289">+W378</f>
        <v>0</v>
      </c>
      <c r="AC378" s="16">
        <f t="shared" si="289"/>
        <v>38.25</v>
      </c>
      <c r="AD378" s="12">
        <f t="shared" ref="AD378:AD382" si="290">(AG378-AC378)/AG378</f>
        <v>0</v>
      </c>
      <c r="AE378" s="115"/>
      <c r="AF378" s="120">
        <v>1</v>
      </c>
      <c r="AG378" s="37">
        <f t="shared" ref="AG378:AG382" si="291">SUM(AJ378:AL378)+AE378</f>
        <v>38.25</v>
      </c>
      <c r="AH378" s="146"/>
      <c r="AJ378" s="38">
        <f t="shared" ref="AJ378:AJ382" si="292">ROUND(AC378/(1-VLOOKUP(AF378,Group,2,FALSE)),2)</f>
        <v>38.25</v>
      </c>
      <c r="AK378" s="16">
        <f t="shared" ref="AK378:AK382" si="293">IF(VLOOKUP(AF378,Group,5,FALSE)="YES",VLOOKUP(ROUND(ROUND(AJ378,1)-AJ378,2),Round,2,FALSE)+VLOOKUP(AF378,Group,6,FALSE),0)</f>
        <v>0</v>
      </c>
      <c r="AL378" s="16">
        <f t="shared" ref="AL378:AL382" si="294">IF(VLOOKUP(AF378,Group,7,FALSE)="",0,ROUND(AJ378-0.04999,1)-AJ378+AM378)</f>
        <v>0</v>
      </c>
      <c r="AM378" s="16" t="str">
        <f t="shared" ref="AM378:AM382" si="295">IF(VLOOKUP(AF378,Group,7,FALSE)="","",VLOOKUP(AF378,Group,7,FALSE))</f>
        <v/>
      </c>
      <c r="AO378" s="157" t="s">
        <v>56</v>
      </c>
    </row>
    <row r="379" spans="2:41" s="3" customFormat="1" ht="9.9499999999999993" customHeight="1" x14ac:dyDescent="0.2">
      <c r="B379" s="107" t="s">
        <v>52</v>
      </c>
      <c r="D379" s="39"/>
      <c r="E379" s="72" t="s">
        <v>215</v>
      </c>
      <c r="F379" s="72"/>
      <c r="G379" s="29" t="s">
        <v>45</v>
      </c>
      <c r="H379" s="29"/>
      <c r="I379" s="29"/>
      <c r="J379" s="29"/>
      <c r="K379" s="29" t="s">
        <v>125</v>
      </c>
      <c r="L379" s="29"/>
      <c r="M379" s="29" t="s">
        <v>490</v>
      </c>
      <c r="N379" s="29"/>
      <c r="P379" s="72" t="s">
        <v>314</v>
      </c>
      <c r="Q379" s="87"/>
      <c r="R379" s="28"/>
      <c r="S379" s="38">
        <f t="shared" si="287"/>
        <v>46.8</v>
      </c>
      <c r="T379" s="36" t="s">
        <v>44</v>
      </c>
      <c r="U379" s="5" t="str">
        <f>+Instructions!$B$3</f>
        <v>E</v>
      </c>
      <c r="V379" s="51"/>
      <c r="W379" s="55">
        <f>+Instructions!$C$22</f>
        <v>0</v>
      </c>
      <c r="X379" s="38">
        <f t="shared" si="288"/>
        <v>46.8</v>
      </c>
      <c r="Y379" s="146"/>
      <c r="Z379" s="6" t="s">
        <v>3263</v>
      </c>
      <c r="AA379" s="38">
        <v>46.8</v>
      </c>
      <c r="AB379" s="59">
        <f t="shared" si="289"/>
        <v>0</v>
      </c>
      <c r="AC379" s="16">
        <f t="shared" si="289"/>
        <v>46.8</v>
      </c>
      <c r="AD379" s="12">
        <f t="shared" si="290"/>
        <v>0</v>
      </c>
      <c r="AE379" s="115"/>
      <c r="AF379" s="120">
        <v>1</v>
      </c>
      <c r="AG379" s="37">
        <f t="shared" si="291"/>
        <v>46.8</v>
      </c>
      <c r="AH379" s="146"/>
      <c r="AJ379" s="38">
        <f t="shared" si="292"/>
        <v>46.8</v>
      </c>
      <c r="AK379" s="16">
        <f t="shared" si="293"/>
        <v>0</v>
      </c>
      <c r="AL379" s="16">
        <f t="shared" si="294"/>
        <v>0</v>
      </c>
      <c r="AM379" s="16" t="str">
        <f t="shared" si="295"/>
        <v/>
      </c>
      <c r="AO379" s="157" t="s">
        <v>56</v>
      </c>
    </row>
    <row r="380" spans="2:41" s="3" customFormat="1" ht="9.9499999999999993" customHeight="1" x14ac:dyDescent="0.2">
      <c r="B380" s="107" t="s">
        <v>52</v>
      </c>
      <c r="D380" s="39"/>
      <c r="E380" s="72" t="s">
        <v>83</v>
      </c>
      <c r="F380" s="72"/>
      <c r="G380" s="29" t="s">
        <v>45</v>
      </c>
      <c r="H380" s="29"/>
      <c r="I380" s="29"/>
      <c r="J380" s="29"/>
      <c r="K380" s="29" t="s">
        <v>125</v>
      </c>
      <c r="L380" s="29"/>
      <c r="M380" s="29" t="s">
        <v>491</v>
      </c>
      <c r="N380" s="29"/>
      <c r="P380" s="72" t="s">
        <v>90</v>
      </c>
      <c r="Q380" s="87"/>
      <c r="R380" s="28"/>
      <c r="S380" s="38">
        <f t="shared" si="287"/>
        <v>37.35</v>
      </c>
      <c r="T380" s="36" t="s">
        <v>44</v>
      </c>
      <c r="U380" s="5" t="str">
        <f>+Instructions!$B$3</f>
        <v>E</v>
      </c>
      <c r="V380" s="51"/>
      <c r="W380" s="55">
        <f>+Instructions!$C$22</f>
        <v>0</v>
      </c>
      <c r="X380" s="38">
        <f t="shared" si="288"/>
        <v>37.35</v>
      </c>
      <c r="Y380" s="146"/>
      <c r="Z380" s="6" t="s">
        <v>3263</v>
      </c>
      <c r="AA380" s="38">
        <v>37.35</v>
      </c>
      <c r="AB380" s="59">
        <f t="shared" si="289"/>
        <v>0</v>
      </c>
      <c r="AC380" s="16">
        <f t="shared" si="289"/>
        <v>37.35</v>
      </c>
      <c r="AD380" s="12">
        <f t="shared" si="290"/>
        <v>0</v>
      </c>
      <c r="AE380" s="115"/>
      <c r="AF380" s="120">
        <v>1</v>
      </c>
      <c r="AG380" s="37">
        <f t="shared" si="291"/>
        <v>37.35</v>
      </c>
      <c r="AH380" s="146"/>
      <c r="AJ380" s="38">
        <f t="shared" si="292"/>
        <v>37.35</v>
      </c>
      <c r="AK380" s="16">
        <f t="shared" si="293"/>
        <v>0</v>
      </c>
      <c r="AL380" s="16">
        <f t="shared" si="294"/>
        <v>0</v>
      </c>
      <c r="AM380" s="16" t="str">
        <f t="shared" si="295"/>
        <v/>
      </c>
      <c r="AO380" s="157" t="s">
        <v>56</v>
      </c>
    </row>
    <row r="381" spans="2:41" s="3" customFormat="1" ht="9.75" customHeight="1" x14ac:dyDescent="0.2">
      <c r="B381" s="107" t="s">
        <v>52</v>
      </c>
      <c r="D381" s="39"/>
      <c r="E381" s="72" t="s">
        <v>2332</v>
      </c>
      <c r="F381" s="72"/>
      <c r="G381" s="29" t="s">
        <v>45</v>
      </c>
      <c r="H381" s="29"/>
      <c r="I381" s="29"/>
      <c r="J381" s="29"/>
      <c r="K381" s="29" t="s">
        <v>125</v>
      </c>
      <c r="L381" s="29"/>
      <c r="M381" s="29" t="s">
        <v>2338</v>
      </c>
      <c r="N381" s="29"/>
      <c r="P381" s="72" t="s">
        <v>297</v>
      </c>
      <c r="Q381" s="87"/>
      <c r="R381" s="28"/>
      <c r="S381" s="38">
        <f>IF(Suggested="Yes",AA381,AG381)</f>
        <v>37.65</v>
      </c>
      <c r="T381" s="36" t="s">
        <v>44</v>
      </c>
      <c r="U381" s="5" t="str">
        <f>+Instructions!$B$3</f>
        <v>E</v>
      </c>
      <c r="V381" s="51"/>
      <c r="W381" s="55">
        <f>+Instructions!$C$22</f>
        <v>0</v>
      </c>
      <c r="X381" s="38">
        <f t="shared" si="288"/>
        <v>37.65</v>
      </c>
      <c r="Y381" s="146"/>
      <c r="Z381" s="6" t="s">
        <v>3263</v>
      </c>
      <c r="AA381" s="38">
        <v>37.65</v>
      </c>
      <c r="AB381" s="59">
        <f t="shared" si="289"/>
        <v>0</v>
      </c>
      <c r="AC381" s="16">
        <f t="shared" si="289"/>
        <v>37.65</v>
      </c>
      <c r="AD381" s="12">
        <f t="shared" si="290"/>
        <v>0</v>
      </c>
      <c r="AE381" s="115"/>
      <c r="AF381" s="120">
        <v>1</v>
      </c>
      <c r="AG381" s="37">
        <f t="shared" si="291"/>
        <v>37.65</v>
      </c>
      <c r="AH381" s="146"/>
      <c r="AJ381" s="38">
        <f t="shared" si="292"/>
        <v>37.65</v>
      </c>
      <c r="AK381" s="16">
        <f t="shared" si="293"/>
        <v>0</v>
      </c>
      <c r="AL381" s="16">
        <f t="shared" si="294"/>
        <v>0</v>
      </c>
      <c r="AM381" s="16" t="str">
        <f t="shared" si="295"/>
        <v/>
      </c>
      <c r="AO381" s="156" t="s">
        <v>56</v>
      </c>
    </row>
    <row r="382" spans="2:41" s="3" customFormat="1" ht="9.9499999999999993" customHeight="1" x14ac:dyDescent="0.2">
      <c r="B382" s="107" t="s">
        <v>52</v>
      </c>
      <c r="D382" s="39"/>
      <c r="E382" s="72" t="s">
        <v>177</v>
      </c>
      <c r="F382" s="72"/>
      <c r="G382" s="29" t="s">
        <v>45</v>
      </c>
      <c r="H382" s="29"/>
      <c r="I382" s="29"/>
      <c r="J382" s="29"/>
      <c r="K382" s="29" t="s">
        <v>125</v>
      </c>
      <c r="L382" s="29"/>
      <c r="M382" s="29" t="s">
        <v>1267</v>
      </c>
      <c r="N382" s="29"/>
      <c r="P382" s="72" t="s">
        <v>90</v>
      </c>
      <c r="Q382" s="87"/>
      <c r="R382" s="28"/>
      <c r="S382" s="38">
        <f t="shared" si="287"/>
        <v>40.200000000000003</v>
      </c>
      <c r="T382" s="36" t="s">
        <v>44</v>
      </c>
      <c r="U382" s="5" t="str">
        <f>+Instructions!$B$3</f>
        <v>E</v>
      </c>
      <c r="V382" s="51"/>
      <c r="W382" s="55">
        <f>+Instructions!$C$22</f>
        <v>0</v>
      </c>
      <c r="X382" s="38">
        <f t="shared" si="288"/>
        <v>40.200000000000003</v>
      </c>
      <c r="Y382" s="146"/>
      <c r="Z382" s="6" t="s">
        <v>3263</v>
      </c>
      <c r="AA382" s="38">
        <v>40.200000000000003</v>
      </c>
      <c r="AB382" s="59">
        <f t="shared" si="289"/>
        <v>0</v>
      </c>
      <c r="AC382" s="16">
        <f t="shared" si="289"/>
        <v>40.200000000000003</v>
      </c>
      <c r="AD382" s="12">
        <f t="shared" si="290"/>
        <v>0</v>
      </c>
      <c r="AE382" s="115"/>
      <c r="AF382" s="120">
        <v>1</v>
      </c>
      <c r="AG382" s="37">
        <f t="shared" si="291"/>
        <v>40.200000000000003</v>
      </c>
      <c r="AH382" s="146"/>
      <c r="AJ382" s="38">
        <f t="shared" si="292"/>
        <v>40.200000000000003</v>
      </c>
      <c r="AK382" s="16">
        <f t="shared" si="293"/>
        <v>0</v>
      </c>
      <c r="AL382" s="16">
        <f t="shared" si="294"/>
        <v>0</v>
      </c>
      <c r="AM382" s="16" t="str">
        <f t="shared" si="295"/>
        <v/>
      </c>
      <c r="AO382" s="156" t="s">
        <v>56</v>
      </c>
    </row>
    <row r="383" spans="2:41" s="3" customFormat="1" ht="1.5" customHeight="1" x14ac:dyDescent="0.2">
      <c r="P383" s="72"/>
      <c r="Q383" s="87"/>
      <c r="R383" s="6"/>
      <c r="S383" s="38"/>
      <c r="T383" s="6"/>
      <c r="U383" s="5"/>
      <c r="V383" s="51"/>
      <c r="W383" s="142"/>
      <c r="X383" s="55"/>
      <c r="Y383" s="149"/>
      <c r="Z383" s="142"/>
      <c r="AA383" s="38"/>
      <c r="AB383" s="38"/>
      <c r="AC383" s="54"/>
      <c r="AD383" s="16"/>
      <c r="AE383" s="14"/>
      <c r="AF383" s="64"/>
      <c r="AG383" s="118"/>
      <c r="AH383" s="151"/>
      <c r="AI383" s="142"/>
      <c r="AK383" s="16"/>
      <c r="AL383" s="16"/>
      <c r="AM383" s="16"/>
      <c r="AN383" s="16"/>
      <c r="AO383" s="157"/>
    </row>
    <row r="384" spans="2:41" s="3" customFormat="1" ht="9.9499999999999993" customHeight="1" x14ac:dyDescent="0.2">
      <c r="B384" s="106" t="s">
        <v>6</v>
      </c>
      <c r="C384" s="3" t="s">
        <v>244</v>
      </c>
      <c r="D384" s="39"/>
      <c r="E384" s="72" t="s">
        <v>97</v>
      </c>
      <c r="F384" s="72"/>
      <c r="G384" s="29" t="s">
        <v>1301</v>
      </c>
      <c r="H384" s="29"/>
      <c r="I384" s="29"/>
      <c r="J384" s="29"/>
      <c r="K384" s="29" t="s">
        <v>125</v>
      </c>
      <c r="L384" s="29"/>
      <c r="M384" s="29" t="s">
        <v>492</v>
      </c>
      <c r="N384" s="29"/>
      <c r="P384" s="72"/>
      <c r="Q384" s="87"/>
      <c r="R384" s="28"/>
      <c r="S384" s="38">
        <f>IF(Suggested="Yes",AA384,AG384)</f>
        <v>61.15</v>
      </c>
      <c r="T384" s="36" t="s">
        <v>43</v>
      </c>
      <c r="U384" s="5" t="str">
        <f>+Instructions!$B$3</f>
        <v>E</v>
      </c>
      <c r="V384" s="51"/>
      <c r="W384" s="55">
        <f>+Instructions!$C$22</f>
        <v>0</v>
      </c>
      <c r="X384" s="38">
        <f>ROUND($AA384*(1-W384)+0.004999,2)</f>
        <v>61.15</v>
      </c>
      <c r="Y384" s="146"/>
      <c r="Z384" s="6" t="s">
        <v>3263</v>
      </c>
      <c r="AA384" s="38">
        <v>61.15</v>
      </c>
      <c r="AB384" s="59">
        <f>+W384</f>
        <v>0</v>
      </c>
      <c r="AC384" s="16">
        <f>+X384</f>
        <v>61.15</v>
      </c>
      <c r="AD384" s="12">
        <f>(AG384-AC384)/AG384</f>
        <v>0</v>
      </c>
      <c r="AE384" s="115"/>
      <c r="AF384" s="121">
        <v>3</v>
      </c>
      <c r="AG384" s="52">
        <f>SUM(AJ384:AL384)+AE384</f>
        <v>61.15</v>
      </c>
      <c r="AH384" s="146"/>
      <c r="AJ384" s="38">
        <f>ROUND(AC384/(1-VLOOKUP(AF384,Group,2,FALSE)),2)</f>
        <v>61.15</v>
      </c>
      <c r="AK384" s="16">
        <f>IF(VLOOKUP(AF384,Group,5,FALSE)="YES",VLOOKUP(ROUND(ROUND(AJ384,1)-AJ384,2),Round,2,FALSE)+VLOOKUP(AF384,Group,6,FALSE),0)</f>
        <v>0</v>
      </c>
      <c r="AL384" s="16">
        <f>IF(VLOOKUP(AF384,Group,7,FALSE)="",0,ROUND(AJ384-0.04999,1)-AJ384+AM384)</f>
        <v>0</v>
      </c>
      <c r="AM384" s="16" t="str">
        <f>IF(VLOOKUP(AF384,Group,7,FALSE)="","",VLOOKUP(AF384,Group,7,FALSE))</f>
        <v/>
      </c>
      <c r="AO384" s="157" t="s">
        <v>56</v>
      </c>
    </row>
    <row r="385" spans="2:41" s="3" customFormat="1" ht="9.9499999999999993" customHeight="1" x14ac:dyDescent="0.2">
      <c r="B385" s="106" t="s">
        <v>6</v>
      </c>
      <c r="D385" s="39"/>
      <c r="E385" s="72" t="s">
        <v>98</v>
      </c>
      <c r="F385" s="72"/>
      <c r="G385" s="29" t="s">
        <v>99</v>
      </c>
      <c r="H385" s="29"/>
      <c r="I385" s="29"/>
      <c r="J385" s="29"/>
      <c r="K385" s="29" t="s">
        <v>125</v>
      </c>
      <c r="L385" s="29"/>
      <c r="M385" s="29" t="s">
        <v>493</v>
      </c>
      <c r="N385" s="29"/>
      <c r="P385" s="72"/>
      <c r="Q385" s="87"/>
      <c r="R385" s="28"/>
      <c r="S385" s="38">
        <f>IF(Suggested="Yes",AA385,AG385)</f>
        <v>56.55</v>
      </c>
      <c r="T385" s="36" t="s">
        <v>43</v>
      </c>
      <c r="U385" s="5" t="str">
        <f>+Instructions!$B$3</f>
        <v>E</v>
      </c>
      <c r="V385" s="51"/>
      <c r="W385" s="55">
        <f>+Instructions!$C$22</f>
        <v>0</v>
      </c>
      <c r="X385" s="38">
        <f>ROUND($AA385*(1-W385)+0.004999,2)</f>
        <v>56.55</v>
      </c>
      <c r="Y385" s="146"/>
      <c r="Z385" s="6" t="s">
        <v>3263</v>
      </c>
      <c r="AA385" s="38">
        <v>56.55</v>
      </c>
      <c r="AB385" s="59">
        <f>+W385</f>
        <v>0</v>
      </c>
      <c r="AC385" s="16">
        <f>+X385</f>
        <v>56.55</v>
      </c>
      <c r="AD385" s="12">
        <f>(AG385-AC385)/AG385</f>
        <v>0</v>
      </c>
      <c r="AE385" s="115"/>
      <c r="AF385" s="121">
        <v>3</v>
      </c>
      <c r="AG385" s="52">
        <f>SUM(AJ385:AL385)+AE385</f>
        <v>56.55</v>
      </c>
      <c r="AH385" s="146"/>
      <c r="AJ385" s="38">
        <f>ROUND(AC385/(1-VLOOKUP(AF385,Group,2,FALSE)),2)</f>
        <v>56.55</v>
      </c>
      <c r="AK385" s="16">
        <f>IF(VLOOKUP(AF385,Group,5,FALSE)="YES",VLOOKUP(ROUND(ROUND(AJ385,1)-AJ385,2),Round,2,FALSE)+VLOOKUP(AF385,Group,6,FALSE),0)</f>
        <v>0</v>
      </c>
      <c r="AL385" s="16">
        <f>IF(VLOOKUP(AF385,Group,7,FALSE)="",0,ROUND(AJ385-0.04999,1)-AJ385+AM385)</f>
        <v>0</v>
      </c>
      <c r="AM385" s="16" t="str">
        <f>IF(VLOOKUP(AF385,Group,7,FALSE)="","",VLOOKUP(AF385,Group,7,FALSE))</f>
        <v/>
      </c>
      <c r="AO385" s="157" t="s">
        <v>56</v>
      </c>
    </row>
    <row r="386" spans="2:41" s="3" customFormat="1" ht="2.85" customHeight="1" x14ac:dyDescent="0.2">
      <c r="P386" s="72"/>
      <c r="Q386" s="87"/>
      <c r="R386" s="6"/>
      <c r="S386" s="38"/>
      <c r="T386" s="6"/>
      <c r="U386" s="5"/>
      <c r="V386" s="51"/>
      <c r="W386" s="55"/>
      <c r="X386" s="14"/>
      <c r="Y386" s="146"/>
      <c r="Z386" s="38"/>
      <c r="AA386" s="38"/>
      <c r="AB386" s="54"/>
      <c r="AC386" s="16"/>
      <c r="AD386" s="14"/>
      <c r="AE386" s="64"/>
      <c r="AF386" s="118"/>
      <c r="AG386" s="38"/>
      <c r="AH386" s="146"/>
      <c r="AJ386" s="38"/>
      <c r="AK386" s="16"/>
      <c r="AL386" s="16"/>
      <c r="AM386" s="16"/>
      <c r="AO386" s="157" t="s">
        <v>56</v>
      </c>
    </row>
    <row r="387" spans="2:41" s="3" customFormat="1" ht="9.9499999999999993" customHeight="1" x14ac:dyDescent="0.2">
      <c r="C387" s="34"/>
      <c r="D387" s="39" t="s">
        <v>227</v>
      </c>
      <c r="E387" s="138" t="s">
        <v>1054</v>
      </c>
      <c r="F387" s="138"/>
      <c r="G387" s="138"/>
      <c r="H387" s="138"/>
      <c r="I387" s="138"/>
      <c r="J387" s="138"/>
      <c r="K387" s="138"/>
      <c r="L387" s="138"/>
      <c r="M387" s="138" t="s">
        <v>244</v>
      </c>
      <c r="N387" s="138"/>
      <c r="O387" s="29"/>
      <c r="P387" s="72"/>
      <c r="Q387" s="29"/>
      <c r="R387" s="29"/>
      <c r="S387" s="29"/>
      <c r="T387" s="29"/>
      <c r="U387" s="5"/>
      <c r="V387" s="51"/>
      <c r="W387" s="68"/>
      <c r="X387" s="68"/>
      <c r="Y387" s="146"/>
      <c r="Z387" s="38"/>
      <c r="AA387" s="38"/>
      <c r="AB387" s="54"/>
      <c r="AC387" s="16"/>
      <c r="AD387" s="14"/>
      <c r="AE387" s="64"/>
      <c r="AF387" s="118"/>
      <c r="AG387" s="16"/>
      <c r="AH387" s="146"/>
      <c r="AJ387" s="38"/>
      <c r="AK387" s="16"/>
      <c r="AL387" s="16"/>
      <c r="AM387" s="16"/>
      <c r="AO387" s="157"/>
    </row>
    <row r="388" spans="2:41" s="3" customFormat="1" ht="1.5" customHeight="1" x14ac:dyDescent="0.2">
      <c r="P388" s="72"/>
      <c r="Q388" s="87"/>
      <c r="R388" s="6"/>
      <c r="S388" s="38"/>
      <c r="T388" s="6"/>
      <c r="U388" s="5"/>
      <c r="V388" s="51"/>
      <c r="W388" s="55"/>
      <c r="X388" s="14"/>
      <c r="Y388" s="146"/>
      <c r="Z388" s="38"/>
      <c r="AA388" s="38"/>
      <c r="AB388" s="54"/>
      <c r="AC388" s="16"/>
      <c r="AD388" s="14"/>
      <c r="AE388" s="64"/>
      <c r="AF388" s="118"/>
      <c r="AG388" s="38"/>
      <c r="AH388" s="146"/>
      <c r="AJ388" s="38"/>
      <c r="AK388" s="16"/>
      <c r="AL388" s="16"/>
      <c r="AM388" s="16"/>
      <c r="AO388" s="157" t="s">
        <v>56</v>
      </c>
    </row>
    <row r="389" spans="2:41" s="3" customFormat="1" ht="9.9499999999999993" customHeight="1" x14ac:dyDescent="0.2">
      <c r="B389" s="106" t="s">
        <v>6</v>
      </c>
      <c r="D389" s="39"/>
      <c r="E389" s="72" t="s">
        <v>83</v>
      </c>
      <c r="F389" s="72"/>
      <c r="G389" s="29" t="s">
        <v>116</v>
      </c>
      <c r="H389" s="29"/>
      <c r="I389" s="29"/>
      <c r="J389" s="29"/>
      <c r="K389" s="29" t="s">
        <v>442</v>
      </c>
      <c r="L389" s="29"/>
      <c r="M389" s="29" t="s">
        <v>494</v>
      </c>
      <c r="N389" s="29"/>
      <c r="P389" s="72" t="s">
        <v>1531</v>
      </c>
      <c r="Q389" s="87"/>
      <c r="R389" s="28"/>
      <c r="S389" s="38">
        <f>IF(Suggested="Yes",AA389,AG389)</f>
        <v>70.7</v>
      </c>
      <c r="T389" s="36" t="s">
        <v>43</v>
      </c>
      <c r="U389" s="5" t="str">
        <f>+Instructions!$B$3</f>
        <v>E</v>
      </c>
      <c r="V389" s="51"/>
      <c r="W389" s="55">
        <f>+Instructions!$C$22</f>
        <v>0</v>
      </c>
      <c r="X389" s="38">
        <f>ROUND($AA389*(1-W389)+0.004999,2)</f>
        <v>70.7</v>
      </c>
      <c r="Y389" s="146"/>
      <c r="Z389" s="6" t="s">
        <v>3263</v>
      </c>
      <c r="AA389" s="38">
        <v>70.7</v>
      </c>
      <c r="AB389" s="59">
        <f>+W389</f>
        <v>0</v>
      </c>
      <c r="AC389" s="16">
        <f>+X389</f>
        <v>70.7</v>
      </c>
      <c r="AD389" s="12">
        <f>(AG389-AC389)/AG389</f>
        <v>0</v>
      </c>
      <c r="AE389" s="115"/>
      <c r="AF389" s="121">
        <v>3</v>
      </c>
      <c r="AG389" s="52">
        <f>SUM(AJ389:AL389)+AE389</f>
        <v>70.7</v>
      </c>
      <c r="AH389" s="146"/>
      <c r="AJ389" s="38">
        <f>ROUND(AC389/(1-VLOOKUP(AF389,Group,2,FALSE)),2)</f>
        <v>70.7</v>
      </c>
      <c r="AK389" s="16">
        <f>IF(VLOOKUP(AF389,Group,5,FALSE)="YES",VLOOKUP(ROUND(ROUND(AJ389,1)-AJ389,2),Round,2,FALSE)+VLOOKUP(AF389,Group,6,FALSE),0)</f>
        <v>0</v>
      </c>
      <c r="AL389" s="16">
        <f>IF(VLOOKUP(AF389,Group,7,FALSE)="",0,ROUND(AJ389-0.04999,1)-AJ389+AM389)</f>
        <v>0</v>
      </c>
      <c r="AM389" s="16" t="str">
        <f>IF(VLOOKUP(AF389,Group,7,FALSE)="","",VLOOKUP(AF389,Group,7,FALSE))</f>
        <v/>
      </c>
      <c r="AO389" s="157" t="s">
        <v>56</v>
      </c>
    </row>
    <row r="390" spans="2:41" s="3" customFormat="1" ht="1.5" customHeight="1" x14ac:dyDescent="0.2">
      <c r="P390" s="72"/>
      <c r="Q390" s="87"/>
      <c r="R390" s="6"/>
      <c r="S390" s="38"/>
      <c r="T390" s="6"/>
      <c r="U390" s="5"/>
      <c r="V390" s="51"/>
      <c r="W390" s="142"/>
      <c r="X390" s="55"/>
      <c r="Y390" s="149"/>
      <c r="Z390" s="142"/>
      <c r="AA390" s="38"/>
      <c r="AB390" s="38"/>
      <c r="AC390" s="54"/>
      <c r="AD390" s="16"/>
      <c r="AE390" s="14"/>
      <c r="AF390" s="64"/>
      <c r="AG390" s="118"/>
      <c r="AH390" s="151"/>
      <c r="AI390" s="142"/>
      <c r="AK390" s="16"/>
      <c r="AL390" s="16"/>
      <c r="AM390" s="16"/>
      <c r="AN390" s="16"/>
      <c r="AO390" s="157"/>
    </row>
    <row r="391" spans="2:41" s="3" customFormat="1" ht="9.75" customHeight="1" x14ac:dyDescent="0.2">
      <c r="D391" s="39" t="s">
        <v>303</v>
      </c>
      <c r="E391" s="164" t="s">
        <v>1231</v>
      </c>
      <c r="F391" s="72"/>
      <c r="G391" s="29"/>
      <c r="H391" s="29"/>
      <c r="I391" s="29"/>
      <c r="J391" s="29"/>
      <c r="K391" s="29"/>
      <c r="L391" s="29"/>
      <c r="M391" s="29"/>
      <c r="N391" s="29"/>
      <c r="U391" s="5"/>
      <c r="V391" s="51"/>
      <c r="W391" s="142"/>
      <c r="X391" s="38"/>
      <c r="Y391" s="146"/>
      <c r="Z391" s="148"/>
      <c r="AA391" s="38"/>
      <c r="AB391" s="142"/>
      <c r="AC391" s="142"/>
      <c r="AD391" s="38"/>
      <c r="AE391" s="59"/>
      <c r="AF391" s="16"/>
      <c r="AG391" s="12"/>
      <c r="AH391" s="152"/>
      <c r="AI391" s="154"/>
      <c r="AJ391" s="38"/>
      <c r="AK391" s="142"/>
      <c r="AM391" s="6" t="s">
        <v>244</v>
      </c>
      <c r="AO391" s="157"/>
    </row>
    <row r="392" spans="2:41" s="3" customFormat="1" ht="3.75" customHeight="1" x14ac:dyDescent="0.2">
      <c r="P392" s="72"/>
      <c r="Q392" s="87"/>
      <c r="R392" s="6"/>
      <c r="S392" s="38"/>
      <c r="T392" s="6"/>
      <c r="U392" s="5"/>
      <c r="V392" s="51"/>
      <c r="W392" s="55"/>
      <c r="X392" s="14"/>
      <c r="Y392" s="146"/>
      <c r="Z392" s="38"/>
      <c r="AA392" s="38"/>
      <c r="AB392" s="54"/>
      <c r="AC392" s="16"/>
      <c r="AD392" s="14"/>
      <c r="AE392" s="64"/>
      <c r="AF392" s="118"/>
      <c r="AG392" s="38"/>
      <c r="AH392" s="146"/>
      <c r="AJ392" s="38"/>
      <c r="AK392" s="16"/>
      <c r="AL392" s="16"/>
      <c r="AM392" s="16"/>
      <c r="AO392" s="157" t="s">
        <v>56</v>
      </c>
    </row>
    <row r="393" spans="2:41" s="3" customFormat="1" ht="9.9499999999999993" customHeight="1" x14ac:dyDescent="0.2">
      <c r="C393" s="71" t="s">
        <v>1584</v>
      </c>
      <c r="N393" s="3" t="s">
        <v>244</v>
      </c>
      <c r="P393" s="137"/>
      <c r="Q393" s="6"/>
      <c r="R393" s="77" t="s">
        <v>791</v>
      </c>
      <c r="S393" s="185" t="s">
        <v>1586</v>
      </c>
      <c r="T393" s="190"/>
      <c r="U393" s="5"/>
      <c r="V393" s="51"/>
      <c r="W393" s="68"/>
      <c r="X393" s="68"/>
      <c r="Y393" s="146"/>
      <c r="Z393" s="38"/>
      <c r="AA393" s="38"/>
      <c r="AB393" s="14"/>
      <c r="AC393" s="14"/>
      <c r="AD393" s="14"/>
      <c r="AE393" s="14"/>
      <c r="AF393" s="64"/>
      <c r="AG393" s="16"/>
      <c r="AH393" s="146"/>
      <c r="AO393" s="157" t="s">
        <v>56</v>
      </c>
    </row>
    <row r="394" spans="2:41" s="3" customFormat="1" ht="2.85" customHeight="1" x14ac:dyDescent="0.2">
      <c r="P394" s="72"/>
      <c r="Q394" s="87"/>
      <c r="R394" s="6"/>
      <c r="S394" s="38"/>
      <c r="T394" s="6"/>
      <c r="U394" s="5"/>
      <c r="V394" s="51"/>
      <c r="W394" s="55"/>
      <c r="X394" s="14"/>
      <c r="Y394" s="146"/>
      <c r="Z394" s="38"/>
      <c r="AA394" s="38"/>
      <c r="AB394" s="54"/>
      <c r="AC394" s="16"/>
      <c r="AD394" s="14"/>
      <c r="AE394" s="64"/>
      <c r="AF394" s="118"/>
      <c r="AG394" s="38"/>
      <c r="AH394" s="146"/>
      <c r="AJ394" s="38"/>
      <c r="AK394" s="16"/>
      <c r="AL394" s="16"/>
      <c r="AM394" s="16"/>
      <c r="AO394" s="157" t="s">
        <v>56</v>
      </c>
    </row>
    <row r="395" spans="2:41" s="3" customFormat="1" ht="9.9499999999999993" customHeight="1" x14ac:dyDescent="0.2">
      <c r="C395" s="34"/>
      <c r="D395" s="39" t="s">
        <v>216</v>
      </c>
      <c r="E395" s="138" t="s">
        <v>1585</v>
      </c>
      <c r="F395" s="138"/>
      <c r="G395" s="138"/>
      <c r="H395" s="138"/>
      <c r="I395" s="138"/>
      <c r="J395" s="138"/>
      <c r="K395" s="138"/>
      <c r="L395" s="138"/>
      <c r="M395" s="138"/>
      <c r="N395" s="138"/>
      <c r="O395" s="29"/>
      <c r="P395" s="137"/>
      <c r="Q395" s="6"/>
      <c r="U395" s="5"/>
      <c r="V395" s="51"/>
      <c r="W395" s="68"/>
      <c r="X395" s="68"/>
      <c r="Y395" s="146"/>
      <c r="Z395" s="38"/>
      <c r="AA395" s="38"/>
      <c r="AB395" s="54"/>
      <c r="AC395" s="16"/>
      <c r="AD395" s="14"/>
      <c r="AE395" s="64"/>
      <c r="AF395" s="118"/>
      <c r="AG395" s="16"/>
      <c r="AH395" s="146"/>
      <c r="AJ395" s="38"/>
      <c r="AK395" s="16"/>
      <c r="AL395" s="16"/>
      <c r="AM395" s="16"/>
      <c r="AO395" s="157"/>
    </row>
    <row r="396" spans="2:41" s="3" customFormat="1" ht="1.5" customHeight="1" x14ac:dyDescent="0.2">
      <c r="P396" s="72"/>
      <c r="Q396" s="87"/>
      <c r="R396" s="6"/>
      <c r="S396" s="38"/>
      <c r="T396" s="6"/>
      <c r="U396" s="5"/>
      <c r="V396" s="51"/>
      <c r="W396" s="55"/>
      <c r="X396" s="14"/>
      <c r="Y396" s="146"/>
      <c r="Z396" s="38"/>
      <c r="AA396" s="38"/>
      <c r="AB396" s="54"/>
      <c r="AC396" s="16"/>
      <c r="AD396" s="14"/>
      <c r="AE396" s="64"/>
      <c r="AF396" s="118"/>
      <c r="AG396" s="38"/>
      <c r="AH396" s="146"/>
      <c r="AJ396" s="38"/>
      <c r="AK396" s="16"/>
      <c r="AL396" s="16"/>
      <c r="AM396" s="16"/>
      <c r="AO396" s="157" t="s">
        <v>56</v>
      </c>
    </row>
    <row r="397" spans="2:41" s="3" customFormat="1" ht="9.75" customHeight="1" x14ac:dyDescent="0.2">
      <c r="B397" s="107" t="s">
        <v>52</v>
      </c>
      <c r="D397" s="39"/>
      <c r="E397" s="72" t="s">
        <v>1540</v>
      </c>
      <c r="F397" s="72"/>
      <c r="G397" s="29" t="s">
        <v>45</v>
      </c>
      <c r="H397" s="29"/>
      <c r="I397" s="29"/>
      <c r="J397" s="29"/>
      <c r="K397" s="29" t="s">
        <v>125</v>
      </c>
      <c r="L397" s="29"/>
      <c r="M397" s="29" t="s">
        <v>1587</v>
      </c>
      <c r="N397" s="29"/>
      <c r="P397" s="72" t="s">
        <v>1521</v>
      </c>
      <c r="Q397" s="87"/>
      <c r="R397" s="28"/>
      <c r="S397" s="38">
        <f>IF(Suggested="Yes",AA397,AG397)</f>
        <v>42.25</v>
      </c>
      <c r="T397" s="36" t="s">
        <v>44</v>
      </c>
      <c r="U397" s="5" t="str">
        <f>+Instructions!$B$3</f>
        <v>E</v>
      </c>
      <c r="V397" s="51"/>
      <c r="W397" s="55">
        <f>+Instructions!$C$22</f>
        <v>0</v>
      </c>
      <c r="X397" s="38">
        <f>ROUND($AA397*(1-W397)+0.004999,2)</f>
        <v>42.25</v>
      </c>
      <c r="Y397" s="146"/>
      <c r="Z397" s="6" t="s">
        <v>3263</v>
      </c>
      <c r="AA397" s="38">
        <v>42.25</v>
      </c>
      <c r="AB397" s="59">
        <f>+W397</f>
        <v>0</v>
      </c>
      <c r="AC397" s="16">
        <f>+X397</f>
        <v>42.25</v>
      </c>
      <c r="AD397" s="12">
        <f>(AG397-AC397)/AG397</f>
        <v>0</v>
      </c>
      <c r="AE397" s="115"/>
      <c r="AF397" s="120">
        <v>1</v>
      </c>
      <c r="AG397" s="37">
        <f>SUM(AJ397:AL397)+AE397</f>
        <v>42.25</v>
      </c>
      <c r="AH397" s="146"/>
      <c r="AJ397" s="38">
        <f>ROUND(AC397/(1-VLOOKUP(AF397,Group,2,FALSE)),2)</f>
        <v>42.25</v>
      </c>
      <c r="AK397" s="16">
        <f>IF(VLOOKUP(AF397,Group,5,FALSE)="YES",VLOOKUP(ROUND(ROUND(AJ397,1)-AJ397,2),Round,2,FALSE)+VLOOKUP(AF397,Group,6,FALSE),0)</f>
        <v>0</v>
      </c>
      <c r="AL397" s="16">
        <f>IF(VLOOKUP(AF397,Group,7,FALSE)="",0,ROUND(AJ397-0.04999,1)-AJ397+AM397)</f>
        <v>0</v>
      </c>
      <c r="AM397" s="16" t="str">
        <f>IF(VLOOKUP(AF397,Group,7,FALSE)="","",VLOOKUP(AF397,Group,7,FALSE))</f>
        <v/>
      </c>
      <c r="AO397" s="156" t="s">
        <v>56</v>
      </c>
    </row>
    <row r="398" spans="2:41" s="3" customFormat="1" ht="9.75" customHeight="1" x14ac:dyDescent="0.2">
      <c r="B398" s="107" t="s">
        <v>52</v>
      </c>
      <c r="D398" s="39"/>
      <c r="E398" s="72" t="s">
        <v>292</v>
      </c>
      <c r="F398" s="72"/>
      <c r="G398" s="29" t="s">
        <v>45</v>
      </c>
      <c r="H398" s="29"/>
      <c r="I398" s="29"/>
      <c r="J398" s="29"/>
      <c r="K398" s="29" t="s">
        <v>125</v>
      </c>
      <c r="L398" s="29"/>
      <c r="M398" s="29" t="s">
        <v>1588</v>
      </c>
      <c r="N398" s="29"/>
      <c r="P398" s="72" t="s">
        <v>90</v>
      </c>
      <c r="Q398" s="87"/>
      <c r="R398" s="28"/>
      <c r="S398" s="38">
        <f>IF(Suggested="Yes",AA398,AG398)</f>
        <v>42.35</v>
      </c>
      <c r="T398" s="36" t="s">
        <v>44</v>
      </c>
      <c r="U398" s="5" t="str">
        <f>+Instructions!$B$3</f>
        <v>E</v>
      </c>
      <c r="V398" s="51"/>
      <c r="W398" s="55">
        <f>+Instructions!$C$22</f>
        <v>0</v>
      </c>
      <c r="X398" s="38">
        <f>ROUND($AA398*(1-W398)+0.004999,2)</f>
        <v>42.35</v>
      </c>
      <c r="Y398" s="146"/>
      <c r="Z398" s="6" t="s">
        <v>3263</v>
      </c>
      <c r="AA398" s="38">
        <v>42.35</v>
      </c>
      <c r="AB398" s="59">
        <f>+W398</f>
        <v>0</v>
      </c>
      <c r="AC398" s="16">
        <f>+X398</f>
        <v>42.35</v>
      </c>
      <c r="AD398" s="12">
        <f>(AG398-AC398)/AG398</f>
        <v>0</v>
      </c>
      <c r="AE398" s="115"/>
      <c r="AF398" s="120">
        <v>1</v>
      </c>
      <c r="AG398" s="37">
        <f>SUM(AJ398:AL398)+AE398</f>
        <v>42.35</v>
      </c>
      <c r="AH398" s="146"/>
      <c r="AJ398" s="38">
        <f>ROUND(AC398/(1-VLOOKUP(AF398,Group,2,FALSE)),2)</f>
        <v>42.35</v>
      </c>
      <c r="AK398" s="16">
        <f>IF(VLOOKUP(AF398,Group,5,FALSE)="YES",VLOOKUP(ROUND(ROUND(AJ398,1)-AJ398,2),Round,2,FALSE)+VLOOKUP(AF398,Group,6,FALSE),0)</f>
        <v>0</v>
      </c>
      <c r="AL398" s="16">
        <f>IF(VLOOKUP(AF398,Group,7,FALSE)="",0,ROUND(AJ398-0.04999,1)-AJ398+AM398)</f>
        <v>0</v>
      </c>
      <c r="AM398" s="16" t="str">
        <f>IF(VLOOKUP(AF398,Group,7,FALSE)="","",VLOOKUP(AF398,Group,7,FALSE))</f>
        <v/>
      </c>
      <c r="AO398" s="156" t="s">
        <v>56</v>
      </c>
    </row>
    <row r="399" spans="2:41" s="3" customFormat="1" ht="1.5" customHeight="1" x14ac:dyDescent="0.2">
      <c r="P399" s="72"/>
      <c r="Q399" s="87"/>
      <c r="R399" s="6"/>
      <c r="S399" s="38"/>
      <c r="T399" s="6"/>
      <c r="U399" s="5"/>
      <c r="V399" s="51"/>
      <c r="W399" s="142"/>
      <c r="X399" s="55"/>
      <c r="Y399" s="149"/>
      <c r="Z399" s="142"/>
      <c r="AA399" s="38"/>
      <c r="AB399" s="38"/>
      <c r="AC399" s="54"/>
      <c r="AD399" s="16"/>
      <c r="AE399" s="14"/>
      <c r="AF399" s="64"/>
      <c r="AG399" s="118"/>
      <c r="AH399" s="151"/>
      <c r="AI399" s="142"/>
      <c r="AK399" s="16"/>
      <c r="AL399" s="16"/>
      <c r="AM399" s="16"/>
      <c r="AN399" s="16"/>
      <c r="AO399" s="157" t="s">
        <v>56</v>
      </c>
    </row>
    <row r="400" spans="2:41" s="3" customFormat="1" ht="9.9499999999999993" customHeight="1" x14ac:dyDescent="0.2">
      <c r="B400" s="106" t="s">
        <v>6</v>
      </c>
      <c r="D400" s="39"/>
      <c r="E400" s="72" t="s">
        <v>1966</v>
      </c>
      <c r="F400" s="72"/>
      <c r="G400" s="29" t="s">
        <v>1936</v>
      </c>
      <c r="H400" s="29"/>
      <c r="I400" s="29"/>
      <c r="J400" s="29"/>
      <c r="K400" s="29" t="s">
        <v>125</v>
      </c>
      <c r="L400" s="29"/>
      <c r="M400" s="29" t="s">
        <v>1967</v>
      </c>
      <c r="N400" s="29"/>
      <c r="P400" s="72" t="s">
        <v>1531</v>
      </c>
      <c r="Q400" s="87"/>
      <c r="R400" s="28"/>
      <c r="S400" s="38">
        <f t="shared" ref="S400:S403" si="296">IF(Suggested="Yes",AA400,AG400)</f>
        <v>52.6</v>
      </c>
      <c r="T400" s="36" t="s">
        <v>43</v>
      </c>
      <c r="U400" s="5" t="str">
        <f>+Instructions!$B$3</f>
        <v>E</v>
      </c>
      <c r="V400" s="51"/>
      <c r="W400" s="55">
        <f>+Instructions!$C$22</f>
        <v>0</v>
      </c>
      <c r="X400" s="38">
        <f t="shared" ref="X400:X403" si="297">ROUND($AA400*(1-W400)+0.004999,2)</f>
        <v>52.6</v>
      </c>
      <c r="Y400" s="146"/>
      <c r="Z400" s="6" t="s">
        <v>3263</v>
      </c>
      <c r="AA400" s="38">
        <v>52.6</v>
      </c>
      <c r="AB400" s="59">
        <f t="shared" ref="AB400:AB403" si="298">+W400</f>
        <v>0</v>
      </c>
      <c r="AC400" s="16">
        <f t="shared" ref="AC400:AC403" si="299">+X400</f>
        <v>52.6</v>
      </c>
      <c r="AD400" s="12">
        <f t="shared" ref="AD400:AD403" si="300">(AG400-AC400)/AG400</f>
        <v>0</v>
      </c>
      <c r="AE400" s="115"/>
      <c r="AF400" s="121">
        <v>3</v>
      </c>
      <c r="AG400" s="52">
        <f t="shared" ref="AG400:AG403" si="301">SUM(AJ400:AL400)+AE400</f>
        <v>52.6</v>
      </c>
      <c r="AH400" s="146"/>
      <c r="AJ400" s="38">
        <f t="shared" ref="AJ400:AJ403" si="302">ROUND(AC400/(1-VLOOKUP(AF400,Group,2,FALSE)),2)</f>
        <v>52.6</v>
      </c>
      <c r="AK400" s="16">
        <f t="shared" ref="AK400:AK403" si="303">IF(VLOOKUP(AF400,Group,5,FALSE)="YES",VLOOKUP(ROUND(ROUND(AJ400,1)-AJ400,2),Round,2,FALSE)+VLOOKUP(AF400,Group,6,FALSE),0)</f>
        <v>0</v>
      </c>
      <c r="AL400" s="16">
        <f t="shared" ref="AL400:AL403" si="304">IF(VLOOKUP(AF400,Group,7,FALSE)="",0,ROUND(AJ400-0.04999,1)-AJ400+AM400)</f>
        <v>0</v>
      </c>
      <c r="AM400" s="16" t="str">
        <f t="shared" ref="AM400:AM403" si="305">IF(VLOOKUP(AF400,Group,7,FALSE)="","",VLOOKUP(AF400,Group,7,FALSE))</f>
        <v/>
      </c>
      <c r="AO400" s="156" t="s">
        <v>56</v>
      </c>
    </row>
    <row r="401" spans="2:41" s="3" customFormat="1" ht="9.9499999999999993" customHeight="1" x14ac:dyDescent="0.2">
      <c r="B401" s="106" t="s">
        <v>6</v>
      </c>
      <c r="D401" s="39"/>
      <c r="E401" s="72" t="s">
        <v>83</v>
      </c>
      <c r="F401" s="72"/>
      <c r="G401" s="29" t="s">
        <v>94</v>
      </c>
      <c r="H401" s="29"/>
      <c r="I401" s="29"/>
      <c r="J401" s="29"/>
      <c r="K401" s="29" t="s">
        <v>125</v>
      </c>
      <c r="L401" s="29"/>
      <c r="M401" s="29" t="s">
        <v>1968</v>
      </c>
      <c r="N401" s="29"/>
      <c r="P401" s="72" t="s">
        <v>1531</v>
      </c>
      <c r="Q401" s="87"/>
      <c r="R401" s="28"/>
      <c r="S401" s="38">
        <f t="shared" si="296"/>
        <v>37.450000000000003</v>
      </c>
      <c r="T401" s="36" t="s">
        <v>43</v>
      </c>
      <c r="U401" s="5" t="str">
        <f>+Instructions!$B$3</f>
        <v>E</v>
      </c>
      <c r="V401" s="51"/>
      <c r="W401" s="55">
        <f>+Instructions!$C$22</f>
        <v>0</v>
      </c>
      <c r="X401" s="38">
        <f t="shared" si="297"/>
        <v>37.450000000000003</v>
      </c>
      <c r="Y401" s="146"/>
      <c r="Z401" s="6" t="s">
        <v>3263</v>
      </c>
      <c r="AA401" s="38">
        <v>37.450000000000003</v>
      </c>
      <c r="AB401" s="59">
        <f t="shared" si="298"/>
        <v>0</v>
      </c>
      <c r="AC401" s="16">
        <f t="shared" si="299"/>
        <v>37.450000000000003</v>
      </c>
      <c r="AD401" s="12">
        <f t="shared" si="300"/>
        <v>0</v>
      </c>
      <c r="AE401" s="115"/>
      <c r="AF401" s="121">
        <v>3</v>
      </c>
      <c r="AG401" s="52">
        <f t="shared" si="301"/>
        <v>37.450000000000003</v>
      </c>
      <c r="AH401" s="146"/>
      <c r="AJ401" s="38">
        <f t="shared" si="302"/>
        <v>37.450000000000003</v>
      </c>
      <c r="AK401" s="16">
        <f t="shared" si="303"/>
        <v>0</v>
      </c>
      <c r="AL401" s="16">
        <f t="shared" si="304"/>
        <v>0</v>
      </c>
      <c r="AM401" s="16" t="str">
        <f t="shared" si="305"/>
        <v/>
      </c>
      <c r="AO401" s="156" t="s">
        <v>56</v>
      </c>
    </row>
    <row r="402" spans="2:41" s="3" customFormat="1" ht="9.9499999999999993" customHeight="1" x14ac:dyDescent="0.2">
      <c r="B402" s="106" t="s">
        <v>6</v>
      </c>
      <c r="D402" s="39"/>
      <c r="E402" s="72" t="s">
        <v>251</v>
      </c>
      <c r="F402" s="72"/>
      <c r="G402" s="29" t="s">
        <v>96</v>
      </c>
      <c r="H402" s="29"/>
      <c r="I402" s="29"/>
      <c r="J402" s="29"/>
      <c r="K402" s="29" t="s">
        <v>125</v>
      </c>
      <c r="L402" s="29"/>
      <c r="M402" s="29" t="s">
        <v>1591</v>
      </c>
      <c r="N402" s="29"/>
      <c r="P402" s="72" t="s">
        <v>1531</v>
      </c>
      <c r="Q402" s="87"/>
      <c r="R402" s="28"/>
      <c r="S402" s="38">
        <f t="shared" si="296"/>
        <v>47.95</v>
      </c>
      <c r="T402" s="36" t="s">
        <v>43</v>
      </c>
      <c r="U402" s="5" t="str">
        <f>+Instructions!$B$3</f>
        <v>E</v>
      </c>
      <c r="V402" s="51"/>
      <c r="W402" s="55">
        <f>+Instructions!$C$22</f>
        <v>0</v>
      </c>
      <c r="X402" s="38">
        <f t="shared" si="297"/>
        <v>47.95</v>
      </c>
      <c r="Y402" s="146"/>
      <c r="Z402" s="6" t="s">
        <v>3263</v>
      </c>
      <c r="AA402" s="38">
        <v>47.95</v>
      </c>
      <c r="AB402" s="59">
        <f t="shared" si="298"/>
        <v>0</v>
      </c>
      <c r="AC402" s="16">
        <f t="shared" si="299"/>
        <v>47.95</v>
      </c>
      <c r="AD402" s="12">
        <f t="shared" si="300"/>
        <v>0</v>
      </c>
      <c r="AE402" s="115"/>
      <c r="AF402" s="121">
        <v>3</v>
      </c>
      <c r="AG402" s="52">
        <f t="shared" si="301"/>
        <v>47.95</v>
      </c>
      <c r="AH402" s="146"/>
      <c r="AJ402" s="38">
        <f t="shared" si="302"/>
        <v>47.95</v>
      </c>
      <c r="AK402" s="16">
        <f t="shared" si="303"/>
        <v>0</v>
      </c>
      <c r="AL402" s="16">
        <f t="shared" si="304"/>
        <v>0</v>
      </c>
      <c r="AM402" s="16" t="str">
        <f t="shared" si="305"/>
        <v/>
      </c>
      <c r="AO402" s="156" t="s">
        <v>56</v>
      </c>
    </row>
    <row r="403" spans="2:41" s="3" customFormat="1" ht="9.9499999999999993" customHeight="1" x14ac:dyDescent="0.2">
      <c r="B403" s="106" t="s">
        <v>6</v>
      </c>
      <c r="D403" s="39"/>
      <c r="E403" s="72" t="s">
        <v>83</v>
      </c>
      <c r="F403" s="72"/>
      <c r="G403" s="29" t="s">
        <v>116</v>
      </c>
      <c r="H403" s="29"/>
      <c r="I403" s="29"/>
      <c r="J403" s="29"/>
      <c r="K403" s="29" t="s">
        <v>125</v>
      </c>
      <c r="L403" s="29"/>
      <c r="M403" s="29" t="s">
        <v>1964</v>
      </c>
      <c r="N403" s="29"/>
      <c r="P403" s="72" t="s">
        <v>1531</v>
      </c>
      <c r="Q403" s="87"/>
      <c r="R403" s="28"/>
      <c r="S403" s="38">
        <f t="shared" si="296"/>
        <v>35.1</v>
      </c>
      <c r="T403" s="36" t="s">
        <v>43</v>
      </c>
      <c r="U403" s="5" t="str">
        <f>+Instructions!$B$3</f>
        <v>E</v>
      </c>
      <c r="V403" s="51"/>
      <c r="W403" s="55">
        <f>+Instructions!$C$22</f>
        <v>0</v>
      </c>
      <c r="X403" s="38">
        <f t="shared" si="297"/>
        <v>35.1</v>
      </c>
      <c r="Y403" s="146"/>
      <c r="Z403" s="6" t="s">
        <v>3263</v>
      </c>
      <c r="AA403" s="38">
        <v>35.1</v>
      </c>
      <c r="AB403" s="59">
        <f t="shared" si="298"/>
        <v>0</v>
      </c>
      <c r="AC403" s="16">
        <f t="shared" si="299"/>
        <v>35.1</v>
      </c>
      <c r="AD403" s="12">
        <f t="shared" si="300"/>
        <v>0</v>
      </c>
      <c r="AE403" s="115"/>
      <c r="AF403" s="121">
        <v>3</v>
      </c>
      <c r="AG403" s="52">
        <f t="shared" si="301"/>
        <v>35.1</v>
      </c>
      <c r="AH403" s="146"/>
      <c r="AJ403" s="38">
        <f t="shared" si="302"/>
        <v>35.1</v>
      </c>
      <c r="AK403" s="16">
        <f t="shared" si="303"/>
        <v>0</v>
      </c>
      <c r="AL403" s="16">
        <f t="shared" si="304"/>
        <v>0</v>
      </c>
      <c r="AM403" s="16" t="str">
        <f t="shared" si="305"/>
        <v/>
      </c>
      <c r="AO403" s="156" t="s">
        <v>56</v>
      </c>
    </row>
    <row r="404" spans="2:41" s="3" customFormat="1" ht="9.9499999999999993" customHeight="1" x14ac:dyDescent="0.2">
      <c r="B404" s="106" t="s">
        <v>6</v>
      </c>
      <c r="D404" s="39"/>
      <c r="E404" s="72" t="s">
        <v>83</v>
      </c>
      <c r="F404" s="72"/>
      <c r="G404" s="29" t="s">
        <v>1938</v>
      </c>
      <c r="H404" s="29"/>
      <c r="I404" s="29"/>
      <c r="J404" s="29"/>
      <c r="K404" s="29" t="s">
        <v>125</v>
      </c>
      <c r="L404" s="29"/>
      <c r="M404" s="29" t="s">
        <v>1969</v>
      </c>
      <c r="N404" s="29"/>
      <c r="P404" s="72" t="s">
        <v>1531</v>
      </c>
      <c r="Q404" s="87"/>
      <c r="R404" s="28"/>
      <c r="S404" s="38">
        <f t="shared" ref="S404:S410" si="306">IF(Suggested="Yes",AA404,AG404)</f>
        <v>42.25</v>
      </c>
      <c r="T404" s="36" t="s">
        <v>43</v>
      </c>
      <c r="U404" s="5" t="str">
        <f>+Instructions!$B$3</f>
        <v>E</v>
      </c>
      <c r="V404" s="51"/>
      <c r="W404" s="55">
        <f>+Instructions!$C$22</f>
        <v>0</v>
      </c>
      <c r="X404" s="38">
        <f t="shared" ref="X404:X410" si="307">ROUND($AA404*(1-W404)+0.004999,2)</f>
        <v>42.25</v>
      </c>
      <c r="Y404" s="146"/>
      <c r="Z404" s="6" t="s">
        <v>3263</v>
      </c>
      <c r="AA404" s="38">
        <v>42.25</v>
      </c>
      <c r="AB404" s="59">
        <f t="shared" ref="AB404:AC410" si="308">+W404</f>
        <v>0</v>
      </c>
      <c r="AC404" s="16">
        <f t="shared" si="308"/>
        <v>42.25</v>
      </c>
      <c r="AD404" s="12">
        <f t="shared" ref="AD404:AD410" si="309">(AG404-AC404)/AG404</f>
        <v>0</v>
      </c>
      <c r="AE404" s="115"/>
      <c r="AF404" s="121">
        <v>3</v>
      </c>
      <c r="AG404" s="52">
        <f t="shared" ref="AG404:AG410" si="310">SUM(AJ404:AL404)+AE404</f>
        <v>42.25</v>
      </c>
      <c r="AH404" s="146"/>
      <c r="AJ404" s="38">
        <f t="shared" ref="AJ404:AJ410" si="311">ROUND(AC404/(1-VLOOKUP(AF404,Group,2,FALSE)),2)</f>
        <v>42.25</v>
      </c>
      <c r="AK404" s="16">
        <f t="shared" ref="AK404:AK410" si="312">IF(VLOOKUP(AF404,Group,5,FALSE)="YES",VLOOKUP(ROUND(ROUND(AJ404,1)-AJ404,2),Round,2,FALSE)+VLOOKUP(AF404,Group,6,FALSE),0)</f>
        <v>0</v>
      </c>
      <c r="AL404" s="16">
        <f t="shared" ref="AL404:AL410" si="313">IF(VLOOKUP(AF404,Group,7,FALSE)="",0,ROUND(AJ404-0.04999,1)-AJ404+AM404)</f>
        <v>0</v>
      </c>
      <c r="AM404" s="16" t="str">
        <f t="shared" ref="AM404:AM410" si="314">IF(VLOOKUP(AF404,Group,7,FALSE)="","",VLOOKUP(AF404,Group,7,FALSE))</f>
        <v/>
      </c>
      <c r="AO404" s="156" t="s">
        <v>56</v>
      </c>
    </row>
    <row r="405" spans="2:41" s="3" customFormat="1" ht="9.9499999999999993" customHeight="1" x14ac:dyDescent="0.2">
      <c r="B405" s="106" t="s">
        <v>6</v>
      </c>
      <c r="D405" s="39"/>
      <c r="E405" s="72" t="s">
        <v>1593</v>
      </c>
      <c r="F405" s="72"/>
      <c r="G405" s="29" t="s">
        <v>1594</v>
      </c>
      <c r="H405" s="29"/>
      <c r="I405" s="29"/>
      <c r="J405" s="29"/>
      <c r="K405" s="29" t="s">
        <v>125</v>
      </c>
      <c r="L405" s="29"/>
      <c r="M405" s="29" t="s">
        <v>1595</v>
      </c>
      <c r="N405" s="29"/>
      <c r="P405" s="72" t="s">
        <v>1531</v>
      </c>
      <c r="Q405" s="87"/>
      <c r="R405" s="28"/>
      <c r="S405" s="38">
        <f t="shared" si="306"/>
        <v>120.45</v>
      </c>
      <c r="T405" s="36" t="s">
        <v>43</v>
      </c>
      <c r="U405" s="5" t="str">
        <f>+Instructions!$B$3</f>
        <v>E</v>
      </c>
      <c r="V405" s="51"/>
      <c r="W405" s="55">
        <f>+Instructions!$C$22</f>
        <v>0</v>
      </c>
      <c r="X405" s="38">
        <f t="shared" si="307"/>
        <v>120.45</v>
      </c>
      <c r="Y405" s="146"/>
      <c r="Z405" s="6" t="s">
        <v>3263</v>
      </c>
      <c r="AA405" s="38">
        <v>120.45</v>
      </c>
      <c r="AB405" s="59">
        <f t="shared" si="308"/>
        <v>0</v>
      </c>
      <c r="AC405" s="16">
        <f t="shared" si="308"/>
        <v>120.45</v>
      </c>
      <c r="AD405" s="12">
        <f t="shared" si="309"/>
        <v>0</v>
      </c>
      <c r="AE405" s="115"/>
      <c r="AF405" s="121">
        <v>3</v>
      </c>
      <c r="AG405" s="52">
        <f t="shared" si="310"/>
        <v>120.45</v>
      </c>
      <c r="AH405" s="146"/>
      <c r="AJ405" s="38">
        <f t="shared" si="311"/>
        <v>120.45</v>
      </c>
      <c r="AK405" s="16">
        <f t="shared" si="312"/>
        <v>0</v>
      </c>
      <c r="AL405" s="16">
        <f t="shared" si="313"/>
        <v>0</v>
      </c>
      <c r="AM405" s="16" t="str">
        <f t="shared" si="314"/>
        <v/>
      </c>
      <c r="AO405" s="156" t="s">
        <v>56</v>
      </c>
    </row>
    <row r="406" spans="2:41" s="3" customFormat="1" ht="9.9499999999999993" customHeight="1" x14ac:dyDescent="0.2">
      <c r="B406" s="106" t="s">
        <v>6</v>
      </c>
      <c r="D406" s="39"/>
      <c r="E406" s="72" t="s">
        <v>83</v>
      </c>
      <c r="F406" s="72"/>
      <c r="G406" s="29" t="s">
        <v>1160</v>
      </c>
      <c r="H406" s="29"/>
      <c r="I406" s="29"/>
      <c r="J406" s="29"/>
      <c r="K406" s="29" t="s">
        <v>125</v>
      </c>
      <c r="L406" s="29"/>
      <c r="M406" s="29" t="s">
        <v>1592</v>
      </c>
      <c r="N406" s="29"/>
      <c r="P406" s="72" t="s">
        <v>1531</v>
      </c>
      <c r="Q406" s="87"/>
      <c r="R406" s="28"/>
      <c r="S406" s="38">
        <f t="shared" si="306"/>
        <v>78.7</v>
      </c>
      <c r="T406" s="36" t="s">
        <v>43</v>
      </c>
      <c r="U406" s="5" t="str">
        <f>+Instructions!$B$3</f>
        <v>E</v>
      </c>
      <c r="V406" s="51"/>
      <c r="W406" s="55">
        <f>+Instructions!$C$22</f>
        <v>0</v>
      </c>
      <c r="X406" s="38">
        <f t="shared" si="307"/>
        <v>78.7</v>
      </c>
      <c r="Y406" s="146"/>
      <c r="Z406" s="6" t="s">
        <v>3263</v>
      </c>
      <c r="AA406" s="38">
        <v>78.7</v>
      </c>
      <c r="AB406" s="59">
        <f t="shared" si="308"/>
        <v>0</v>
      </c>
      <c r="AC406" s="16">
        <f t="shared" si="308"/>
        <v>78.7</v>
      </c>
      <c r="AD406" s="12">
        <f t="shared" si="309"/>
        <v>0</v>
      </c>
      <c r="AE406" s="115"/>
      <c r="AF406" s="121">
        <v>3</v>
      </c>
      <c r="AG406" s="52">
        <f t="shared" si="310"/>
        <v>78.7</v>
      </c>
      <c r="AH406" s="146"/>
      <c r="AJ406" s="38">
        <f t="shared" si="311"/>
        <v>78.7</v>
      </c>
      <c r="AK406" s="16">
        <f t="shared" si="312"/>
        <v>0</v>
      </c>
      <c r="AL406" s="16">
        <f t="shared" si="313"/>
        <v>0</v>
      </c>
      <c r="AM406" s="16" t="str">
        <f t="shared" si="314"/>
        <v/>
      </c>
      <c r="AO406" s="156" t="s">
        <v>56</v>
      </c>
    </row>
    <row r="407" spans="2:41" s="3" customFormat="1" ht="9.9499999999999993" customHeight="1" x14ac:dyDescent="0.2">
      <c r="B407" s="106" t="s">
        <v>6</v>
      </c>
      <c r="D407" s="39"/>
      <c r="E407" s="72" t="s">
        <v>1596</v>
      </c>
      <c r="F407" s="72"/>
      <c r="G407" s="29" t="s">
        <v>1597</v>
      </c>
      <c r="H407" s="29"/>
      <c r="I407" s="29"/>
      <c r="J407" s="29"/>
      <c r="K407" s="29" t="s">
        <v>125</v>
      </c>
      <c r="L407" s="29"/>
      <c r="M407" s="29" t="s">
        <v>1598</v>
      </c>
      <c r="N407" s="29"/>
      <c r="P407" s="72" t="s">
        <v>1531</v>
      </c>
      <c r="Q407" s="87"/>
      <c r="R407" s="28"/>
      <c r="S407" s="38">
        <f t="shared" si="306"/>
        <v>109.4</v>
      </c>
      <c r="T407" s="36" t="s">
        <v>43</v>
      </c>
      <c r="U407" s="5" t="str">
        <f>+Instructions!$B$3</f>
        <v>E</v>
      </c>
      <c r="V407" s="51"/>
      <c r="W407" s="55">
        <f>+Instructions!$C$22</f>
        <v>0</v>
      </c>
      <c r="X407" s="38">
        <f t="shared" si="307"/>
        <v>109.4</v>
      </c>
      <c r="Y407" s="146"/>
      <c r="Z407" s="6" t="s">
        <v>3263</v>
      </c>
      <c r="AA407" s="38">
        <v>109.4</v>
      </c>
      <c r="AB407" s="59">
        <f t="shared" si="308"/>
        <v>0</v>
      </c>
      <c r="AC407" s="16">
        <f t="shared" si="308"/>
        <v>109.4</v>
      </c>
      <c r="AD407" s="12">
        <f t="shared" si="309"/>
        <v>0</v>
      </c>
      <c r="AE407" s="115"/>
      <c r="AF407" s="121">
        <v>3</v>
      </c>
      <c r="AG407" s="52">
        <f t="shared" si="310"/>
        <v>109.4</v>
      </c>
      <c r="AH407" s="146"/>
      <c r="AJ407" s="38">
        <f t="shared" si="311"/>
        <v>109.4</v>
      </c>
      <c r="AK407" s="16">
        <f t="shared" si="312"/>
        <v>0</v>
      </c>
      <c r="AL407" s="16">
        <f t="shared" si="313"/>
        <v>0</v>
      </c>
      <c r="AM407" s="16" t="str">
        <f t="shared" si="314"/>
        <v/>
      </c>
      <c r="AO407" s="156" t="s">
        <v>56</v>
      </c>
    </row>
    <row r="408" spans="2:41" s="3" customFormat="1" ht="9.9499999999999993" customHeight="1" x14ac:dyDescent="0.2">
      <c r="B408" s="106" t="s">
        <v>6</v>
      </c>
      <c r="D408" s="39"/>
      <c r="E408" s="72" t="s">
        <v>377</v>
      </c>
      <c r="F408" s="72"/>
      <c r="G408" s="29" t="s">
        <v>543</v>
      </c>
      <c r="H408" s="29"/>
      <c r="I408" s="29"/>
      <c r="J408" s="29"/>
      <c r="K408" s="29" t="s">
        <v>125</v>
      </c>
      <c r="L408" s="29"/>
      <c r="M408" s="29" t="s">
        <v>1965</v>
      </c>
      <c r="N408" s="29"/>
      <c r="P408" s="72" t="s">
        <v>1531</v>
      </c>
      <c r="Q408" s="87"/>
      <c r="R408" s="28"/>
      <c r="S408" s="38">
        <f t="shared" si="306"/>
        <v>42</v>
      </c>
      <c r="T408" s="36" t="s">
        <v>43</v>
      </c>
      <c r="U408" s="5" t="str">
        <f>+Instructions!$B$3</f>
        <v>E</v>
      </c>
      <c r="V408" s="51"/>
      <c r="W408" s="55">
        <f>+Instructions!$C$22</f>
        <v>0</v>
      </c>
      <c r="X408" s="38">
        <f t="shared" si="307"/>
        <v>42</v>
      </c>
      <c r="Y408" s="146"/>
      <c r="Z408" s="6" t="s">
        <v>3263</v>
      </c>
      <c r="AA408" s="38">
        <v>42</v>
      </c>
      <c r="AB408" s="59">
        <f t="shared" si="308"/>
        <v>0</v>
      </c>
      <c r="AC408" s="16">
        <f t="shared" si="308"/>
        <v>42</v>
      </c>
      <c r="AD408" s="12">
        <f t="shared" si="309"/>
        <v>0</v>
      </c>
      <c r="AE408" s="115"/>
      <c r="AF408" s="121">
        <v>3</v>
      </c>
      <c r="AG408" s="52">
        <f t="shared" si="310"/>
        <v>42</v>
      </c>
      <c r="AH408" s="146"/>
      <c r="AJ408" s="38">
        <f t="shared" si="311"/>
        <v>42</v>
      </c>
      <c r="AK408" s="16">
        <f t="shared" si="312"/>
        <v>0</v>
      </c>
      <c r="AL408" s="16">
        <f t="shared" si="313"/>
        <v>0</v>
      </c>
      <c r="AM408" s="16" t="str">
        <f t="shared" si="314"/>
        <v/>
      </c>
      <c r="AO408" s="156" t="s">
        <v>56</v>
      </c>
    </row>
    <row r="409" spans="2:41" s="3" customFormat="1" ht="9.9499999999999993" customHeight="1" x14ac:dyDescent="0.2">
      <c r="B409" s="106" t="s">
        <v>6</v>
      </c>
      <c r="D409" s="39"/>
      <c r="E409" s="72" t="s">
        <v>377</v>
      </c>
      <c r="F409" s="72"/>
      <c r="G409" s="29" t="s">
        <v>2075</v>
      </c>
      <c r="H409" s="29"/>
      <c r="I409" s="29"/>
      <c r="J409" s="29"/>
      <c r="K409" s="29" t="s">
        <v>125</v>
      </c>
      <c r="L409" s="29"/>
      <c r="M409" s="29" t="s">
        <v>1590</v>
      </c>
      <c r="N409" s="29"/>
      <c r="P409" s="72" t="s">
        <v>1531</v>
      </c>
      <c r="Q409" s="87"/>
      <c r="R409" s="28"/>
      <c r="S409" s="38">
        <f t="shared" si="306"/>
        <v>42.55</v>
      </c>
      <c r="T409" s="36" t="s">
        <v>43</v>
      </c>
      <c r="U409" s="5" t="str">
        <f>+Instructions!$B$3</f>
        <v>E</v>
      </c>
      <c r="V409" s="51"/>
      <c r="W409" s="55">
        <f>+Instructions!$C$22</f>
        <v>0</v>
      </c>
      <c r="X409" s="38">
        <f t="shared" si="307"/>
        <v>42.55</v>
      </c>
      <c r="Y409" s="146"/>
      <c r="Z409" s="6" t="s">
        <v>3263</v>
      </c>
      <c r="AA409" s="38">
        <v>42.55</v>
      </c>
      <c r="AB409" s="59">
        <f t="shared" si="308"/>
        <v>0</v>
      </c>
      <c r="AC409" s="16">
        <f t="shared" si="308"/>
        <v>42.55</v>
      </c>
      <c r="AD409" s="12">
        <f t="shared" si="309"/>
        <v>0</v>
      </c>
      <c r="AE409" s="115"/>
      <c r="AF409" s="121">
        <v>3</v>
      </c>
      <c r="AG409" s="52">
        <f t="shared" si="310"/>
        <v>42.55</v>
      </c>
      <c r="AH409" s="146"/>
      <c r="AJ409" s="38">
        <f t="shared" si="311"/>
        <v>42.55</v>
      </c>
      <c r="AK409" s="16">
        <f t="shared" si="312"/>
        <v>0</v>
      </c>
      <c r="AL409" s="16">
        <f t="shared" si="313"/>
        <v>0</v>
      </c>
      <c r="AM409" s="16" t="str">
        <f t="shared" si="314"/>
        <v/>
      </c>
      <c r="AO409" s="156" t="s">
        <v>56</v>
      </c>
    </row>
    <row r="410" spans="2:41" s="3" customFormat="1" ht="9.9499999999999993" customHeight="1" x14ac:dyDescent="0.2">
      <c r="B410" s="106" t="s">
        <v>6</v>
      </c>
      <c r="D410" s="39"/>
      <c r="E410" s="72" t="s">
        <v>1144</v>
      </c>
      <c r="F410" s="72"/>
      <c r="G410" s="29" t="s">
        <v>1145</v>
      </c>
      <c r="H410" s="29"/>
      <c r="I410" s="29"/>
      <c r="J410" s="29"/>
      <c r="K410" s="29" t="s">
        <v>125</v>
      </c>
      <c r="L410" s="29"/>
      <c r="M410" s="29" t="s">
        <v>1599</v>
      </c>
      <c r="N410" s="29"/>
      <c r="P410" s="72" t="s">
        <v>2497</v>
      </c>
      <c r="Q410" s="87"/>
      <c r="R410" s="28"/>
      <c r="S410" s="38">
        <f t="shared" si="306"/>
        <v>77.2</v>
      </c>
      <c r="T410" s="36" t="s">
        <v>43</v>
      </c>
      <c r="U410" s="5" t="str">
        <f>+Instructions!$B$3</f>
        <v>E</v>
      </c>
      <c r="V410" s="51"/>
      <c r="W410" s="55">
        <f>+Instructions!$C$22</f>
        <v>0</v>
      </c>
      <c r="X410" s="38">
        <f t="shared" si="307"/>
        <v>77.2</v>
      </c>
      <c r="Y410" s="146"/>
      <c r="Z410" s="6" t="s">
        <v>3263</v>
      </c>
      <c r="AA410" s="38">
        <v>77.2</v>
      </c>
      <c r="AB410" s="59">
        <f t="shared" si="308"/>
        <v>0</v>
      </c>
      <c r="AC410" s="16">
        <f t="shared" si="308"/>
        <v>77.2</v>
      </c>
      <c r="AD410" s="12">
        <f t="shared" si="309"/>
        <v>0</v>
      </c>
      <c r="AE410" s="115"/>
      <c r="AF410" s="121">
        <v>3</v>
      </c>
      <c r="AG410" s="52">
        <f t="shared" si="310"/>
        <v>77.2</v>
      </c>
      <c r="AH410" s="146"/>
      <c r="AJ410" s="38">
        <f t="shared" si="311"/>
        <v>77.2</v>
      </c>
      <c r="AK410" s="16">
        <f t="shared" si="312"/>
        <v>0</v>
      </c>
      <c r="AL410" s="16">
        <f t="shared" si="313"/>
        <v>0</v>
      </c>
      <c r="AM410" s="16" t="str">
        <f t="shared" si="314"/>
        <v/>
      </c>
      <c r="AO410" s="156" t="s">
        <v>56</v>
      </c>
    </row>
    <row r="411" spans="2:41" s="3" customFormat="1" ht="2.85" customHeight="1" x14ac:dyDescent="0.2">
      <c r="P411" s="72"/>
      <c r="Q411" s="87"/>
      <c r="R411" s="6"/>
      <c r="S411" s="38"/>
      <c r="T411" s="6"/>
      <c r="U411" s="5"/>
      <c r="V411" s="51"/>
      <c r="W411" s="55"/>
      <c r="X411" s="14"/>
      <c r="Y411" s="146"/>
      <c r="Z411" s="38"/>
      <c r="AA411" s="38"/>
      <c r="AB411" s="54"/>
      <c r="AC411" s="16"/>
      <c r="AD411" s="14"/>
      <c r="AE411" s="64"/>
      <c r="AF411" s="118"/>
      <c r="AG411" s="38"/>
      <c r="AH411" s="146"/>
      <c r="AJ411" s="38"/>
      <c r="AK411" s="16"/>
      <c r="AL411" s="16"/>
      <c r="AM411" s="16"/>
      <c r="AO411" s="157" t="s">
        <v>56</v>
      </c>
    </row>
    <row r="412" spans="2:41" s="3" customFormat="1" ht="9.75" customHeight="1" x14ac:dyDescent="0.2">
      <c r="B412" s="107" t="s">
        <v>52</v>
      </c>
      <c r="D412" s="39"/>
      <c r="E412" s="72" t="s">
        <v>1540</v>
      </c>
      <c r="F412" s="72"/>
      <c r="G412" s="29" t="s">
        <v>45</v>
      </c>
      <c r="H412" s="29"/>
      <c r="I412" s="29"/>
      <c r="J412" s="29"/>
      <c r="K412" s="29" t="s">
        <v>88</v>
      </c>
      <c r="L412" s="29"/>
      <c r="M412" s="29" t="s">
        <v>1963</v>
      </c>
      <c r="N412" s="29"/>
      <c r="P412" s="72" t="s">
        <v>1521</v>
      </c>
      <c r="Q412" s="87"/>
      <c r="R412" s="28"/>
      <c r="S412" s="38">
        <f>IF(Suggested="Yes",AA412,AG412)</f>
        <v>42.25</v>
      </c>
      <c r="T412" s="36" t="s">
        <v>44</v>
      </c>
      <c r="U412" s="5" t="str">
        <f>+Instructions!$B$3</f>
        <v>E</v>
      </c>
      <c r="V412" s="51"/>
      <c r="W412" s="55">
        <f>+Instructions!$C$22</f>
        <v>0</v>
      </c>
      <c r="X412" s="38">
        <f t="shared" ref="X412" si="315">ROUND($AA412*(1-W412)+0.004999,2)</f>
        <v>42.25</v>
      </c>
      <c r="Y412" s="146"/>
      <c r="Z412" s="6" t="s">
        <v>3263</v>
      </c>
      <c r="AA412" s="38">
        <v>42.25</v>
      </c>
      <c r="AB412" s="59">
        <f t="shared" ref="AB412" si="316">+W412</f>
        <v>0</v>
      </c>
      <c r="AC412" s="16">
        <f t="shared" ref="AC412" si="317">+X412</f>
        <v>42.25</v>
      </c>
      <c r="AD412" s="12">
        <f t="shared" ref="AD412" si="318">(AG412-AC412)/AG412</f>
        <v>0</v>
      </c>
      <c r="AE412" s="115"/>
      <c r="AF412" s="120">
        <v>1</v>
      </c>
      <c r="AG412" s="37">
        <f t="shared" ref="AG412" si="319">SUM(AJ412:AL412)+AE412</f>
        <v>42.25</v>
      </c>
      <c r="AH412" s="146"/>
      <c r="AJ412" s="38">
        <f t="shared" ref="AJ412" si="320">ROUND(AC412/(1-VLOOKUP(AF412,Group,2,FALSE)),2)</f>
        <v>42.25</v>
      </c>
      <c r="AK412" s="16">
        <f t="shared" ref="AK412" si="321">IF(VLOOKUP(AF412,Group,5,FALSE)="YES",VLOOKUP(ROUND(ROUND(AJ412,1)-AJ412,2),Round,2,FALSE)+VLOOKUP(AF412,Group,6,FALSE),0)</f>
        <v>0</v>
      </c>
      <c r="AL412" s="16">
        <f t="shared" ref="AL412" si="322">IF(VLOOKUP(AF412,Group,7,FALSE)="",0,ROUND(AJ412-0.04999,1)-AJ412+AM412)</f>
        <v>0</v>
      </c>
      <c r="AM412" s="16" t="str">
        <f t="shared" ref="AM412" si="323">IF(VLOOKUP(AF412,Group,7,FALSE)="","",VLOOKUP(AF412,Group,7,FALSE))</f>
        <v/>
      </c>
      <c r="AO412" s="156" t="s">
        <v>56</v>
      </c>
    </row>
    <row r="413" spans="2:41" s="3" customFormat="1" ht="9.75" customHeight="1" x14ac:dyDescent="0.2">
      <c r="B413" s="107" t="s">
        <v>52</v>
      </c>
      <c r="D413" s="39"/>
      <c r="E413" s="72" t="s">
        <v>292</v>
      </c>
      <c r="F413" s="72"/>
      <c r="G413" s="29" t="s">
        <v>45</v>
      </c>
      <c r="H413" s="29"/>
      <c r="I413" s="29"/>
      <c r="J413" s="29"/>
      <c r="K413" s="29" t="s">
        <v>88</v>
      </c>
      <c r="L413" s="29"/>
      <c r="M413" s="29" t="s">
        <v>1589</v>
      </c>
      <c r="N413" s="29"/>
      <c r="P413" s="72" t="s">
        <v>90</v>
      </c>
      <c r="Q413" s="87"/>
      <c r="R413" s="28"/>
      <c r="S413" s="38">
        <f>IF(Suggested="Yes",AA413,AG413)</f>
        <v>42.35</v>
      </c>
      <c r="T413" s="36" t="s">
        <v>44</v>
      </c>
      <c r="U413" s="5" t="str">
        <f>+Instructions!$B$3</f>
        <v>E</v>
      </c>
      <c r="V413" s="51"/>
      <c r="W413" s="55">
        <f>+Instructions!$C$22</f>
        <v>0</v>
      </c>
      <c r="X413" s="38">
        <f>ROUND($AA413*(1-W413)+0.004999,2)</f>
        <v>42.35</v>
      </c>
      <c r="Y413" s="146"/>
      <c r="Z413" s="6" t="s">
        <v>3263</v>
      </c>
      <c r="AA413" s="38">
        <v>42.35</v>
      </c>
      <c r="AB413" s="59">
        <f>+W413</f>
        <v>0</v>
      </c>
      <c r="AC413" s="16">
        <f>+X413</f>
        <v>42.35</v>
      </c>
      <c r="AD413" s="12">
        <f>(AG413-AC413)/AG413</f>
        <v>0</v>
      </c>
      <c r="AE413" s="115"/>
      <c r="AF413" s="120">
        <v>1</v>
      </c>
      <c r="AG413" s="37">
        <f>SUM(AJ413:AL413)+AE413</f>
        <v>42.35</v>
      </c>
      <c r="AH413" s="146"/>
      <c r="AJ413" s="38">
        <f>ROUND(AC413/(1-VLOOKUP(AF413,Group,2,FALSE)),2)</f>
        <v>42.35</v>
      </c>
      <c r="AK413" s="16">
        <f>IF(VLOOKUP(AF413,Group,5,FALSE)="YES",VLOOKUP(ROUND(ROUND(AJ413,1)-AJ413,2),Round,2,FALSE)+VLOOKUP(AF413,Group,6,FALSE),0)</f>
        <v>0</v>
      </c>
      <c r="AL413" s="16">
        <f>IF(VLOOKUP(AF413,Group,7,FALSE)="",0,ROUND(AJ413-0.04999,1)-AJ413+AM413)</f>
        <v>0</v>
      </c>
      <c r="AM413" s="16" t="str">
        <f>IF(VLOOKUP(AF413,Group,7,FALSE)="","",VLOOKUP(AF413,Group,7,FALSE))</f>
        <v/>
      </c>
      <c r="AO413" s="156" t="s">
        <v>56</v>
      </c>
    </row>
    <row r="414" spans="2:41" s="3" customFormat="1" ht="3.75" customHeight="1" x14ac:dyDescent="0.2">
      <c r="P414" s="72"/>
      <c r="Q414" s="87"/>
      <c r="R414" s="6"/>
      <c r="S414" s="38"/>
      <c r="T414" s="6"/>
      <c r="U414" s="5"/>
      <c r="V414" s="51"/>
      <c r="W414" s="55"/>
      <c r="X414" s="14"/>
      <c r="Y414" s="146"/>
      <c r="Z414" s="38"/>
      <c r="AA414" s="38"/>
      <c r="AB414" s="54"/>
      <c r="AC414" s="16"/>
      <c r="AD414" s="14"/>
      <c r="AE414" s="64"/>
      <c r="AF414" s="118"/>
      <c r="AG414" s="38"/>
      <c r="AH414" s="146"/>
      <c r="AJ414" s="38"/>
      <c r="AK414" s="16"/>
      <c r="AL414" s="16"/>
      <c r="AM414" s="16"/>
      <c r="AO414" s="157" t="s">
        <v>56</v>
      </c>
    </row>
    <row r="415" spans="2:41" s="3" customFormat="1" ht="9.9499999999999993" customHeight="1" x14ac:dyDescent="0.2">
      <c r="C415" s="71" t="s">
        <v>1272</v>
      </c>
      <c r="L415" s="3" t="s">
        <v>244</v>
      </c>
      <c r="M415" s="3" t="s">
        <v>244</v>
      </c>
      <c r="N415" s="3" t="s">
        <v>244</v>
      </c>
      <c r="P415" s="137"/>
      <c r="Q415" s="6"/>
      <c r="R415" s="77" t="s">
        <v>791</v>
      </c>
      <c r="S415" s="185" t="s">
        <v>990</v>
      </c>
      <c r="T415" s="190"/>
      <c r="U415" s="5"/>
      <c r="V415" s="51"/>
      <c r="W415" s="68"/>
      <c r="X415" s="68"/>
      <c r="Y415" s="146"/>
      <c r="Z415" s="38"/>
      <c r="AA415" s="38"/>
      <c r="AB415" s="14"/>
      <c r="AC415" s="14"/>
      <c r="AD415" s="14"/>
      <c r="AE415" s="14"/>
      <c r="AF415" s="64"/>
      <c r="AG415" s="16"/>
      <c r="AH415" s="146"/>
      <c r="AO415" s="157" t="s">
        <v>56</v>
      </c>
    </row>
    <row r="416" spans="2:41" s="3" customFormat="1" ht="2.85" customHeight="1" x14ac:dyDescent="0.2">
      <c r="P416" s="72"/>
      <c r="Q416" s="87"/>
      <c r="R416" s="6"/>
      <c r="S416" s="38"/>
      <c r="T416" s="6"/>
      <c r="U416" s="5"/>
      <c r="V416" s="51"/>
      <c r="W416" s="55"/>
      <c r="X416" s="14"/>
      <c r="Y416" s="146"/>
      <c r="Z416" s="38"/>
      <c r="AA416" s="38"/>
      <c r="AB416" s="54"/>
      <c r="AC416" s="16"/>
      <c r="AD416" s="14"/>
      <c r="AE416" s="64"/>
      <c r="AF416" s="118"/>
      <c r="AG416" s="38"/>
      <c r="AH416" s="146"/>
      <c r="AJ416" s="38"/>
      <c r="AK416" s="16"/>
      <c r="AL416" s="16"/>
      <c r="AM416" s="16"/>
      <c r="AO416" s="157" t="s">
        <v>56</v>
      </c>
    </row>
    <row r="417" spans="2:41" s="3" customFormat="1" ht="9.9499999999999993" customHeight="1" x14ac:dyDescent="0.2">
      <c r="C417" s="34"/>
      <c r="D417" s="39" t="s">
        <v>216</v>
      </c>
      <c r="E417" s="138" t="s">
        <v>1273</v>
      </c>
      <c r="F417" s="138"/>
      <c r="G417" s="138"/>
      <c r="H417" s="138"/>
      <c r="I417" s="138"/>
      <c r="J417" s="138"/>
      <c r="K417" s="138"/>
      <c r="L417" s="138"/>
      <c r="M417" s="138"/>
      <c r="N417" s="138"/>
      <c r="O417" s="29"/>
      <c r="P417" s="137"/>
      <c r="Q417" s="6"/>
      <c r="U417" s="5"/>
      <c r="V417" s="51"/>
      <c r="W417" s="68"/>
      <c r="X417" s="68"/>
      <c r="Y417" s="146"/>
      <c r="Z417" s="38"/>
      <c r="AA417" s="38"/>
      <c r="AB417" s="54"/>
      <c r="AC417" s="16"/>
      <c r="AD417" s="14"/>
      <c r="AE417" s="64"/>
      <c r="AF417" s="118"/>
      <c r="AG417" s="16"/>
      <c r="AH417" s="146"/>
      <c r="AJ417" s="38"/>
      <c r="AK417" s="16"/>
      <c r="AL417" s="16"/>
      <c r="AM417" s="16"/>
      <c r="AO417" s="157"/>
    </row>
    <row r="418" spans="2:41" s="3" customFormat="1" ht="1.5" customHeight="1" x14ac:dyDescent="0.2">
      <c r="P418" s="72"/>
      <c r="Q418" s="87"/>
      <c r="R418" s="6"/>
      <c r="S418" s="38"/>
      <c r="T418" s="6"/>
      <c r="U418" s="5"/>
      <c r="V418" s="51"/>
      <c r="W418" s="55"/>
      <c r="X418" s="14"/>
      <c r="Y418" s="146"/>
      <c r="Z418" s="38"/>
      <c r="AA418" s="38"/>
      <c r="AB418" s="54"/>
      <c r="AC418" s="16"/>
      <c r="AD418" s="14"/>
      <c r="AE418" s="64"/>
      <c r="AF418" s="118"/>
      <c r="AG418" s="38"/>
      <c r="AH418" s="146"/>
      <c r="AJ418" s="38"/>
      <c r="AK418" s="16"/>
      <c r="AL418" s="16"/>
      <c r="AM418" s="16"/>
      <c r="AO418" s="157" t="s">
        <v>56</v>
      </c>
    </row>
    <row r="419" spans="2:41" s="3" customFormat="1" ht="9.9499999999999993" customHeight="1" x14ac:dyDescent="0.2">
      <c r="B419" s="107" t="s">
        <v>52</v>
      </c>
      <c r="D419" s="39"/>
      <c r="E419" s="72" t="s">
        <v>83</v>
      </c>
      <c r="F419" s="72"/>
      <c r="G419" s="29" t="s">
        <v>45</v>
      </c>
      <c r="H419" s="29"/>
      <c r="I419" s="29"/>
      <c r="J419" s="29"/>
      <c r="K419" s="29" t="s">
        <v>125</v>
      </c>
      <c r="L419" s="29"/>
      <c r="M419" s="29" t="s">
        <v>1335</v>
      </c>
      <c r="N419" s="29"/>
      <c r="P419" s="72" t="s">
        <v>293</v>
      </c>
      <c r="Q419" s="87"/>
      <c r="R419" s="28"/>
      <c r="S419" s="38">
        <f>IF(Suggested="Yes",AA419,AG419)</f>
        <v>55.95</v>
      </c>
      <c r="T419" s="36" t="s">
        <v>44</v>
      </c>
      <c r="U419" s="5" t="str">
        <f>+Instructions!$B$3</f>
        <v>E</v>
      </c>
      <c r="V419" s="51"/>
      <c r="W419" s="55">
        <f>+Instructions!$C$22</f>
        <v>0</v>
      </c>
      <c r="X419" s="38">
        <f>ROUND($AA419*(1-W419)+0.004999,2)</f>
        <v>55.95</v>
      </c>
      <c r="Y419" s="146"/>
      <c r="Z419" s="6" t="s">
        <v>3263</v>
      </c>
      <c r="AA419" s="38">
        <v>55.95</v>
      </c>
      <c r="AB419" s="59">
        <f>+W419</f>
        <v>0</v>
      </c>
      <c r="AC419" s="16">
        <f>+X419</f>
        <v>55.95</v>
      </c>
      <c r="AD419" s="12">
        <f>(AG419-AC419)/AG419</f>
        <v>0</v>
      </c>
      <c r="AE419" s="115"/>
      <c r="AF419" s="120">
        <v>1</v>
      </c>
      <c r="AG419" s="37">
        <f>SUM(AJ419:AL419)+AE419</f>
        <v>55.95</v>
      </c>
      <c r="AH419" s="146"/>
      <c r="AJ419" s="38">
        <f>ROUND(AC419/(1-VLOOKUP(AF419,Group,2,FALSE)),2)</f>
        <v>55.95</v>
      </c>
      <c r="AK419" s="16">
        <f>IF(VLOOKUP(AF419,Group,5,FALSE)="YES",VLOOKUP(ROUND(ROUND(AJ419,1)-AJ419,2),Round,2,FALSE)+VLOOKUP(AF419,Group,6,FALSE),0)</f>
        <v>0</v>
      </c>
      <c r="AL419" s="16">
        <f>IF(VLOOKUP(AF419,Group,7,FALSE)="",0,ROUND(AJ419-0.04999,1)-AJ419+AM419)</f>
        <v>0</v>
      </c>
      <c r="AM419" s="16" t="str">
        <f>IF(VLOOKUP(AF419,Group,7,FALSE)="","",VLOOKUP(AF419,Group,7,FALSE))</f>
        <v/>
      </c>
      <c r="AO419" s="156" t="s">
        <v>56</v>
      </c>
    </row>
    <row r="420" spans="2:41" s="3" customFormat="1" ht="9.75" customHeight="1" x14ac:dyDescent="0.2">
      <c r="B420" s="107" t="s">
        <v>52</v>
      </c>
      <c r="D420" s="39"/>
      <c r="E420" s="72" t="s">
        <v>128</v>
      </c>
      <c r="F420" s="72"/>
      <c r="G420" s="29" t="s">
        <v>45</v>
      </c>
      <c r="H420" s="29"/>
      <c r="I420" s="29"/>
      <c r="J420" s="29"/>
      <c r="K420" s="29" t="s">
        <v>125</v>
      </c>
      <c r="L420" s="29"/>
      <c r="M420" s="29" t="s">
        <v>2499</v>
      </c>
      <c r="N420" s="29"/>
      <c r="P420" s="72" t="s">
        <v>2536</v>
      </c>
      <c r="Q420" s="87"/>
      <c r="R420" s="28"/>
      <c r="S420" s="38">
        <f>IF(Suggested="Yes",AA420,AG420)</f>
        <v>71.3</v>
      </c>
      <c r="T420" s="36" t="s">
        <v>44</v>
      </c>
      <c r="U420" s="5" t="str">
        <f>+Instructions!$B$3</f>
        <v>E</v>
      </c>
      <c r="V420" s="51"/>
      <c r="W420" s="55">
        <f>+Instructions!$C$22</f>
        <v>0</v>
      </c>
      <c r="X420" s="38">
        <f t="shared" ref="X420" si="324">ROUND($AA420*(1-W420)+0.004999,2)</f>
        <v>71.3</v>
      </c>
      <c r="Y420" s="146"/>
      <c r="Z420" s="6" t="s">
        <v>3263</v>
      </c>
      <c r="AA420" s="38">
        <v>71.3</v>
      </c>
      <c r="AB420" s="59">
        <f t="shared" ref="AB420" si="325">+W420</f>
        <v>0</v>
      </c>
      <c r="AC420" s="16">
        <f t="shared" ref="AC420" si="326">+X420</f>
        <v>71.3</v>
      </c>
      <c r="AD420" s="12">
        <f t="shared" ref="AD420" si="327">(AG420-AC420)/AG420</f>
        <v>0</v>
      </c>
      <c r="AE420" s="115"/>
      <c r="AF420" s="120">
        <v>1</v>
      </c>
      <c r="AG420" s="37">
        <f t="shared" ref="AG420" si="328">SUM(AJ420:AL420)+AE420</f>
        <v>71.3</v>
      </c>
      <c r="AH420" s="146"/>
      <c r="AJ420" s="38">
        <f t="shared" ref="AJ420" si="329">ROUND(AC420/(1-VLOOKUP(AF420,Group,2,FALSE)),2)</f>
        <v>71.3</v>
      </c>
      <c r="AK420" s="16">
        <f t="shared" ref="AK420" si="330">IF(VLOOKUP(AF420,Group,5,FALSE)="YES",VLOOKUP(ROUND(ROUND(AJ420,1)-AJ420,2),Round,2,FALSE)+VLOOKUP(AF420,Group,6,FALSE),0)</f>
        <v>0</v>
      </c>
      <c r="AL420" s="16">
        <f t="shared" ref="AL420" si="331">IF(VLOOKUP(AF420,Group,7,FALSE)="",0,ROUND(AJ420-0.04999,1)-AJ420+AM420)</f>
        <v>0</v>
      </c>
      <c r="AM420" s="16" t="str">
        <f t="shared" ref="AM420" si="332">IF(VLOOKUP(AF420,Group,7,FALSE)="","",VLOOKUP(AF420,Group,7,FALSE))</f>
        <v/>
      </c>
      <c r="AO420" s="156" t="s">
        <v>56</v>
      </c>
    </row>
    <row r="421" spans="2:41" s="3" customFormat="1" ht="9.9499999999999993" customHeight="1" x14ac:dyDescent="0.2">
      <c r="B421" s="107" t="s">
        <v>52</v>
      </c>
      <c r="D421" s="39"/>
      <c r="E421" s="72" t="s">
        <v>177</v>
      </c>
      <c r="F421" s="72"/>
      <c r="G421" s="29" t="s">
        <v>45</v>
      </c>
      <c r="H421" s="29"/>
      <c r="I421" s="29"/>
      <c r="J421" s="29"/>
      <c r="K421" s="29" t="s">
        <v>125</v>
      </c>
      <c r="L421" s="29"/>
      <c r="M421" s="29" t="s">
        <v>1336</v>
      </c>
      <c r="N421" s="29"/>
      <c r="P421" s="72" t="s">
        <v>299</v>
      </c>
      <c r="Q421" s="87"/>
      <c r="R421" s="28"/>
      <c r="S421" s="38">
        <f>IF(Suggested="Yes",AA421,AG421)</f>
        <v>65.400000000000006</v>
      </c>
      <c r="T421" s="36" t="s">
        <v>44</v>
      </c>
      <c r="U421" s="5" t="str">
        <f>+Instructions!$B$3</f>
        <v>E</v>
      </c>
      <c r="V421" s="51"/>
      <c r="W421" s="55">
        <f>+Instructions!$C$22</f>
        <v>0</v>
      </c>
      <c r="X421" s="38">
        <f>ROUND($AA421*(1-W421)+0.004999,2)</f>
        <v>65.400000000000006</v>
      </c>
      <c r="Y421" s="146"/>
      <c r="Z421" s="6" t="s">
        <v>3263</v>
      </c>
      <c r="AA421" s="38">
        <v>65.400000000000006</v>
      </c>
      <c r="AB421" s="59">
        <f>+W421</f>
        <v>0</v>
      </c>
      <c r="AC421" s="16">
        <f>+X421</f>
        <v>65.400000000000006</v>
      </c>
      <c r="AD421" s="12">
        <f>(AG421-AC421)/AG421</f>
        <v>0</v>
      </c>
      <c r="AE421" s="115"/>
      <c r="AF421" s="120">
        <v>1</v>
      </c>
      <c r="AG421" s="37">
        <f>SUM(AJ421:AL421)+AE421</f>
        <v>65.400000000000006</v>
      </c>
      <c r="AH421" s="146"/>
      <c r="AJ421" s="38">
        <f>ROUND(AC421/(1-VLOOKUP(AF421,Group,2,FALSE)),2)</f>
        <v>65.400000000000006</v>
      </c>
      <c r="AK421" s="16">
        <f>IF(VLOOKUP(AF421,Group,5,FALSE)="YES",VLOOKUP(ROUND(ROUND(AJ421,1)-AJ421,2),Round,2,FALSE)+VLOOKUP(AF421,Group,6,FALSE),0)</f>
        <v>0</v>
      </c>
      <c r="AL421" s="16">
        <f>IF(VLOOKUP(AF421,Group,7,FALSE)="",0,ROUND(AJ421-0.04999,1)-AJ421+AM421)</f>
        <v>0</v>
      </c>
      <c r="AM421" s="16" t="str">
        <f>IF(VLOOKUP(AF421,Group,7,FALSE)="","",VLOOKUP(AF421,Group,7,FALSE))</f>
        <v/>
      </c>
      <c r="AO421" s="156" t="s">
        <v>56</v>
      </c>
    </row>
    <row r="422" spans="2:41" s="3" customFormat="1" ht="1.5" customHeight="1" x14ac:dyDescent="0.2">
      <c r="P422" s="72"/>
      <c r="Q422" s="87"/>
      <c r="R422" s="6"/>
      <c r="S422" s="38"/>
      <c r="T422" s="6"/>
      <c r="U422" s="5"/>
      <c r="V422" s="51"/>
      <c r="W422" s="142"/>
      <c r="X422" s="55"/>
      <c r="Y422" s="149"/>
      <c r="Z422" s="142"/>
      <c r="AA422" s="38"/>
      <c r="AB422" s="38"/>
      <c r="AC422" s="54"/>
      <c r="AD422" s="16"/>
      <c r="AE422" s="14"/>
      <c r="AF422" s="64"/>
      <c r="AG422" s="118"/>
      <c r="AH422" s="151"/>
      <c r="AI422" s="142"/>
      <c r="AK422" s="16"/>
      <c r="AL422" s="16"/>
      <c r="AM422" s="16"/>
      <c r="AN422" s="16"/>
      <c r="AO422" s="157"/>
    </row>
    <row r="423" spans="2:41" s="3" customFormat="1" ht="9.9499999999999993" customHeight="1" x14ac:dyDescent="0.2">
      <c r="B423" s="106" t="s">
        <v>6</v>
      </c>
      <c r="D423" s="39"/>
      <c r="E423" s="72" t="s">
        <v>83</v>
      </c>
      <c r="F423" s="72"/>
      <c r="G423" s="29" t="s">
        <v>1058</v>
      </c>
      <c r="H423" s="29"/>
      <c r="I423" s="29"/>
      <c r="J423" s="29"/>
      <c r="K423" s="29" t="s">
        <v>125</v>
      </c>
      <c r="L423" s="29"/>
      <c r="M423" s="29" t="s">
        <v>1600</v>
      </c>
      <c r="N423" s="29"/>
      <c r="P423" s="72" t="s">
        <v>1531</v>
      </c>
      <c r="Q423" s="87"/>
      <c r="R423" s="28"/>
      <c r="S423" s="38">
        <f>IF(Suggested="Yes",AA423,AG423)</f>
        <v>68.55</v>
      </c>
      <c r="T423" s="36" t="s">
        <v>43</v>
      </c>
      <c r="U423" s="5" t="str">
        <f>+Instructions!$B$3</f>
        <v>E</v>
      </c>
      <c r="V423" s="51"/>
      <c r="W423" s="55">
        <f>+Instructions!$C$22</f>
        <v>0</v>
      </c>
      <c r="X423" s="38">
        <f>ROUND($AA423*(1-W423)+0.004999,2)</f>
        <v>68.55</v>
      </c>
      <c r="Y423" s="146"/>
      <c r="Z423" s="6" t="s">
        <v>3263</v>
      </c>
      <c r="AA423" s="38">
        <v>68.55</v>
      </c>
      <c r="AB423" s="59">
        <f t="shared" ref="AB423:AC425" si="333">+W423</f>
        <v>0</v>
      </c>
      <c r="AC423" s="16">
        <f t="shared" si="333"/>
        <v>68.55</v>
      </c>
      <c r="AD423" s="12">
        <f>(AG423-AC423)/AG423</f>
        <v>0</v>
      </c>
      <c r="AE423" s="115"/>
      <c r="AF423" s="121">
        <v>3</v>
      </c>
      <c r="AG423" s="52">
        <f>SUM(AJ423:AL423)+AE423</f>
        <v>68.55</v>
      </c>
      <c r="AH423" s="146"/>
      <c r="AJ423" s="38">
        <f>ROUND(AC423/(1-VLOOKUP(AF423,Group,2,FALSE)),2)</f>
        <v>68.55</v>
      </c>
      <c r="AK423" s="16">
        <f>IF(VLOOKUP(AF423,Group,5,FALSE)="YES",VLOOKUP(ROUND(ROUND(AJ423,1)-AJ423,2),Round,2,FALSE)+VLOOKUP(AF423,Group,6,FALSE),0)</f>
        <v>0</v>
      </c>
      <c r="AL423" s="16">
        <f>IF(VLOOKUP(AF423,Group,7,FALSE)="",0,ROUND(AJ423-0.04999,1)-AJ423+AM423)</f>
        <v>0</v>
      </c>
      <c r="AM423" s="16" t="str">
        <f>IF(VLOOKUP(AF423,Group,7,FALSE)="","",VLOOKUP(AF423,Group,7,FALSE))</f>
        <v/>
      </c>
      <c r="AO423" s="156" t="s">
        <v>56</v>
      </c>
    </row>
    <row r="424" spans="2:41" s="3" customFormat="1" ht="9.9499999999999993" customHeight="1" x14ac:dyDescent="0.2">
      <c r="B424" s="106" t="s">
        <v>6</v>
      </c>
      <c r="D424" s="39"/>
      <c r="E424" s="72" t="s">
        <v>1279</v>
      </c>
      <c r="F424" s="72"/>
      <c r="G424" s="29" t="s">
        <v>734</v>
      </c>
      <c r="H424" s="29"/>
      <c r="I424" s="29"/>
      <c r="J424" s="29"/>
      <c r="K424" s="29" t="s">
        <v>125</v>
      </c>
      <c r="L424" s="29"/>
      <c r="M424" s="29" t="s">
        <v>1601</v>
      </c>
      <c r="N424" s="29"/>
      <c r="P424" s="72" t="s">
        <v>1543</v>
      </c>
      <c r="Q424" s="87"/>
      <c r="R424" s="28"/>
      <c r="S424" s="38">
        <f>IF(Suggested="Yes",AA424,AG424)</f>
        <v>68.2</v>
      </c>
      <c r="T424" s="36" t="s">
        <v>43</v>
      </c>
      <c r="U424" s="5" t="str">
        <f>+Instructions!$B$3</f>
        <v>E</v>
      </c>
      <c r="V424" s="51"/>
      <c r="W424" s="55">
        <f>+Instructions!$C$22</f>
        <v>0</v>
      </c>
      <c r="X424" s="38">
        <f>ROUND($AA424*(1-W424)+0.004999,2)</f>
        <v>68.2</v>
      </c>
      <c r="Y424" s="146"/>
      <c r="Z424" s="6" t="s">
        <v>3263</v>
      </c>
      <c r="AA424" s="38">
        <v>68.2</v>
      </c>
      <c r="AB424" s="59">
        <f t="shared" si="333"/>
        <v>0</v>
      </c>
      <c r="AC424" s="16">
        <f t="shared" si="333"/>
        <v>68.2</v>
      </c>
      <c r="AD424" s="12">
        <f>(AG424-AC424)/AG424</f>
        <v>0</v>
      </c>
      <c r="AE424" s="115"/>
      <c r="AF424" s="121">
        <v>3</v>
      </c>
      <c r="AG424" s="52">
        <f>SUM(AJ424:AL424)+AE424</f>
        <v>68.2</v>
      </c>
      <c r="AH424" s="146"/>
      <c r="AJ424" s="38">
        <f>ROUND(AC424/(1-VLOOKUP(AF424,Group,2,FALSE)),2)</f>
        <v>68.2</v>
      </c>
      <c r="AK424" s="16">
        <f>IF(VLOOKUP(AF424,Group,5,FALSE)="YES",VLOOKUP(ROUND(ROUND(AJ424,1)-AJ424,2),Round,2,FALSE)+VLOOKUP(AF424,Group,6,FALSE),0)</f>
        <v>0</v>
      </c>
      <c r="AL424" s="16">
        <f>IF(VLOOKUP(AF424,Group,7,FALSE)="",0,ROUND(AJ424-0.04999,1)-AJ424+AM424)</f>
        <v>0</v>
      </c>
      <c r="AM424" s="16" t="str">
        <f>IF(VLOOKUP(AF424,Group,7,FALSE)="","",VLOOKUP(AF424,Group,7,FALSE))</f>
        <v/>
      </c>
      <c r="AO424" s="156" t="s">
        <v>56</v>
      </c>
    </row>
    <row r="425" spans="2:41" s="3" customFormat="1" ht="9.9499999999999993" customHeight="1" x14ac:dyDescent="0.2">
      <c r="B425" s="106" t="s">
        <v>6</v>
      </c>
      <c r="D425" s="39"/>
      <c r="E425" s="72" t="s">
        <v>1280</v>
      </c>
      <c r="F425" s="72"/>
      <c r="G425" s="29" t="s">
        <v>733</v>
      </c>
      <c r="H425" s="29"/>
      <c r="I425" s="29"/>
      <c r="J425" s="29"/>
      <c r="K425" s="29" t="s">
        <v>125</v>
      </c>
      <c r="L425" s="29"/>
      <c r="M425" s="29" t="s">
        <v>1602</v>
      </c>
      <c r="N425" s="29"/>
      <c r="P425" s="72" t="s">
        <v>1543</v>
      </c>
      <c r="Q425" s="87"/>
      <c r="R425" s="28"/>
      <c r="S425" s="38">
        <f>IF(Suggested="Yes",AA425,AG425)</f>
        <v>75</v>
      </c>
      <c r="T425" s="36" t="s">
        <v>43</v>
      </c>
      <c r="U425" s="5" t="str">
        <f>+Instructions!$B$3</f>
        <v>E</v>
      </c>
      <c r="V425" s="51"/>
      <c r="W425" s="55">
        <f>+Instructions!$C$22</f>
        <v>0</v>
      </c>
      <c r="X425" s="38">
        <f>ROUND($AA425*(1-W425)+0.004999,2)</f>
        <v>75</v>
      </c>
      <c r="Y425" s="146"/>
      <c r="Z425" s="6" t="s">
        <v>3263</v>
      </c>
      <c r="AA425" s="38">
        <v>75</v>
      </c>
      <c r="AB425" s="59">
        <f t="shared" si="333"/>
        <v>0</v>
      </c>
      <c r="AC425" s="16">
        <f t="shared" si="333"/>
        <v>75</v>
      </c>
      <c r="AD425" s="12">
        <f>(AG425-AC425)/AG425</f>
        <v>0</v>
      </c>
      <c r="AE425" s="115"/>
      <c r="AF425" s="121">
        <v>3</v>
      </c>
      <c r="AG425" s="52">
        <f>SUM(AJ425:AL425)+AE425</f>
        <v>75</v>
      </c>
      <c r="AH425" s="146"/>
      <c r="AJ425" s="38">
        <f>ROUND(AC425/(1-VLOOKUP(AF425,Group,2,FALSE)),2)</f>
        <v>75</v>
      </c>
      <c r="AK425" s="16">
        <f>IF(VLOOKUP(AF425,Group,5,FALSE)="YES",VLOOKUP(ROUND(ROUND(AJ425,1)-AJ425,2),Round,2,FALSE)+VLOOKUP(AF425,Group,6,FALSE),0)</f>
        <v>0</v>
      </c>
      <c r="AL425" s="16">
        <f>IF(VLOOKUP(AF425,Group,7,FALSE)="",0,ROUND(AJ425-0.04999,1)-AJ425+AM425)</f>
        <v>0</v>
      </c>
      <c r="AM425" s="16" t="str">
        <f>IF(VLOOKUP(AF425,Group,7,FALSE)="","",VLOOKUP(AF425,Group,7,FALSE))</f>
        <v/>
      </c>
      <c r="AO425" s="156" t="s">
        <v>56</v>
      </c>
    </row>
    <row r="426" spans="2:41" s="3" customFormat="1" ht="1.5" customHeight="1" x14ac:dyDescent="0.2">
      <c r="P426" s="72"/>
      <c r="Q426" s="87"/>
      <c r="R426" s="6"/>
      <c r="S426" s="38"/>
      <c r="T426" s="6"/>
      <c r="U426" s="5"/>
      <c r="V426" s="51"/>
      <c r="W426" s="142"/>
      <c r="X426" s="55"/>
      <c r="Y426" s="149"/>
      <c r="Z426" s="142"/>
      <c r="AA426" s="38"/>
      <c r="AB426" s="38"/>
      <c r="AC426" s="54"/>
      <c r="AD426" s="16"/>
      <c r="AE426" s="14"/>
      <c r="AF426" s="64"/>
      <c r="AG426" s="118"/>
      <c r="AH426" s="151"/>
      <c r="AI426" s="142"/>
      <c r="AK426" s="16"/>
      <c r="AL426" s="16"/>
      <c r="AM426" s="16"/>
      <c r="AN426" s="16"/>
      <c r="AO426" s="157"/>
    </row>
    <row r="427" spans="2:41" s="3" customFormat="1" ht="9.9499999999999993" customHeight="1" x14ac:dyDescent="0.2">
      <c r="B427" s="106" t="s">
        <v>6</v>
      </c>
      <c r="D427" s="39"/>
      <c r="E427" s="72" t="s">
        <v>97</v>
      </c>
      <c r="F427" s="72"/>
      <c r="G427" s="29" t="s">
        <v>1301</v>
      </c>
      <c r="H427" s="29"/>
      <c r="I427" s="29"/>
      <c r="J427" s="29"/>
      <c r="K427" s="29" t="s">
        <v>125</v>
      </c>
      <c r="L427" s="29"/>
      <c r="M427" s="29" t="s">
        <v>1603</v>
      </c>
      <c r="N427" s="29"/>
      <c r="P427" s="72"/>
      <c r="Q427" s="87"/>
      <c r="R427" s="28"/>
      <c r="S427" s="38">
        <f>IF(Suggested="Yes",AA427,AG427)</f>
        <v>67.2</v>
      </c>
      <c r="T427" s="36" t="s">
        <v>43</v>
      </c>
      <c r="U427" s="5" t="str">
        <f>+Instructions!$B$3</f>
        <v>E</v>
      </c>
      <c r="V427" s="51"/>
      <c r="W427" s="55">
        <f>+Instructions!$C$22</f>
        <v>0</v>
      </c>
      <c r="X427" s="38">
        <f>ROUND($AA427*(1-W427)+0.004999,2)</f>
        <v>67.2</v>
      </c>
      <c r="Y427" s="146"/>
      <c r="Z427" s="6" t="s">
        <v>3263</v>
      </c>
      <c r="AA427" s="38">
        <v>67.2</v>
      </c>
      <c r="AB427" s="59">
        <f t="shared" ref="AB427:AC429" si="334">+W427</f>
        <v>0</v>
      </c>
      <c r="AC427" s="16">
        <f t="shared" si="334"/>
        <v>67.2</v>
      </c>
      <c r="AD427" s="12">
        <f>(AG427-AC427)/AG427</f>
        <v>0</v>
      </c>
      <c r="AE427" s="115"/>
      <c r="AF427" s="121">
        <v>3</v>
      </c>
      <c r="AG427" s="52">
        <f>SUM(AJ427:AL427)+AE427</f>
        <v>67.2</v>
      </c>
      <c r="AH427" s="146"/>
      <c r="AJ427" s="38">
        <f>ROUND(AC427/(1-VLOOKUP(AF427,Group,2,FALSE)),2)</f>
        <v>67.2</v>
      </c>
      <c r="AK427" s="16">
        <f>IF(VLOOKUP(AF427,Group,5,FALSE)="YES",VLOOKUP(ROUND(ROUND(AJ427,1)-AJ427,2),Round,2,FALSE)+VLOOKUP(AF427,Group,6,FALSE),0)</f>
        <v>0</v>
      </c>
      <c r="AL427" s="16">
        <f>IF(VLOOKUP(AF427,Group,7,FALSE)="",0,ROUND(AJ427-0.04999,1)-AJ427+AM427)</f>
        <v>0</v>
      </c>
      <c r="AM427" s="16" t="str">
        <f>IF(VLOOKUP(AF427,Group,7,FALSE)="","",VLOOKUP(AF427,Group,7,FALSE))</f>
        <v/>
      </c>
      <c r="AO427" s="156" t="s">
        <v>56</v>
      </c>
    </row>
    <row r="428" spans="2:41" s="3" customFormat="1" ht="9.9499999999999993" customHeight="1" x14ac:dyDescent="0.2">
      <c r="B428" s="106" t="s">
        <v>6</v>
      </c>
      <c r="D428" s="39"/>
      <c r="E428" s="72" t="s">
        <v>98</v>
      </c>
      <c r="F428" s="72"/>
      <c r="G428" s="29" t="s">
        <v>99</v>
      </c>
      <c r="H428" s="29"/>
      <c r="I428" s="29"/>
      <c r="J428" s="29"/>
      <c r="K428" s="29" t="s">
        <v>125</v>
      </c>
      <c r="L428" s="29"/>
      <c r="M428" s="29" t="s">
        <v>1970</v>
      </c>
      <c r="N428" s="29"/>
      <c r="P428" s="72"/>
      <c r="Q428" s="87"/>
      <c r="R428" s="28"/>
      <c r="S428" s="38">
        <f>IF(Suggested="Yes",AA428,AG428)</f>
        <v>63.3</v>
      </c>
      <c r="T428" s="36" t="s">
        <v>43</v>
      </c>
      <c r="U428" s="5" t="str">
        <f>+Instructions!$B$3</f>
        <v>E</v>
      </c>
      <c r="V428" s="51"/>
      <c r="W428" s="55">
        <f>+Instructions!$C$22</f>
        <v>0</v>
      </c>
      <c r="X428" s="38">
        <f>ROUND($AA428*(1-W428)+0.004999,2)</f>
        <v>63.3</v>
      </c>
      <c r="Y428" s="146"/>
      <c r="Z428" s="6" t="s">
        <v>3263</v>
      </c>
      <c r="AA428" s="38">
        <v>63.3</v>
      </c>
      <c r="AB428" s="59">
        <f t="shared" si="334"/>
        <v>0</v>
      </c>
      <c r="AC428" s="16">
        <f t="shared" si="334"/>
        <v>63.3</v>
      </c>
      <c r="AD428" s="12">
        <f>(AG428-AC428)/AG428</f>
        <v>0</v>
      </c>
      <c r="AE428" s="115"/>
      <c r="AF428" s="121">
        <v>3</v>
      </c>
      <c r="AG428" s="52">
        <f>SUM(AJ428:AL428)+AE428</f>
        <v>63.3</v>
      </c>
      <c r="AH428" s="146"/>
      <c r="AJ428" s="38">
        <f>ROUND(AC428/(1-VLOOKUP(AF428,Group,2,FALSE)),2)</f>
        <v>63.3</v>
      </c>
      <c r="AK428" s="16">
        <f>IF(VLOOKUP(AF428,Group,5,FALSE)="YES",VLOOKUP(ROUND(ROUND(AJ428,1)-AJ428,2),Round,2,FALSE)+VLOOKUP(AF428,Group,6,FALSE),0)</f>
        <v>0</v>
      </c>
      <c r="AL428" s="16">
        <f>IF(VLOOKUP(AF428,Group,7,FALSE)="",0,ROUND(AJ428-0.04999,1)-AJ428+AM428)</f>
        <v>0</v>
      </c>
      <c r="AM428" s="16" t="str">
        <f>IF(VLOOKUP(AF428,Group,7,FALSE)="","",VLOOKUP(AF428,Group,7,FALSE))</f>
        <v/>
      </c>
      <c r="AO428" s="156" t="s">
        <v>56</v>
      </c>
    </row>
    <row r="429" spans="2:41" s="3" customFormat="1" ht="9.9499999999999993" customHeight="1" x14ac:dyDescent="0.2">
      <c r="B429" s="106" t="s">
        <v>6</v>
      </c>
      <c r="D429" s="39"/>
      <c r="E429" s="72" t="s">
        <v>256</v>
      </c>
      <c r="F429" s="72"/>
      <c r="G429" s="29" t="s">
        <v>1020</v>
      </c>
      <c r="H429" s="29"/>
      <c r="I429" s="29"/>
      <c r="J429" s="29"/>
      <c r="K429" s="29" t="s">
        <v>125</v>
      </c>
      <c r="L429" s="29"/>
      <c r="M429" s="29" t="s">
        <v>1607</v>
      </c>
      <c r="N429" s="29"/>
      <c r="P429" s="72"/>
      <c r="Q429" s="87"/>
      <c r="R429" s="28"/>
      <c r="S429" s="38">
        <f>IF(Suggested="Yes",AA429,AG429)</f>
        <v>121.6</v>
      </c>
      <c r="T429" s="36" t="s">
        <v>43</v>
      </c>
      <c r="U429" s="5" t="str">
        <f>+Instructions!$B$3</f>
        <v>E</v>
      </c>
      <c r="V429" s="51"/>
      <c r="W429" s="55">
        <f>+Instructions!$C$22</f>
        <v>0</v>
      </c>
      <c r="X429" s="38">
        <f>ROUND($AA429*(1-W429)+0.004999,2)</f>
        <v>121.6</v>
      </c>
      <c r="Y429" s="146"/>
      <c r="Z429" s="6" t="s">
        <v>3263</v>
      </c>
      <c r="AA429" s="38">
        <v>121.6</v>
      </c>
      <c r="AB429" s="59">
        <f t="shared" si="334"/>
        <v>0</v>
      </c>
      <c r="AC429" s="16">
        <f t="shared" si="334"/>
        <v>121.6</v>
      </c>
      <c r="AD429" s="12">
        <f>(AG429-AC429)/AG429</f>
        <v>0</v>
      </c>
      <c r="AE429" s="115"/>
      <c r="AF429" s="121">
        <v>3</v>
      </c>
      <c r="AG429" s="52">
        <f>SUM(AJ429:AL429)+AE429</f>
        <v>121.6</v>
      </c>
      <c r="AH429" s="146"/>
      <c r="AJ429" s="38">
        <f>ROUND(AC429/(1-VLOOKUP(AF429,Group,2,FALSE)),2)</f>
        <v>121.6</v>
      </c>
      <c r="AK429" s="16">
        <f>IF(VLOOKUP(AF429,Group,5,FALSE)="YES",VLOOKUP(ROUND(ROUND(AJ429,1)-AJ429,2),Round,2,FALSE)+VLOOKUP(AF429,Group,6,FALSE),0)</f>
        <v>0</v>
      </c>
      <c r="AL429" s="16">
        <f>IF(VLOOKUP(AF429,Group,7,FALSE)="",0,ROUND(AJ429-0.04999,1)-AJ429+AM429)</f>
        <v>0</v>
      </c>
      <c r="AM429" s="16" t="str">
        <f>IF(VLOOKUP(AF429,Group,7,FALSE)="","",VLOOKUP(AF429,Group,7,FALSE))</f>
        <v/>
      </c>
      <c r="AO429" s="156" t="s">
        <v>56</v>
      </c>
    </row>
    <row r="430" spans="2:41" s="3" customFormat="1" ht="2.85" customHeight="1" x14ac:dyDescent="0.2">
      <c r="P430" s="72"/>
      <c r="Q430" s="87"/>
      <c r="R430" s="6"/>
      <c r="S430" s="38"/>
      <c r="T430" s="6"/>
      <c r="U430" s="5"/>
      <c r="V430" s="51"/>
      <c r="W430" s="55"/>
      <c r="X430" s="14"/>
      <c r="Y430" s="146"/>
      <c r="Z430" s="38"/>
      <c r="AA430" s="38"/>
      <c r="AB430" s="54"/>
      <c r="AC430" s="16"/>
      <c r="AD430" s="14"/>
      <c r="AE430" s="64"/>
      <c r="AF430" s="118"/>
      <c r="AG430" s="38"/>
      <c r="AH430" s="146"/>
      <c r="AJ430" s="38"/>
      <c r="AK430" s="16"/>
      <c r="AL430" s="16"/>
      <c r="AM430" s="16"/>
      <c r="AO430" s="157" t="s">
        <v>56</v>
      </c>
    </row>
    <row r="431" spans="2:41" s="3" customFormat="1" ht="9.9499999999999993" customHeight="1" x14ac:dyDescent="0.2">
      <c r="B431" s="107" t="s">
        <v>52</v>
      </c>
      <c r="D431" s="39"/>
      <c r="E431" s="72" t="s">
        <v>83</v>
      </c>
      <c r="F431" s="72"/>
      <c r="G431" s="29" t="s">
        <v>45</v>
      </c>
      <c r="H431" s="29"/>
      <c r="I431" s="29"/>
      <c r="J431" s="29"/>
      <c r="K431" s="29" t="s">
        <v>88</v>
      </c>
      <c r="L431" s="29"/>
      <c r="M431" s="29" t="s">
        <v>1274</v>
      </c>
      <c r="N431" s="29"/>
      <c r="P431" s="72" t="s">
        <v>293</v>
      </c>
      <c r="Q431" s="87"/>
      <c r="R431" s="28"/>
      <c r="S431" s="38">
        <f>IF(Suggested="Yes",AA431,AG431)</f>
        <v>55.95</v>
      </c>
      <c r="T431" s="36" t="s">
        <v>44</v>
      </c>
      <c r="U431" s="5" t="str">
        <f>+Instructions!$B$3</f>
        <v>E</v>
      </c>
      <c r="V431" s="51"/>
      <c r="W431" s="55">
        <f>+Instructions!$C$22</f>
        <v>0</v>
      </c>
      <c r="X431" s="38">
        <f>ROUND($AA431*(1-W431)+0.004999,2)</f>
        <v>55.95</v>
      </c>
      <c r="Y431" s="146"/>
      <c r="Z431" s="6" t="s">
        <v>3263</v>
      </c>
      <c r="AA431" s="38">
        <v>55.95</v>
      </c>
      <c r="AB431" s="59">
        <f>+W431</f>
        <v>0</v>
      </c>
      <c r="AC431" s="16">
        <f>+X431</f>
        <v>55.95</v>
      </c>
      <c r="AD431" s="12">
        <f>(AG431-AC431)/AG431</f>
        <v>0</v>
      </c>
      <c r="AE431" s="115"/>
      <c r="AF431" s="120">
        <v>1</v>
      </c>
      <c r="AG431" s="37">
        <f>SUM(AJ431:AL431)+AE431</f>
        <v>55.95</v>
      </c>
      <c r="AH431" s="146"/>
      <c r="AJ431" s="38">
        <f>ROUND(AC431/(1-VLOOKUP(AF431,Group,2,FALSE)),2)</f>
        <v>55.95</v>
      </c>
      <c r="AK431" s="16">
        <f>IF(VLOOKUP(AF431,Group,5,FALSE)="YES",VLOOKUP(ROUND(ROUND(AJ431,1)-AJ431,2),Round,2,FALSE)+VLOOKUP(AF431,Group,6,FALSE),0)</f>
        <v>0</v>
      </c>
      <c r="AL431" s="16">
        <f>IF(VLOOKUP(AF431,Group,7,FALSE)="",0,ROUND(AJ431-0.04999,1)-AJ431+AM431)</f>
        <v>0</v>
      </c>
      <c r="AM431" s="16" t="str">
        <f>IF(VLOOKUP(AF431,Group,7,FALSE)="","",VLOOKUP(AF431,Group,7,FALSE))</f>
        <v/>
      </c>
      <c r="AO431" s="156" t="s">
        <v>56</v>
      </c>
    </row>
    <row r="432" spans="2:41" s="3" customFormat="1" ht="9.75" customHeight="1" x14ac:dyDescent="0.2">
      <c r="B432" s="107" t="s">
        <v>52</v>
      </c>
      <c r="D432" s="39"/>
      <c r="E432" s="72" t="s">
        <v>128</v>
      </c>
      <c r="F432" s="72"/>
      <c r="G432" s="29" t="s">
        <v>45</v>
      </c>
      <c r="H432" s="29"/>
      <c r="I432" s="29"/>
      <c r="J432" s="29"/>
      <c r="K432" s="29" t="s">
        <v>88</v>
      </c>
      <c r="L432" s="29"/>
      <c r="M432" s="29" t="s">
        <v>2340</v>
      </c>
      <c r="N432" s="29"/>
      <c r="P432" s="72" t="s">
        <v>2536</v>
      </c>
      <c r="Q432" s="87"/>
      <c r="R432" s="28"/>
      <c r="S432" s="38">
        <f>IF(Suggested="Yes",AA432,AG432)</f>
        <v>71.3</v>
      </c>
      <c r="T432" s="36" t="s">
        <v>44</v>
      </c>
      <c r="U432" s="5" t="str">
        <f>+Instructions!$B$3</f>
        <v>E</v>
      </c>
      <c r="V432" s="51"/>
      <c r="W432" s="55">
        <f>+Instructions!$C$22</f>
        <v>0</v>
      </c>
      <c r="X432" s="38">
        <f t="shared" ref="X432" si="335">ROUND($AA432*(1-W432)+0.004999,2)</f>
        <v>71.3</v>
      </c>
      <c r="Y432" s="146"/>
      <c r="Z432" s="6" t="s">
        <v>3263</v>
      </c>
      <c r="AA432" s="38">
        <v>71.3</v>
      </c>
      <c r="AB432" s="59">
        <f t="shared" ref="AB432" si="336">+W432</f>
        <v>0</v>
      </c>
      <c r="AC432" s="16">
        <f t="shared" ref="AC432" si="337">+X432</f>
        <v>71.3</v>
      </c>
      <c r="AD432" s="12">
        <f t="shared" ref="AD432" si="338">(AG432-AC432)/AG432</f>
        <v>0</v>
      </c>
      <c r="AE432" s="115"/>
      <c r="AF432" s="120">
        <v>1</v>
      </c>
      <c r="AG432" s="37">
        <f t="shared" ref="AG432" si="339">SUM(AJ432:AL432)+AE432</f>
        <v>71.3</v>
      </c>
      <c r="AH432" s="146"/>
      <c r="AJ432" s="38">
        <f t="shared" ref="AJ432" si="340">ROUND(AC432/(1-VLOOKUP(AF432,Group,2,FALSE)),2)</f>
        <v>71.3</v>
      </c>
      <c r="AK432" s="16">
        <f t="shared" ref="AK432" si="341">IF(VLOOKUP(AF432,Group,5,FALSE)="YES",VLOOKUP(ROUND(ROUND(AJ432,1)-AJ432,2),Round,2,FALSE)+VLOOKUP(AF432,Group,6,FALSE),0)</f>
        <v>0</v>
      </c>
      <c r="AL432" s="16">
        <f t="shared" ref="AL432" si="342">IF(VLOOKUP(AF432,Group,7,FALSE)="",0,ROUND(AJ432-0.04999,1)-AJ432+AM432)</f>
        <v>0</v>
      </c>
      <c r="AM432" s="16" t="str">
        <f t="shared" ref="AM432" si="343">IF(VLOOKUP(AF432,Group,7,FALSE)="","",VLOOKUP(AF432,Group,7,FALSE))</f>
        <v/>
      </c>
      <c r="AO432" s="156" t="s">
        <v>56</v>
      </c>
    </row>
    <row r="433" spans="2:41" s="3" customFormat="1" ht="9.9499999999999993" customHeight="1" x14ac:dyDescent="0.2">
      <c r="B433" s="107" t="s">
        <v>52</v>
      </c>
      <c r="D433" s="39"/>
      <c r="E433" s="72" t="s">
        <v>177</v>
      </c>
      <c r="F433" s="72"/>
      <c r="G433" s="29" t="s">
        <v>45</v>
      </c>
      <c r="H433" s="29"/>
      <c r="I433" s="29"/>
      <c r="J433" s="29"/>
      <c r="K433" s="29" t="s">
        <v>88</v>
      </c>
      <c r="L433" s="29"/>
      <c r="M433" s="29" t="s">
        <v>1275</v>
      </c>
      <c r="N433" s="29"/>
      <c r="P433" s="72" t="s">
        <v>299</v>
      </c>
      <c r="Q433" s="87"/>
      <c r="R433" s="28"/>
      <c r="S433" s="38">
        <f>IF(Suggested="Yes",AA433,AG433)</f>
        <v>65.400000000000006</v>
      </c>
      <c r="T433" s="36" t="s">
        <v>44</v>
      </c>
      <c r="U433" s="5" t="str">
        <f>+Instructions!$B$3</f>
        <v>E</v>
      </c>
      <c r="V433" s="51"/>
      <c r="W433" s="55">
        <f>+Instructions!$C$22</f>
        <v>0</v>
      </c>
      <c r="X433" s="38">
        <f>ROUND($AA433*(1-W433)+0.004999,2)</f>
        <v>65.400000000000006</v>
      </c>
      <c r="Y433" s="146"/>
      <c r="Z433" s="6" t="s">
        <v>3263</v>
      </c>
      <c r="AA433" s="38">
        <v>65.400000000000006</v>
      </c>
      <c r="AB433" s="59">
        <f>+W433</f>
        <v>0</v>
      </c>
      <c r="AC433" s="16">
        <f>+X433</f>
        <v>65.400000000000006</v>
      </c>
      <c r="AD433" s="12">
        <f>(AG433-AC433)/AG433</f>
        <v>0</v>
      </c>
      <c r="AE433" s="115"/>
      <c r="AF433" s="120">
        <v>1</v>
      </c>
      <c r="AG433" s="37">
        <f>SUM(AJ433:AL433)+AE433</f>
        <v>65.400000000000006</v>
      </c>
      <c r="AH433" s="146"/>
      <c r="AJ433" s="38">
        <f>ROUND(AC433/(1-VLOOKUP(AF433,Group,2,FALSE)),2)</f>
        <v>65.400000000000006</v>
      </c>
      <c r="AK433" s="16">
        <f>IF(VLOOKUP(AF433,Group,5,FALSE)="YES",VLOOKUP(ROUND(ROUND(AJ433,1)-AJ433,2),Round,2,FALSE)+VLOOKUP(AF433,Group,6,FALSE),0)</f>
        <v>0</v>
      </c>
      <c r="AL433" s="16">
        <f>IF(VLOOKUP(AF433,Group,7,FALSE)="",0,ROUND(AJ433-0.04999,1)-AJ433+AM433)</f>
        <v>0</v>
      </c>
      <c r="AM433" s="16" t="str">
        <f>IF(VLOOKUP(AF433,Group,7,FALSE)="","",VLOOKUP(AF433,Group,7,FALSE))</f>
        <v/>
      </c>
      <c r="AO433" s="156" t="s">
        <v>56</v>
      </c>
    </row>
    <row r="434" spans="2:41" s="3" customFormat="1" ht="1.5" customHeight="1" x14ac:dyDescent="0.2">
      <c r="P434" s="72"/>
      <c r="Q434" s="87"/>
      <c r="R434" s="6"/>
      <c r="S434" s="38"/>
      <c r="T434" s="6"/>
      <c r="U434" s="5"/>
      <c r="V434" s="51"/>
      <c r="W434" s="142"/>
      <c r="X434" s="55"/>
      <c r="Y434" s="149"/>
      <c r="Z434" s="142"/>
      <c r="AA434" s="38"/>
      <c r="AB434" s="38"/>
      <c r="AC434" s="54"/>
      <c r="AD434" s="16"/>
      <c r="AE434" s="14"/>
      <c r="AF434" s="64"/>
      <c r="AG434" s="118"/>
      <c r="AH434" s="151"/>
      <c r="AI434" s="142"/>
      <c r="AK434" s="16"/>
      <c r="AL434" s="16"/>
      <c r="AM434" s="16"/>
      <c r="AN434" s="16"/>
      <c r="AO434" s="157"/>
    </row>
    <row r="435" spans="2:41" s="3" customFormat="1" ht="9.9499999999999993" customHeight="1" x14ac:dyDescent="0.2">
      <c r="B435" s="106" t="s">
        <v>6</v>
      </c>
      <c r="D435" s="39"/>
      <c r="E435" s="72" t="s">
        <v>83</v>
      </c>
      <c r="F435" s="72"/>
      <c r="G435" s="29" t="s">
        <v>1058</v>
      </c>
      <c r="H435" s="29"/>
      <c r="I435" s="29"/>
      <c r="J435" s="29"/>
      <c r="K435" s="29" t="s">
        <v>88</v>
      </c>
      <c r="L435" s="29"/>
      <c r="M435" s="29" t="s">
        <v>1276</v>
      </c>
      <c r="N435" s="29"/>
      <c r="P435" s="72" t="s">
        <v>1531</v>
      </c>
      <c r="Q435" s="87"/>
      <c r="R435" s="28"/>
      <c r="S435" s="38">
        <f>IF(Suggested="Yes",AA435,AG435)</f>
        <v>68.55</v>
      </c>
      <c r="T435" s="36" t="s">
        <v>43</v>
      </c>
      <c r="U435" s="5" t="str">
        <f>+Instructions!$B$3</f>
        <v>E</v>
      </c>
      <c r="V435" s="51"/>
      <c r="W435" s="55">
        <f>+Instructions!$C$22</f>
        <v>0</v>
      </c>
      <c r="X435" s="38">
        <f>ROUND($AA435*(1-W435)+0.004999,2)</f>
        <v>68.55</v>
      </c>
      <c r="Y435" s="146"/>
      <c r="Z435" s="6" t="s">
        <v>3263</v>
      </c>
      <c r="AA435" s="38">
        <v>68.55</v>
      </c>
      <c r="AB435" s="59">
        <f t="shared" ref="AB435:AC437" si="344">+W435</f>
        <v>0</v>
      </c>
      <c r="AC435" s="16">
        <f t="shared" si="344"/>
        <v>68.55</v>
      </c>
      <c r="AD435" s="12">
        <f>(AG435-AC435)/AG435</f>
        <v>0</v>
      </c>
      <c r="AE435" s="115"/>
      <c r="AF435" s="121">
        <v>3</v>
      </c>
      <c r="AG435" s="52">
        <f>SUM(AJ435:AL435)+AE435</f>
        <v>68.55</v>
      </c>
      <c r="AH435" s="146"/>
      <c r="AJ435" s="38">
        <f>ROUND(AC435/(1-VLOOKUP(AF435,Group,2,FALSE)),2)</f>
        <v>68.55</v>
      </c>
      <c r="AK435" s="16">
        <f>IF(VLOOKUP(AF435,Group,5,FALSE)="YES",VLOOKUP(ROUND(ROUND(AJ435,1)-AJ435,2),Round,2,FALSE)+VLOOKUP(AF435,Group,6,FALSE),0)</f>
        <v>0</v>
      </c>
      <c r="AL435" s="16">
        <f>IF(VLOOKUP(AF435,Group,7,FALSE)="",0,ROUND(AJ435-0.04999,1)-AJ435+AM435)</f>
        <v>0</v>
      </c>
      <c r="AM435" s="16" t="str">
        <f>IF(VLOOKUP(AF435,Group,7,FALSE)="","",VLOOKUP(AF435,Group,7,FALSE))</f>
        <v/>
      </c>
      <c r="AO435" s="156" t="s">
        <v>56</v>
      </c>
    </row>
    <row r="436" spans="2:41" s="3" customFormat="1" ht="9.9499999999999993" customHeight="1" x14ac:dyDescent="0.2">
      <c r="B436" s="106" t="s">
        <v>6</v>
      </c>
      <c r="D436" s="39"/>
      <c r="E436" s="72" t="s">
        <v>1279</v>
      </c>
      <c r="F436" s="72"/>
      <c r="G436" s="29" t="s">
        <v>734</v>
      </c>
      <c r="H436" s="29"/>
      <c r="I436" s="29"/>
      <c r="J436" s="29"/>
      <c r="K436" s="29" t="s">
        <v>88</v>
      </c>
      <c r="L436" s="29"/>
      <c r="M436" s="29" t="s">
        <v>1278</v>
      </c>
      <c r="N436" s="29"/>
      <c r="P436" s="72" t="s">
        <v>1543</v>
      </c>
      <c r="Q436" s="87"/>
      <c r="R436" s="28"/>
      <c r="S436" s="38">
        <f>IF(Suggested="Yes",AA436,AG436)</f>
        <v>68.2</v>
      </c>
      <c r="T436" s="36" t="s">
        <v>43</v>
      </c>
      <c r="U436" s="5" t="str">
        <f>+Instructions!$B$3</f>
        <v>E</v>
      </c>
      <c r="V436" s="51"/>
      <c r="W436" s="55">
        <f>+Instructions!$C$22</f>
        <v>0</v>
      </c>
      <c r="X436" s="38">
        <f>ROUND($AA436*(1-W436)+0.004999,2)</f>
        <v>68.2</v>
      </c>
      <c r="Y436" s="146"/>
      <c r="Z436" s="6" t="s">
        <v>3263</v>
      </c>
      <c r="AA436" s="38">
        <v>68.2</v>
      </c>
      <c r="AB436" s="59">
        <f t="shared" si="344"/>
        <v>0</v>
      </c>
      <c r="AC436" s="16">
        <f t="shared" si="344"/>
        <v>68.2</v>
      </c>
      <c r="AD436" s="12">
        <f>(AG436-AC436)/AG436</f>
        <v>0</v>
      </c>
      <c r="AE436" s="115"/>
      <c r="AF436" s="121">
        <v>3</v>
      </c>
      <c r="AG436" s="52">
        <f>SUM(AJ436:AL436)+AE436</f>
        <v>68.2</v>
      </c>
      <c r="AH436" s="146"/>
      <c r="AJ436" s="38">
        <f>ROUND(AC436/(1-VLOOKUP(AF436,Group,2,FALSE)),2)</f>
        <v>68.2</v>
      </c>
      <c r="AK436" s="16">
        <f>IF(VLOOKUP(AF436,Group,5,FALSE)="YES",VLOOKUP(ROUND(ROUND(AJ436,1)-AJ436,2),Round,2,FALSE)+VLOOKUP(AF436,Group,6,FALSE),0)</f>
        <v>0</v>
      </c>
      <c r="AL436" s="16">
        <f>IF(VLOOKUP(AF436,Group,7,FALSE)="",0,ROUND(AJ436-0.04999,1)-AJ436+AM436)</f>
        <v>0</v>
      </c>
      <c r="AM436" s="16" t="str">
        <f>IF(VLOOKUP(AF436,Group,7,FALSE)="","",VLOOKUP(AF436,Group,7,FALSE))</f>
        <v/>
      </c>
      <c r="AO436" s="156" t="s">
        <v>56</v>
      </c>
    </row>
    <row r="437" spans="2:41" s="3" customFormat="1" ht="9.9499999999999993" customHeight="1" x14ac:dyDescent="0.2">
      <c r="B437" s="106" t="s">
        <v>6</v>
      </c>
      <c r="D437" s="39"/>
      <c r="E437" s="72" t="s">
        <v>1280</v>
      </c>
      <c r="F437" s="72"/>
      <c r="G437" s="29" t="s">
        <v>733</v>
      </c>
      <c r="H437" s="29"/>
      <c r="I437" s="29"/>
      <c r="J437" s="29"/>
      <c r="K437" s="29" t="s">
        <v>88</v>
      </c>
      <c r="L437" s="29"/>
      <c r="M437" s="29" t="s">
        <v>1277</v>
      </c>
      <c r="N437" s="29"/>
      <c r="P437" s="72" t="s">
        <v>1543</v>
      </c>
      <c r="Q437" s="87"/>
      <c r="R437" s="28"/>
      <c r="S437" s="38">
        <f>IF(Suggested="Yes",AA437,AG437)</f>
        <v>75</v>
      </c>
      <c r="T437" s="36" t="s">
        <v>43</v>
      </c>
      <c r="U437" s="5" t="str">
        <f>+Instructions!$B$3</f>
        <v>E</v>
      </c>
      <c r="V437" s="51"/>
      <c r="W437" s="55">
        <f>+Instructions!$C$22</f>
        <v>0</v>
      </c>
      <c r="X437" s="38">
        <f>ROUND($AA437*(1-W437)+0.004999,2)</f>
        <v>75</v>
      </c>
      <c r="Y437" s="146"/>
      <c r="Z437" s="6" t="s">
        <v>3263</v>
      </c>
      <c r="AA437" s="38">
        <v>75</v>
      </c>
      <c r="AB437" s="59">
        <f t="shared" si="344"/>
        <v>0</v>
      </c>
      <c r="AC437" s="16">
        <f t="shared" si="344"/>
        <v>75</v>
      </c>
      <c r="AD437" s="12">
        <f>(AG437-AC437)/AG437</f>
        <v>0</v>
      </c>
      <c r="AE437" s="115"/>
      <c r="AF437" s="121">
        <v>3</v>
      </c>
      <c r="AG437" s="52">
        <f>SUM(AJ437:AL437)+AE437</f>
        <v>75</v>
      </c>
      <c r="AH437" s="146"/>
      <c r="AJ437" s="38">
        <f>ROUND(AC437/(1-VLOOKUP(AF437,Group,2,FALSE)),2)</f>
        <v>75</v>
      </c>
      <c r="AK437" s="16">
        <f>IF(VLOOKUP(AF437,Group,5,FALSE)="YES",VLOOKUP(ROUND(ROUND(AJ437,1)-AJ437,2),Round,2,FALSE)+VLOOKUP(AF437,Group,6,FALSE),0)</f>
        <v>0</v>
      </c>
      <c r="AL437" s="16">
        <f>IF(VLOOKUP(AF437,Group,7,FALSE)="",0,ROUND(AJ437-0.04999,1)-AJ437+AM437)</f>
        <v>0</v>
      </c>
      <c r="AM437" s="16" t="str">
        <f>IF(VLOOKUP(AF437,Group,7,FALSE)="","",VLOOKUP(AF437,Group,7,FALSE))</f>
        <v/>
      </c>
      <c r="AO437" s="156" t="s">
        <v>56</v>
      </c>
    </row>
    <row r="438" spans="2:41" s="3" customFormat="1" ht="1.5" customHeight="1" x14ac:dyDescent="0.2">
      <c r="P438" s="72"/>
      <c r="Q438" s="87"/>
      <c r="R438" s="6"/>
      <c r="S438" s="38"/>
      <c r="T438" s="6"/>
      <c r="U438" s="5"/>
      <c r="V438" s="51"/>
      <c r="W438" s="142"/>
      <c r="X438" s="55"/>
      <c r="Y438" s="149"/>
      <c r="Z438" s="142"/>
      <c r="AA438" s="38"/>
      <c r="AB438" s="38"/>
      <c r="AC438" s="54"/>
      <c r="AD438" s="16"/>
      <c r="AE438" s="14"/>
      <c r="AF438" s="64"/>
      <c r="AG438" s="118"/>
      <c r="AH438" s="151"/>
      <c r="AI438" s="142"/>
      <c r="AK438" s="16"/>
      <c r="AL438" s="16"/>
      <c r="AM438" s="16"/>
      <c r="AN438" s="16"/>
      <c r="AO438" s="157"/>
    </row>
    <row r="439" spans="2:41" s="3" customFormat="1" ht="9.9499999999999993" customHeight="1" x14ac:dyDescent="0.2">
      <c r="B439" s="106" t="s">
        <v>6</v>
      </c>
      <c r="D439" s="39"/>
      <c r="E439" s="72" t="s">
        <v>97</v>
      </c>
      <c r="F439" s="72"/>
      <c r="G439" s="29" t="s">
        <v>1301</v>
      </c>
      <c r="H439" s="29"/>
      <c r="I439" s="29"/>
      <c r="J439" s="29"/>
      <c r="K439" s="29" t="s">
        <v>88</v>
      </c>
      <c r="L439" s="29"/>
      <c r="M439" s="29" t="s">
        <v>1605</v>
      </c>
      <c r="N439" s="29"/>
      <c r="P439" s="72"/>
      <c r="Q439" s="87"/>
      <c r="R439" s="28"/>
      <c r="S439" s="38">
        <f>IF(Suggested="Yes",AA439,AG439)</f>
        <v>67.2</v>
      </c>
      <c r="T439" s="36" t="s">
        <v>43</v>
      </c>
      <c r="U439" s="5" t="str">
        <f>+Instructions!$B$3</f>
        <v>E</v>
      </c>
      <c r="V439" s="51"/>
      <c r="W439" s="55">
        <f>+Instructions!$C$22</f>
        <v>0</v>
      </c>
      <c r="X439" s="38">
        <f>ROUND($AA439*(1-W439)+0.004999,2)</f>
        <v>67.2</v>
      </c>
      <c r="Y439" s="146"/>
      <c r="Z439" s="6" t="s">
        <v>3263</v>
      </c>
      <c r="AA439" s="38">
        <v>67.2</v>
      </c>
      <c r="AB439" s="59">
        <f t="shared" ref="AB439:AC441" si="345">+W439</f>
        <v>0</v>
      </c>
      <c r="AC439" s="16">
        <f t="shared" si="345"/>
        <v>67.2</v>
      </c>
      <c r="AD439" s="12">
        <f>(AG439-AC439)/AG439</f>
        <v>0</v>
      </c>
      <c r="AE439" s="115"/>
      <c r="AF439" s="121">
        <v>3</v>
      </c>
      <c r="AG439" s="52">
        <f>SUM(AJ439:AL439)+AE439</f>
        <v>67.2</v>
      </c>
      <c r="AH439" s="146"/>
      <c r="AJ439" s="38">
        <f>ROUND(AC439/(1-VLOOKUP(AF439,Group,2,FALSE)),2)</f>
        <v>67.2</v>
      </c>
      <c r="AK439" s="16">
        <f>IF(VLOOKUP(AF439,Group,5,FALSE)="YES",VLOOKUP(ROUND(ROUND(AJ439,1)-AJ439,2),Round,2,FALSE)+VLOOKUP(AF439,Group,6,FALSE),0)</f>
        <v>0</v>
      </c>
      <c r="AL439" s="16">
        <f>IF(VLOOKUP(AF439,Group,7,FALSE)="",0,ROUND(AJ439-0.04999,1)-AJ439+AM439)</f>
        <v>0</v>
      </c>
      <c r="AM439" s="16" t="str">
        <f>IF(VLOOKUP(AF439,Group,7,FALSE)="","",VLOOKUP(AF439,Group,7,FALSE))</f>
        <v/>
      </c>
      <c r="AO439" s="156" t="s">
        <v>56</v>
      </c>
    </row>
    <row r="440" spans="2:41" s="3" customFormat="1" ht="9.9499999999999993" customHeight="1" x14ac:dyDescent="0.2">
      <c r="B440" s="106" t="s">
        <v>6</v>
      </c>
      <c r="D440" s="39"/>
      <c r="E440" s="72" t="s">
        <v>98</v>
      </c>
      <c r="F440" s="72"/>
      <c r="G440" s="29" t="s">
        <v>99</v>
      </c>
      <c r="H440" s="29"/>
      <c r="I440" s="29"/>
      <c r="J440" s="29"/>
      <c r="K440" s="29" t="s">
        <v>88</v>
      </c>
      <c r="L440" s="29"/>
      <c r="M440" s="29" t="s">
        <v>1604</v>
      </c>
      <c r="N440" s="29"/>
      <c r="P440" s="72"/>
      <c r="Q440" s="87"/>
      <c r="R440" s="28"/>
      <c r="S440" s="38">
        <f>IF(Suggested="Yes",AA440,AG440)</f>
        <v>63.3</v>
      </c>
      <c r="T440" s="36" t="s">
        <v>43</v>
      </c>
      <c r="U440" s="5" t="str">
        <f>+Instructions!$B$3</f>
        <v>E</v>
      </c>
      <c r="V440" s="51"/>
      <c r="W440" s="55">
        <f>+Instructions!$C$22</f>
        <v>0</v>
      </c>
      <c r="X440" s="38">
        <f>ROUND($AA440*(1-W440)+0.004999,2)</f>
        <v>63.3</v>
      </c>
      <c r="Y440" s="146"/>
      <c r="Z440" s="6" t="s">
        <v>3263</v>
      </c>
      <c r="AA440" s="38">
        <v>63.3</v>
      </c>
      <c r="AB440" s="59">
        <f t="shared" si="345"/>
        <v>0</v>
      </c>
      <c r="AC440" s="16">
        <f t="shared" si="345"/>
        <v>63.3</v>
      </c>
      <c r="AD440" s="12">
        <f>(AG440-AC440)/AG440</f>
        <v>0</v>
      </c>
      <c r="AE440" s="115"/>
      <c r="AF440" s="121">
        <v>3</v>
      </c>
      <c r="AG440" s="52">
        <f>SUM(AJ440:AL440)+AE440</f>
        <v>63.3</v>
      </c>
      <c r="AH440" s="146"/>
      <c r="AJ440" s="38">
        <f>ROUND(AC440/(1-VLOOKUP(AF440,Group,2,FALSE)),2)</f>
        <v>63.3</v>
      </c>
      <c r="AK440" s="16">
        <f>IF(VLOOKUP(AF440,Group,5,FALSE)="YES",VLOOKUP(ROUND(ROUND(AJ440,1)-AJ440,2),Round,2,FALSE)+VLOOKUP(AF440,Group,6,FALSE),0)</f>
        <v>0</v>
      </c>
      <c r="AL440" s="16">
        <f>IF(VLOOKUP(AF440,Group,7,FALSE)="",0,ROUND(AJ440-0.04999,1)-AJ440+AM440)</f>
        <v>0</v>
      </c>
      <c r="AM440" s="16" t="str">
        <f>IF(VLOOKUP(AF440,Group,7,FALSE)="","",VLOOKUP(AF440,Group,7,FALSE))</f>
        <v/>
      </c>
      <c r="AO440" s="156" t="s">
        <v>56</v>
      </c>
    </row>
    <row r="441" spans="2:41" s="3" customFormat="1" ht="9.9499999999999993" customHeight="1" x14ac:dyDescent="0.2">
      <c r="B441" s="106" t="s">
        <v>6</v>
      </c>
      <c r="D441" s="39"/>
      <c r="E441" s="72" t="s">
        <v>256</v>
      </c>
      <c r="F441" s="72"/>
      <c r="G441" s="29" t="s">
        <v>1020</v>
      </c>
      <c r="H441" s="29"/>
      <c r="I441" s="29"/>
      <c r="J441" s="29"/>
      <c r="K441" s="29" t="s">
        <v>88</v>
      </c>
      <c r="L441" s="29"/>
      <c r="M441" s="29" t="s">
        <v>1606</v>
      </c>
      <c r="N441" s="29"/>
      <c r="P441" s="72"/>
      <c r="Q441" s="87"/>
      <c r="R441" s="28"/>
      <c r="S441" s="38">
        <f>IF(Suggested="Yes",AA441,AG441)</f>
        <v>121.6</v>
      </c>
      <c r="T441" s="36" t="s">
        <v>43</v>
      </c>
      <c r="U441" s="5" t="str">
        <f>+Instructions!$B$3</f>
        <v>E</v>
      </c>
      <c r="V441" s="51"/>
      <c r="W441" s="55">
        <f>+Instructions!$C$22</f>
        <v>0</v>
      </c>
      <c r="X441" s="38">
        <f>ROUND($AA441*(1-W441)+0.004999,2)</f>
        <v>121.6</v>
      </c>
      <c r="Y441" s="146"/>
      <c r="Z441" s="6" t="s">
        <v>3263</v>
      </c>
      <c r="AA441" s="38">
        <v>121.6</v>
      </c>
      <c r="AB441" s="59">
        <f t="shared" si="345"/>
        <v>0</v>
      </c>
      <c r="AC441" s="16">
        <f t="shared" si="345"/>
        <v>121.6</v>
      </c>
      <c r="AD441" s="12">
        <f>(AG441-AC441)/AG441</f>
        <v>0</v>
      </c>
      <c r="AE441" s="115"/>
      <c r="AF441" s="121">
        <v>3</v>
      </c>
      <c r="AG441" s="52">
        <f>SUM(AJ441:AL441)+AE441</f>
        <v>121.6</v>
      </c>
      <c r="AH441" s="146"/>
      <c r="AJ441" s="38">
        <f>ROUND(AC441/(1-VLOOKUP(AF441,Group,2,FALSE)),2)</f>
        <v>121.6</v>
      </c>
      <c r="AK441" s="16">
        <f>IF(VLOOKUP(AF441,Group,5,FALSE)="YES",VLOOKUP(ROUND(ROUND(AJ441,1)-AJ441,2),Round,2,FALSE)+VLOOKUP(AF441,Group,6,FALSE),0)</f>
        <v>0</v>
      </c>
      <c r="AL441" s="16">
        <f>IF(VLOOKUP(AF441,Group,7,FALSE)="",0,ROUND(AJ441-0.04999,1)-AJ441+AM441)</f>
        <v>0</v>
      </c>
      <c r="AM441" s="16" t="str">
        <f>IF(VLOOKUP(AF441,Group,7,FALSE)="","",VLOOKUP(AF441,Group,7,FALSE))</f>
        <v/>
      </c>
      <c r="AO441" s="156" t="s">
        <v>56</v>
      </c>
    </row>
    <row r="442" spans="2:41" s="3" customFormat="1" ht="3.75" customHeight="1" x14ac:dyDescent="0.2">
      <c r="P442" s="72"/>
      <c r="Q442" s="87"/>
      <c r="R442" s="6"/>
      <c r="S442" s="38"/>
      <c r="T442" s="6"/>
      <c r="U442" s="5"/>
      <c r="V442" s="51"/>
      <c r="W442" s="55"/>
      <c r="X442" s="14"/>
      <c r="Y442" s="146"/>
      <c r="Z442" s="38"/>
      <c r="AA442" s="38"/>
      <c r="AB442" s="54"/>
      <c r="AC442" s="16"/>
      <c r="AD442" s="14"/>
      <c r="AE442" s="64"/>
      <c r="AF442" s="118"/>
      <c r="AG442" s="38"/>
      <c r="AH442" s="146"/>
      <c r="AJ442" s="38"/>
      <c r="AK442" s="16"/>
      <c r="AL442" s="16"/>
      <c r="AM442" s="16"/>
      <c r="AO442" s="157" t="s">
        <v>56</v>
      </c>
    </row>
    <row r="443" spans="2:41" s="3" customFormat="1" ht="9.9499999999999993" customHeight="1" x14ac:dyDescent="0.2">
      <c r="C443" s="71" t="s">
        <v>1338</v>
      </c>
      <c r="N443" s="3" t="s">
        <v>244</v>
      </c>
      <c r="P443" s="137"/>
      <c r="Q443" s="6"/>
      <c r="R443" s="77" t="s">
        <v>791</v>
      </c>
      <c r="S443" s="185" t="s">
        <v>1026</v>
      </c>
      <c r="T443" s="190"/>
      <c r="U443" s="5"/>
      <c r="V443" s="51"/>
      <c r="W443" s="68"/>
      <c r="X443" s="68"/>
      <c r="Y443" s="146"/>
      <c r="Z443" s="38"/>
      <c r="AA443" s="38"/>
      <c r="AB443" s="14"/>
      <c r="AC443" s="14"/>
      <c r="AD443" s="14"/>
      <c r="AE443" s="14"/>
      <c r="AF443" s="64"/>
      <c r="AG443" s="16"/>
      <c r="AH443" s="146"/>
      <c r="AO443" s="157" t="s">
        <v>56</v>
      </c>
    </row>
    <row r="444" spans="2:41" s="3" customFormat="1" ht="2.85" customHeight="1" x14ac:dyDescent="0.2">
      <c r="P444" s="72"/>
      <c r="Q444" s="87"/>
      <c r="R444" s="6"/>
      <c r="S444" s="38"/>
      <c r="T444" s="6"/>
      <c r="U444" s="5"/>
      <c r="V444" s="51"/>
      <c r="W444" s="55"/>
      <c r="X444" s="14"/>
      <c r="Y444" s="146"/>
      <c r="Z444" s="38"/>
      <c r="AA444" s="38"/>
      <c r="AB444" s="54"/>
      <c r="AC444" s="16"/>
      <c r="AD444" s="14"/>
      <c r="AE444" s="64"/>
      <c r="AF444" s="118"/>
      <c r="AG444" s="38"/>
      <c r="AH444" s="146"/>
      <c r="AJ444" s="38"/>
      <c r="AK444" s="16"/>
      <c r="AL444" s="16"/>
      <c r="AM444" s="16"/>
      <c r="AO444" s="157" t="s">
        <v>56</v>
      </c>
    </row>
    <row r="445" spans="2:41" s="3" customFormat="1" ht="9.9499999999999993" customHeight="1" x14ac:dyDescent="0.2">
      <c r="C445" s="34"/>
      <c r="D445" s="39" t="s">
        <v>216</v>
      </c>
      <c r="E445" s="138" t="s">
        <v>1337</v>
      </c>
      <c r="F445" s="138"/>
      <c r="G445" s="138"/>
      <c r="H445" s="138"/>
      <c r="I445" s="138"/>
      <c r="J445" s="138"/>
      <c r="K445" s="138"/>
      <c r="L445" s="138"/>
      <c r="M445" s="138"/>
      <c r="N445" s="138"/>
      <c r="O445" s="29"/>
      <c r="P445" s="137"/>
      <c r="Q445" s="6"/>
      <c r="U445" s="5"/>
      <c r="V445" s="51"/>
      <c r="W445" s="68"/>
      <c r="X445" s="68"/>
      <c r="Y445" s="146"/>
      <c r="Z445" s="38"/>
      <c r="AA445" s="38"/>
      <c r="AB445" s="54"/>
      <c r="AC445" s="16"/>
      <c r="AD445" s="14"/>
      <c r="AE445" s="64"/>
      <c r="AF445" s="118"/>
      <c r="AG445" s="16"/>
      <c r="AH445" s="146"/>
      <c r="AJ445" s="38"/>
      <c r="AK445" s="16"/>
      <c r="AL445" s="16"/>
      <c r="AM445" s="16"/>
      <c r="AO445" s="157"/>
    </row>
    <row r="446" spans="2:41" s="3" customFormat="1" ht="1.5" customHeight="1" x14ac:dyDescent="0.2">
      <c r="P446" s="72"/>
      <c r="Q446" s="87"/>
      <c r="R446" s="6"/>
      <c r="S446" s="38"/>
      <c r="T446" s="6"/>
      <c r="U446" s="5"/>
      <c r="V446" s="51"/>
      <c r="W446" s="55"/>
      <c r="X446" s="14"/>
      <c r="Y446" s="146"/>
      <c r="Z446" s="38"/>
      <c r="AA446" s="38"/>
      <c r="AB446" s="54"/>
      <c r="AC446" s="16"/>
      <c r="AD446" s="14"/>
      <c r="AE446" s="64"/>
      <c r="AF446" s="118"/>
      <c r="AG446" s="38"/>
      <c r="AH446" s="146"/>
      <c r="AJ446" s="38"/>
      <c r="AK446" s="16"/>
      <c r="AL446" s="16"/>
      <c r="AM446" s="16"/>
      <c r="AO446" s="157" t="s">
        <v>56</v>
      </c>
    </row>
    <row r="447" spans="2:41" s="3" customFormat="1" ht="9.9499999999999993" customHeight="1" x14ac:dyDescent="0.2">
      <c r="B447" s="107" t="s">
        <v>52</v>
      </c>
      <c r="D447" s="39"/>
      <c r="E447" s="72" t="s">
        <v>92</v>
      </c>
      <c r="F447" s="72"/>
      <c r="G447" s="29" t="s">
        <v>45</v>
      </c>
      <c r="H447" s="29"/>
      <c r="I447" s="29"/>
      <c r="J447" s="29"/>
      <c r="K447" s="29" t="s">
        <v>125</v>
      </c>
      <c r="L447" s="29"/>
      <c r="M447" s="29" t="s">
        <v>559</v>
      </c>
      <c r="N447" s="29"/>
      <c r="P447" s="72" t="s">
        <v>300</v>
      </c>
      <c r="Q447" s="87"/>
      <c r="R447" s="28"/>
      <c r="S447" s="38">
        <f>IF(Suggested="Yes",AA447,AG447)</f>
        <v>65.599999999999994</v>
      </c>
      <c r="T447" s="36" t="s">
        <v>44</v>
      </c>
      <c r="U447" s="5" t="str">
        <f>+Instructions!$B$3</f>
        <v>E</v>
      </c>
      <c r="V447" s="51"/>
      <c r="W447" s="55">
        <f>+Instructions!$C$22</f>
        <v>0</v>
      </c>
      <c r="X447" s="38">
        <f>ROUND($AA447*(1-W447)+0.004999,2)</f>
        <v>65.599999999999994</v>
      </c>
      <c r="Y447" s="146"/>
      <c r="Z447" s="6" t="s">
        <v>3263</v>
      </c>
      <c r="AA447" s="38">
        <v>65.599999999999994</v>
      </c>
      <c r="AB447" s="59">
        <f t="shared" ref="AB447:AC450" si="346">+W447</f>
        <v>0</v>
      </c>
      <c r="AC447" s="16">
        <f t="shared" si="346"/>
        <v>65.599999999999994</v>
      </c>
      <c r="AD447" s="12">
        <f>(AG447-AC447)/AG447</f>
        <v>0</v>
      </c>
      <c r="AE447" s="115"/>
      <c r="AF447" s="120">
        <v>1</v>
      </c>
      <c r="AG447" s="37">
        <f>SUM(AJ447:AL447)+AE447</f>
        <v>65.599999999999994</v>
      </c>
      <c r="AH447" s="146"/>
      <c r="AJ447" s="38">
        <f>ROUND(AC447/(1-VLOOKUP(AF447,Group,2,FALSE)),2)</f>
        <v>65.599999999999994</v>
      </c>
      <c r="AK447" s="16">
        <f>IF(VLOOKUP(AF447,Group,5,FALSE)="YES",VLOOKUP(ROUND(ROUND(AJ447,1)-AJ447,2),Round,2,FALSE)+VLOOKUP(AF447,Group,6,FALSE),0)</f>
        <v>0</v>
      </c>
      <c r="AL447" s="16">
        <f>IF(VLOOKUP(AF447,Group,7,FALSE)="",0,ROUND(AJ447-0.04999,1)-AJ447+AM447)</f>
        <v>0</v>
      </c>
      <c r="AM447" s="16" t="str">
        <f>IF(VLOOKUP(AF447,Group,7,FALSE)="","",VLOOKUP(AF447,Group,7,FALSE))</f>
        <v/>
      </c>
      <c r="AO447" s="157" t="s">
        <v>56</v>
      </c>
    </row>
    <row r="448" spans="2:41" s="3" customFormat="1" ht="9.9499999999999993" customHeight="1" x14ac:dyDescent="0.2">
      <c r="B448" s="107" t="s">
        <v>52</v>
      </c>
      <c r="D448" s="39"/>
      <c r="E448" s="72" t="s">
        <v>83</v>
      </c>
      <c r="F448" s="72"/>
      <c r="G448" s="29" t="s">
        <v>45</v>
      </c>
      <c r="H448" s="29"/>
      <c r="I448" s="29"/>
      <c r="J448" s="29"/>
      <c r="K448" s="29" t="s">
        <v>125</v>
      </c>
      <c r="L448" s="29"/>
      <c r="M448" s="29" t="s">
        <v>560</v>
      </c>
      <c r="N448" s="29"/>
      <c r="P448" s="72" t="s">
        <v>90</v>
      </c>
      <c r="Q448" s="87"/>
      <c r="R448" s="28"/>
      <c r="S448" s="38">
        <f>IF(Suggested="Yes",AA448,AG448)</f>
        <v>71.7</v>
      </c>
      <c r="T448" s="36" t="s">
        <v>44</v>
      </c>
      <c r="U448" s="5" t="str">
        <f>+Instructions!$B$3</f>
        <v>E</v>
      </c>
      <c r="V448" s="51"/>
      <c r="W448" s="55">
        <f>+Instructions!$C$22</f>
        <v>0</v>
      </c>
      <c r="X448" s="38">
        <f>ROUND($AA448*(1-W448)+0.004999,2)</f>
        <v>71.7</v>
      </c>
      <c r="Y448" s="146"/>
      <c r="Z448" s="6" t="s">
        <v>3263</v>
      </c>
      <c r="AA448" s="38">
        <v>71.7</v>
      </c>
      <c r="AB448" s="59">
        <f t="shared" si="346"/>
        <v>0</v>
      </c>
      <c r="AC448" s="16">
        <f t="shared" si="346"/>
        <v>71.7</v>
      </c>
      <c r="AD448" s="12">
        <f>(AG448-AC448)/AG448</f>
        <v>0</v>
      </c>
      <c r="AE448" s="115"/>
      <c r="AF448" s="120">
        <v>1</v>
      </c>
      <c r="AG448" s="37">
        <f>SUM(AJ448:AL448)+AE448</f>
        <v>71.7</v>
      </c>
      <c r="AH448" s="146"/>
      <c r="AJ448" s="38">
        <f>ROUND(AC448/(1-VLOOKUP(AF448,Group,2,FALSE)),2)</f>
        <v>71.7</v>
      </c>
      <c r="AK448" s="16">
        <f>IF(VLOOKUP(AF448,Group,5,FALSE)="YES",VLOOKUP(ROUND(ROUND(AJ448,1)-AJ448,2),Round,2,FALSE)+VLOOKUP(AF448,Group,6,FALSE),0)</f>
        <v>0</v>
      </c>
      <c r="AL448" s="16">
        <f>IF(VLOOKUP(AF448,Group,7,FALSE)="",0,ROUND(AJ448-0.04999,1)-AJ448+AM448)</f>
        <v>0</v>
      </c>
      <c r="AM448" s="16" t="str">
        <f>IF(VLOOKUP(AF448,Group,7,FALSE)="","",VLOOKUP(AF448,Group,7,FALSE))</f>
        <v/>
      </c>
      <c r="AO448" s="157" t="s">
        <v>56</v>
      </c>
    </row>
    <row r="449" spans="1:41" s="3" customFormat="1" ht="9.9499999999999993" customHeight="1" x14ac:dyDescent="0.2">
      <c r="B449" s="107" t="s">
        <v>52</v>
      </c>
      <c r="D449" s="39"/>
      <c r="E449" s="72" t="s">
        <v>128</v>
      </c>
      <c r="F449" s="72"/>
      <c r="G449" s="29" t="s">
        <v>45</v>
      </c>
      <c r="H449" s="29"/>
      <c r="I449" s="29"/>
      <c r="J449" s="29"/>
      <c r="K449" s="29" t="s">
        <v>125</v>
      </c>
      <c r="L449" s="29"/>
      <c r="M449" s="29" t="s">
        <v>561</v>
      </c>
      <c r="N449" s="29"/>
      <c r="P449" s="72" t="s">
        <v>298</v>
      </c>
      <c r="Q449" s="87"/>
      <c r="R449" s="28"/>
      <c r="S449" s="38">
        <f>IF(Suggested="Yes",AA449,AG449)</f>
        <v>128.5</v>
      </c>
      <c r="T449" s="36" t="s">
        <v>44</v>
      </c>
      <c r="U449" s="5" t="str">
        <f>+Instructions!$B$3</f>
        <v>E</v>
      </c>
      <c r="V449" s="51"/>
      <c r="W449" s="55">
        <f>+Instructions!$C$22</f>
        <v>0</v>
      </c>
      <c r="X449" s="38">
        <f>ROUND($AA449*(1-W449)+0.004999,2)</f>
        <v>128.5</v>
      </c>
      <c r="Y449" s="146"/>
      <c r="Z449" s="6" t="s">
        <v>3263</v>
      </c>
      <c r="AA449" s="38">
        <v>128.5</v>
      </c>
      <c r="AB449" s="59">
        <f t="shared" si="346"/>
        <v>0</v>
      </c>
      <c r="AC449" s="16">
        <f t="shared" si="346"/>
        <v>128.5</v>
      </c>
      <c r="AD449" s="12">
        <f>(AG449-AC449)/AG449</f>
        <v>0</v>
      </c>
      <c r="AE449" s="115"/>
      <c r="AF449" s="120">
        <v>1</v>
      </c>
      <c r="AG449" s="37">
        <f>SUM(AJ449:AL449)+AE449</f>
        <v>128.5</v>
      </c>
      <c r="AH449" s="146"/>
      <c r="AJ449" s="38">
        <f>ROUND(AC449/(1-VLOOKUP(AF449,Group,2,FALSE)),2)</f>
        <v>128.5</v>
      </c>
      <c r="AK449" s="16">
        <f>IF(VLOOKUP(AF449,Group,5,FALSE)="YES",VLOOKUP(ROUND(ROUND(AJ449,1)-AJ449,2),Round,2,FALSE)+VLOOKUP(AF449,Group,6,FALSE),0)</f>
        <v>0</v>
      </c>
      <c r="AL449" s="16">
        <f>IF(VLOOKUP(AF449,Group,7,FALSE)="",0,ROUND(AJ449-0.04999,1)-AJ449+AM449)</f>
        <v>0</v>
      </c>
      <c r="AM449" s="16" t="str">
        <f>IF(VLOOKUP(AF449,Group,7,FALSE)="","",VLOOKUP(AF449,Group,7,FALSE))</f>
        <v/>
      </c>
      <c r="AO449" s="157" t="s">
        <v>56</v>
      </c>
    </row>
    <row r="450" spans="1:41" s="3" customFormat="1" ht="9.9499999999999993" customHeight="1" x14ac:dyDescent="0.2">
      <c r="B450" s="107" t="s">
        <v>52</v>
      </c>
      <c r="D450" s="39"/>
      <c r="E450" s="72" t="s">
        <v>177</v>
      </c>
      <c r="F450" s="72"/>
      <c r="G450" s="29" t="s">
        <v>45</v>
      </c>
      <c r="H450" s="29"/>
      <c r="I450" s="29"/>
      <c r="J450" s="29"/>
      <c r="K450" s="29" t="s">
        <v>125</v>
      </c>
      <c r="L450" s="29"/>
      <c r="M450" s="29" t="s">
        <v>326</v>
      </c>
      <c r="N450" s="29"/>
      <c r="P450" s="72" t="s">
        <v>299</v>
      </c>
      <c r="Q450" s="87"/>
      <c r="R450" s="28"/>
      <c r="S450" s="38">
        <f>IF(Suggested="Yes",AA450,AG450)</f>
        <v>103.85</v>
      </c>
      <c r="T450" s="36" t="s">
        <v>44</v>
      </c>
      <c r="U450" s="5" t="str">
        <f>+Instructions!$B$3</f>
        <v>E</v>
      </c>
      <c r="V450" s="51"/>
      <c r="W450" s="55">
        <f>+Instructions!$C$22</f>
        <v>0</v>
      </c>
      <c r="X450" s="38">
        <f>ROUND($AA450*(1-W450)+0.004999,2)</f>
        <v>103.85</v>
      </c>
      <c r="Y450" s="146"/>
      <c r="Z450" s="6" t="s">
        <v>3263</v>
      </c>
      <c r="AA450" s="38">
        <v>103.85</v>
      </c>
      <c r="AB450" s="59">
        <f t="shared" si="346"/>
        <v>0</v>
      </c>
      <c r="AC450" s="16">
        <f t="shared" si="346"/>
        <v>103.85</v>
      </c>
      <c r="AD450" s="12">
        <f>(AG450-AC450)/AG450</f>
        <v>0</v>
      </c>
      <c r="AE450" s="115"/>
      <c r="AF450" s="120">
        <v>1</v>
      </c>
      <c r="AG450" s="37">
        <f>SUM(AJ450:AL450)+AE450</f>
        <v>103.85</v>
      </c>
      <c r="AH450" s="146"/>
      <c r="AJ450" s="38">
        <f>ROUND(AC450/(1-VLOOKUP(AF450,Group,2,FALSE)),2)</f>
        <v>103.85</v>
      </c>
      <c r="AK450" s="16">
        <f>IF(VLOOKUP(AF450,Group,5,FALSE)="YES",VLOOKUP(ROUND(ROUND(AJ450,1)-AJ450,2),Round,2,FALSE)+VLOOKUP(AF450,Group,6,FALSE),0)</f>
        <v>0</v>
      </c>
      <c r="AL450" s="16">
        <f>IF(VLOOKUP(AF450,Group,7,FALSE)="",0,ROUND(AJ450-0.04999,1)-AJ450+AM450)</f>
        <v>0</v>
      </c>
      <c r="AM450" s="16" t="str">
        <f>IF(VLOOKUP(AF450,Group,7,FALSE)="","",VLOOKUP(AF450,Group,7,FALSE))</f>
        <v/>
      </c>
      <c r="AO450" s="157" t="s">
        <v>56</v>
      </c>
    </row>
    <row r="451" spans="1:41" s="3" customFormat="1" ht="2.85" customHeight="1" x14ac:dyDescent="0.2">
      <c r="P451" s="72"/>
      <c r="Q451" s="87"/>
      <c r="R451" s="6"/>
      <c r="S451" s="38"/>
      <c r="T451" s="6"/>
      <c r="U451" s="5"/>
      <c r="V451" s="51"/>
      <c r="W451" s="55"/>
      <c r="X451" s="14"/>
      <c r="Y451" s="146"/>
      <c r="Z451" s="38"/>
      <c r="AA451" s="38"/>
      <c r="AB451" s="54"/>
      <c r="AC451" s="16"/>
      <c r="AD451" s="14"/>
      <c r="AE451" s="64"/>
      <c r="AF451" s="118"/>
      <c r="AG451" s="38"/>
      <c r="AH451" s="146"/>
      <c r="AJ451" s="38"/>
      <c r="AK451" s="16"/>
      <c r="AL451" s="16"/>
      <c r="AM451" s="16"/>
      <c r="AO451" s="157" t="s">
        <v>56</v>
      </c>
    </row>
    <row r="452" spans="1:41" s="3" customFormat="1" ht="9.9499999999999993" customHeight="1" x14ac:dyDescent="0.2">
      <c r="C452" s="34"/>
      <c r="D452" s="39" t="s">
        <v>216</v>
      </c>
      <c r="E452" s="138" t="s">
        <v>175</v>
      </c>
      <c r="F452" s="138"/>
      <c r="G452" s="138"/>
      <c r="H452" s="138"/>
      <c r="I452" s="138"/>
      <c r="J452" s="138"/>
      <c r="K452" s="138"/>
      <c r="L452" s="138"/>
      <c r="M452" s="138"/>
      <c r="N452" s="138"/>
      <c r="O452" s="29"/>
      <c r="P452" s="137"/>
      <c r="Q452" s="6"/>
      <c r="R452" s="77"/>
      <c r="S452" s="195"/>
      <c r="U452" s="18"/>
      <c r="V452" s="51"/>
      <c r="W452" s="68"/>
      <c r="X452" s="68"/>
      <c r="Y452" s="146"/>
      <c r="Z452" s="38"/>
      <c r="AA452" s="38"/>
      <c r="AB452" s="54"/>
      <c r="AC452" s="16"/>
      <c r="AD452" s="14"/>
      <c r="AE452" s="64"/>
      <c r="AF452" s="118"/>
      <c r="AG452" s="16"/>
      <c r="AH452" s="146"/>
      <c r="AJ452" s="38"/>
      <c r="AK452" s="16"/>
      <c r="AL452" s="16"/>
      <c r="AM452" s="16"/>
      <c r="AO452" s="157"/>
    </row>
    <row r="453" spans="1:41" s="3" customFormat="1" ht="1.5" customHeight="1" x14ac:dyDescent="0.2">
      <c r="P453" s="72"/>
      <c r="Q453" s="87"/>
      <c r="R453" s="6"/>
      <c r="S453" s="38"/>
      <c r="T453" s="6"/>
      <c r="U453" s="5"/>
      <c r="V453" s="51"/>
      <c r="W453" s="55"/>
      <c r="X453" s="14"/>
      <c r="Y453" s="146"/>
      <c r="Z453" s="38"/>
      <c r="AA453" s="38"/>
      <c r="AB453" s="54"/>
      <c r="AC453" s="16"/>
      <c r="AD453" s="14"/>
      <c r="AE453" s="64"/>
      <c r="AF453" s="118"/>
      <c r="AG453" s="38"/>
      <c r="AH453" s="146"/>
      <c r="AJ453" s="38"/>
      <c r="AK453" s="16"/>
      <c r="AL453" s="16"/>
      <c r="AM453" s="16"/>
      <c r="AO453" s="157" t="s">
        <v>56</v>
      </c>
    </row>
    <row r="454" spans="1:41" s="3" customFormat="1" ht="9.9499999999999993" customHeight="1" x14ac:dyDescent="0.2">
      <c r="B454" s="107" t="s">
        <v>52</v>
      </c>
      <c r="D454" s="39"/>
      <c r="E454" s="72" t="s">
        <v>92</v>
      </c>
      <c r="F454" s="72"/>
      <c r="G454" s="29" t="s">
        <v>1017</v>
      </c>
      <c r="H454" s="29"/>
      <c r="I454" s="29"/>
      <c r="J454" s="29"/>
      <c r="K454" s="29" t="s">
        <v>125</v>
      </c>
      <c r="L454" s="29"/>
      <c r="M454" s="29" t="s">
        <v>558</v>
      </c>
      <c r="N454" s="29"/>
      <c r="P454" s="72" t="s">
        <v>300</v>
      </c>
      <c r="Q454" s="87"/>
      <c r="R454" s="28"/>
      <c r="S454" s="38">
        <f>IF(Suggested="Yes",AA454,AG454)</f>
        <v>68.75</v>
      </c>
      <c r="T454" s="36" t="s">
        <v>44</v>
      </c>
      <c r="U454" s="5" t="str">
        <f>+Instructions!$B$3</f>
        <v>E</v>
      </c>
      <c r="V454" s="51"/>
      <c r="W454" s="55">
        <f>+Instructions!$C$22</f>
        <v>0</v>
      </c>
      <c r="X454" s="38">
        <f>ROUND($AA454*(1-W454)+0.004999,2)</f>
        <v>68.75</v>
      </c>
      <c r="Y454" s="146"/>
      <c r="Z454" s="6" t="s">
        <v>3263</v>
      </c>
      <c r="AA454" s="38">
        <v>68.75</v>
      </c>
      <c r="AB454" s="59">
        <f>+W454</f>
        <v>0</v>
      </c>
      <c r="AC454" s="16">
        <f>+X454</f>
        <v>68.75</v>
      </c>
      <c r="AD454" s="12">
        <f>(AG454-AC454)/AG454</f>
        <v>0</v>
      </c>
      <c r="AE454" s="115"/>
      <c r="AF454" s="120">
        <v>1</v>
      </c>
      <c r="AG454" s="37">
        <f>SUM(AJ454:AL454)+AE454</f>
        <v>68.75</v>
      </c>
      <c r="AH454" s="146"/>
      <c r="AJ454" s="38">
        <f>ROUND(AC454/(1-VLOOKUP(AF454,Group,2,FALSE)),2)</f>
        <v>68.75</v>
      </c>
      <c r="AK454" s="16">
        <f>IF(VLOOKUP(AF454,Group,5,FALSE)="YES",VLOOKUP(ROUND(ROUND(AJ454,1)-AJ454,2),Round,2,FALSE)+VLOOKUP(AF454,Group,6,FALSE),0)</f>
        <v>0</v>
      </c>
      <c r="AL454" s="16">
        <f>IF(VLOOKUP(AF454,Group,7,FALSE)="",0,ROUND(AJ454-0.04999,1)-AJ454+AM454)</f>
        <v>0</v>
      </c>
      <c r="AM454" s="16" t="str">
        <f>IF(VLOOKUP(AF454,Group,7,FALSE)="","",VLOOKUP(AF454,Group,7,FALSE))</f>
        <v/>
      </c>
      <c r="AO454" s="157" t="s">
        <v>56</v>
      </c>
    </row>
    <row r="455" spans="1:41" s="3" customFormat="1" ht="1.5" customHeight="1" x14ac:dyDescent="0.2">
      <c r="P455" s="72"/>
      <c r="Q455" s="87"/>
      <c r="R455" s="6"/>
      <c r="S455" s="38"/>
      <c r="T455" s="6"/>
      <c r="U455" s="5"/>
      <c r="V455" s="51"/>
      <c r="W455" s="55"/>
      <c r="X455" s="14"/>
      <c r="Y455" s="146"/>
      <c r="Z455" s="38"/>
      <c r="AA455" s="38"/>
      <c r="AB455" s="54"/>
      <c r="AC455" s="16"/>
      <c r="AD455" s="14"/>
      <c r="AE455" s="64"/>
      <c r="AF455" s="118"/>
      <c r="AG455" s="38"/>
      <c r="AH455" s="146"/>
      <c r="AJ455" s="38"/>
      <c r="AK455" s="16"/>
      <c r="AL455" s="16"/>
      <c r="AM455" s="16"/>
      <c r="AO455" s="157" t="s">
        <v>56</v>
      </c>
    </row>
    <row r="456" spans="1:41" s="3" customFormat="1" ht="9.9499999999999993" customHeight="1" x14ac:dyDescent="0.2">
      <c r="B456" s="106" t="s">
        <v>6</v>
      </c>
      <c r="D456" s="39" t="s">
        <v>244</v>
      </c>
      <c r="E456" s="72" t="s">
        <v>83</v>
      </c>
      <c r="F456" s="72"/>
      <c r="G456" s="29" t="s">
        <v>253</v>
      </c>
      <c r="H456" s="29"/>
      <c r="I456" s="29"/>
      <c r="J456" s="29"/>
      <c r="K456" s="29" t="s">
        <v>125</v>
      </c>
      <c r="L456" s="29"/>
      <c r="M456" s="29" t="s">
        <v>562</v>
      </c>
      <c r="N456" s="29"/>
      <c r="P456" s="72" t="s">
        <v>1543</v>
      </c>
      <c r="Q456" s="87"/>
      <c r="R456" s="28"/>
      <c r="S456" s="38">
        <f>IF(Suggested="Yes",AA456,AG456)</f>
        <v>92.1</v>
      </c>
      <c r="T456" s="36" t="s">
        <v>43</v>
      </c>
      <c r="U456" s="5" t="str">
        <f>+Instructions!$B$3</f>
        <v>E</v>
      </c>
      <c r="V456" s="51"/>
      <c r="W456" s="55">
        <f>+Instructions!$C$22</f>
        <v>0</v>
      </c>
      <c r="X456" s="38">
        <f>ROUND($AA456*(1-W456)+0.004999,2)</f>
        <v>92.1</v>
      </c>
      <c r="Y456" s="146"/>
      <c r="Z456" s="6" t="s">
        <v>3263</v>
      </c>
      <c r="AA456" s="38">
        <v>92.1</v>
      </c>
      <c r="AB456" s="59">
        <f>+W456</f>
        <v>0</v>
      </c>
      <c r="AC456" s="16">
        <f>+X456</f>
        <v>92.1</v>
      </c>
      <c r="AD456" s="12">
        <f>(AG456-AC456)/AG456</f>
        <v>0</v>
      </c>
      <c r="AE456" s="115"/>
      <c r="AF456" s="121">
        <v>3</v>
      </c>
      <c r="AG456" s="52">
        <f>SUM(AJ456:AL456)+AE456</f>
        <v>92.1</v>
      </c>
      <c r="AH456" s="146"/>
      <c r="AJ456" s="38">
        <f>ROUND(AC456/(1-VLOOKUP(AF456,Group,2,FALSE)),2)</f>
        <v>92.1</v>
      </c>
      <c r="AK456" s="16">
        <f>IF(VLOOKUP(AF456,Group,5,FALSE)="YES",VLOOKUP(ROUND(ROUND(AJ456,1)-AJ456,2),Round,2,FALSE)+VLOOKUP(AF456,Group,6,FALSE),0)</f>
        <v>0</v>
      </c>
      <c r="AL456" s="16">
        <f>IF(VLOOKUP(AF456,Group,7,FALSE)="",0,ROUND(AJ456-0.04999,1)-AJ456+AM456)</f>
        <v>0</v>
      </c>
      <c r="AM456" s="16" t="str">
        <f>IF(VLOOKUP(AF456,Group,7,FALSE)="","",VLOOKUP(AF456,Group,7,FALSE))</f>
        <v/>
      </c>
      <c r="AO456" s="157" t="s">
        <v>56</v>
      </c>
    </row>
    <row r="457" spans="1:41" s="3" customFormat="1" ht="9.9499999999999993" customHeight="1" x14ac:dyDescent="0.2">
      <c r="B457" s="106" t="s">
        <v>6</v>
      </c>
      <c r="D457" s="39"/>
      <c r="E457" s="72" t="s">
        <v>83</v>
      </c>
      <c r="F457" s="72"/>
      <c r="G457" s="29" t="s">
        <v>379</v>
      </c>
      <c r="H457" s="29"/>
      <c r="I457" s="29"/>
      <c r="J457" s="29"/>
      <c r="K457" s="29" t="s">
        <v>125</v>
      </c>
      <c r="L457" s="29"/>
      <c r="M457" s="29" t="s">
        <v>2539</v>
      </c>
      <c r="N457" s="29"/>
      <c r="P457" s="72" t="s">
        <v>1531</v>
      </c>
      <c r="Q457" s="87"/>
      <c r="R457" s="28"/>
      <c r="S457" s="38">
        <f>IF(Suggested="Yes",AA457,AG457)</f>
        <v>78.55</v>
      </c>
      <c r="T457" s="36" t="s">
        <v>43</v>
      </c>
      <c r="U457" s="5" t="str">
        <f>+Instructions!$B$3</f>
        <v>E</v>
      </c>
      <c r="V457" s="51"/>
      <c r="W457" s="55">
        <f>+Instructions!$C$22</f>
        <v>0</v>
      </c>
      <c r="X457" s="38">
        <f>ROUND($AA457*(1-W457)+0.004999,2)</f>
        <v>78.55</v>
      </c>
      <c r="Y457" s="146"/>
      <c r="Z457" s="6" t="s">
        <v>3262</v>
      </c>
      <c r="AA457" s="38">
        <v>78.55</v>
      </c>
      <c r="AB457" s="59">
        <f>+W457</f>
        <v>0</v>
      </c>
      <c r="AC457" s="16">
        <f>+X457</f>
        <v>78.55</v>
      </c>
      <c r="AD457" s="12">
        <f>(AG457-AC457)/AG457</f>
        <v>0</v>
      </c>
      <c r="AE457" s="115"/>
      <c r="AF457" s="121">
        <v>3</v>
      </c>
      <c r="AG457" s="52">
        <f>SUM(AJ457:AL457)+AE457</f>
        <v>78.55</v>
      </c>
      <c r="AH457" s="146"/>
      <c r="AJ457" s="38">
        <f>ROUND(AC457/(1-VLOOKUP(AF457,Group,2,FALSE)),2)</f>
        <v>78.55</v>
      </c>
      <c r="AK457" s="16">
        <f>IF(VLOOKUP(AF457,Group,5,FALSE)="YES",VLOOKUP(ROUND(ROUND(AJ457,1)-AJ457,2),Round,2,FALSE)+VLOOKUP(AF457,Group,6,FALSE),0)</f>
        <v>0</v>
      </c>
      <c r="AL457" s="16">
        <f>IF(VLOOKUP(AF457,Group,7,FALSE)="",0,ROUND(AJ457-0.04999,1)-AJ457+AM457)</f>
        <v>0</v>
      </c>
      <c r="AM457" s="16" t="str">
        <f>IF(VLOOKUP(AF457,Group,7,FALSE)="","",VLOOKUP(AF457,Group,7,FALSE))</f>
        <v/>
      </c>
      <c r="AO457" s="156" t="s">
        <v>56</v>
      </c>
    </row>
    <row r="458" spans="1:41" s="3" customFormat="1" ht="9.9499999999999993" customHeight="1" x14ac:dyDescent="0.2">
      <c r="B458" s="106" t="s">
        <v>6</v>
      </c>
      <c r="D458" s="39"/>
      <c r="E458" s="72" t="s">
        <v>83</v>
      </c>
      <c r="F458" s="72"/>
      <c r="G458" s="29" t="s">
        <v>327</v>
      </c>
      <c r="H458" s="29"/>
      <c r="I458" s="29"/>
      <c r="J458" s="29"/>
      <c r="K458" s="29" t="s">
        <v>125</v>
      </c>
      <c r="L458" s="29"/>
      <c r="M458" s="29" t="s">
        <v>563</v>
      </c>
      <c r="N458" s="29"/>
      <c r="P458" s="72" t="s">
        <v>1543</v>
      </c>
      <c r="Q458" s="87"/>
      <c r="R458" s="28"/>
      <c r="S458" s="38">
        <f>IF(Suggested="Yes",AA458,AG458)</f>
        <v>78.400000000000006</v>
      </c>
      <c r="T458" s="36" t="s">
        <v>43</v>
      </c>
      <c r="U458" s="5" t="str">
        <f>+Instructions!$B$3</f>
        <v>E</v>
      </c>
      <c r="V458" s="51"/>
      <c r="W458" s="55">
        <f>+Instructions!$C$22</f>
        <v>0</v>
      </c>
      <c r="X458" s="38">
        <f>ROUND($AA458*(1-W458)+0.004999,2)</f>
        <v>78.400000000000006</v>
      </c>
      <c r="Y458" s="146"/>
      <c r="Z458" s="6" t="s">
        <v>3263</v>
      </c>
      <c r="AA458" s="38">
        <v>78.400000000000006</v>
      </c>
      <c r="AB458" s="59">
        <f t="shared" ref="AB458:AC469" si="347">+W458</f>
        <v>0</v>
      </c>
      <c r="AC458" s="16">
        <f t="shared" si="347"/>
        <v>78.400000000000006</v>
      </c>
      <c r="AD458" s="12">
        <f>(AG458-AC458)/AG458</f>
        <v>0</v>
      </c>
      <c r="AE458" s="115"/>
      <c r="AF458" s="121">
        <v>3</v>
      </c>
      <c r="AG458" s="52">
        <f>SUM(AJ458:AL458)+AE458</f>
        <v>78.400000000000006</v>
      </c>
      <c r="AH458" s="146"/>
      <c r="AJ458" s="38">
        <f>ROUND(AC458/(1-VLOOKUP(AF458,Group,2,FALSE)),2)</f>
        <v>78.400000000000006</v>
      </c>
      <c r="AK458" s="16">
        <f>IF(VLOOKUP(AF458,Group,5,FALSE)="YES",VLOOKUP(ROUND(ROUND(AJ458,1)-AJ458,2),Round,2,FALSE)+VLOOKUP(AF458,Group,6,FALSE),0)</f>
        <v>0</v>
      </c>
      <c r="AL458" s="16">
        <f>IF(VLOOKUP(AF458,Group,7,FALSE)="",0,ROUND(AJ458-0.04999,1)-AJ458+AM458)</f>
        <v>0</v>
      </c>
      <c r="AM458" s="16" t="str">
        <f>IF(VLOOKUP(AF458,Group,7,FALSE)="","",VLOOKUP(AF458,Group,7,FALSE))</f>
        <v/>
      </c>
      <c r="AO458" s="157" t="s">
        <v>56</v>
      </c>
    </row>
    <row r="459" spans="1:41" s="3" customFormat="1" ht="9.9499999999999993" customHeight="1" x14ac:dyDescent="0.2">
      <c r="B459" s="106" t="s">
        <v>6</v>
      </c>
      <c r="D459" s="39"/>
      <c r="E459" s="72" t="s">
        <v>83</v>
      </c>
      <c r="F459" s="72"/>
      <c r="G459" s="29" t="s">
        <v>254</v>
      </c>
      <c r="H459" s="29"/>
      <c r="I459" s="29"/>
      <c r="J459" s="29"/>
      <c r="K459" s="29" t="s">
        <v>125</v>
      </c>
      <c r="L459" s="29"/>
      <c r="M459" s="29" t="s">
        <v>564</v>
      </c>
      <c r="N459" s="29"/>
      <c r="P459" s="72" t="s">
        <v>1543</v>
      </c>
      <c r="Q459" s="87"/>
      <c r="R459" s="28"/>
      <c r="S459" s="38">
        <f>IF(Suggested="Yes",AA459,AG459)</f>
        <v>78.8</v>
      </c>
      <c r="T459" s="36" t="s">
        <v>43</v>
      </c>
      <c r="U459" s="5" t="str">
        <f>+Instructions!$B$3</f>
        <v>E</v>
      </c>
      <c r="V459" s="51"/>
      <c r="W459" s="55">
        <f>+Instructions!$C$22</f>
        <v>0</v>
      </c>
      <c r="X459" s="38">
        <f>ROUND($AA459*(1-W459)+0.004999,2)</f>
        <v>78.8</v>
      </c>
      <c r="Y459" s="146"/>
      <c r="Z459" s="6" t="s">
        <v>3263</v>
      </c>
      <c r="AA459" s="38">
        <v>78.8</v>
      </c>
      <c r="AB459" s="59">
        <f t="shared" si="347"/>
        <v>0</v>
      </c>
      <c r="AC459" s="16">
        <f t="shared" si="347"/>
        <v>78.8</v>
      </c>
      <c r="AD459" s="12">
        <f>(AG459-AC459)/AG459</f>
        <v>0</v>
      </c>
      <c r="AE459" s="115"/>
      <c r="AF459" s="121">
        <v>3</v>
      </c>
      <c r="AG459" s="52">
        <f>SUM(AJ459:AL459)+AE459</f>
        <v>78.8</v>
      </c>
      <c r="AH459" s="146"/>
      <c r="AJ459" s="38">
        <f>ROUND(AC459/(1-VLOOKUP(AF459,Group,2,FALSE)),2)</f>
        <v>78.8</v>
      </c>
      <c r="AK459" s="16">
        <f>IF(VLOOKUP(AF459,Group,5,FALSE)="YES",VLOOKUP(ROUND(ROUND(AJ459,1)-AJ459,2),Round,2,FALSE)+VLOOKUP(AF459,Group,6,FALSE),0)</f>
        <v>0</v>
      </c>
      <c r="AL459" s="16">
        <f>IF(VLOOKUP(AF459,Group,7,FALSE)="",0,ROUND(AJ459-0.04999,1)-AJ459+AM459)</f>
        <v>0</v>
      </c>
      <c r="AM459" s="16" t="str">
        <f>IF(VLOOKUP(AF459,Group,7,FALSE)="","",VLOOKUP(AF459,Group,7,FALSE))</f>
        <v/>
      </c>
      <c r="AO459" s="157" t="s">
        <v>56</v>
      </c>
    </row>
    <row r="460" spans="1:41" s="3" customFormat="1" ht="9.9499999999999993" customHeight="1" x14ac:dyDescent="0.2">
      <c r="B460" s="106" t="s">
        <v>6</v>
      </c>
      <c r="D460" s="39"/>
      <c r="E460" s="72" t="s">
        <v>83</v>
      </c>
      <c r="F460" s="72"/>
      <c r="G460" s="29" t="s">
        <v>94</v>
      </c>
      <c r="H460" s="29"/>
      <c r="I460" s="29"/>
      <c r="J460" s="29"/>
      <c r="K460" s="29" t="s">
        <v>125</v>
      </c>
      <c r="L460" s="29"/>
      <c r="M460" s="29" t="s">
        <v>2538</v>
      </c>
      <c r="N460" s="29"/>
      <c r="P460" s="72" t="s">
        <v>1531</v>
      </c>
      <c r="Q460" s="87"/>
      <c r="R460" s="28"/>
      <c r="S460" s="38">
        <f t="shared" ref="S460" si="348">IF(Suggested="Yes",AA460,AG460)</f>
        <v>78.55</v>
      </c>
      <c r="T460" s="36" t="s">
        <v>43</v>
      </c>
      <c r="U460" s="5" t="str">
        <f>+Instructions!$B$3</f>
        <v>E</v>
      </c>
      <c r="V460" s="51"/>
      <c r="W460" s="55">
        <f>+Instructions!$C$22</f>
        <v>0</v>
      </c>
      <c r="X460" s="38">
        <f t="shared" ref="X460" si="349">ROUND($AA460*(1-W460)+0.004999,2)</f>
        <v>78.55</v>
      </c>
      <c r="Y460" s="146"/>
      <c r="Z460" s="6" t="s">
        <v>3262</v>
      </c>
      <c r="AA460" s="38">
        <v>78.55</v>
      </c>
      <c r="AB460" s="59">
        <f t="shared" si="347"/>
        <v>0</v>
      </c>
      <c r="AC460" s="16">
        <f t="shared" si="347"/>
        <v>78.55</v>
      </c>
      <c r="AD460" s="12">
        <f t="shared" ref="AD460" si="350">(AG460-AC460)/AG460</f>
        <v>0</v>
      </c>
      <c r="AE460" s="115"/>
      <c r="AF460" s="121">
        <v>3</v>
      </c>
      <c r="AG460" s="52">
        <f t="shared" ref="AG460" si="351">SUM(AJ460:AL460)+AE460</f>
        <v>78.55</v>
      </c>
      <c r="AH460" s="146"/>
      <c r="AJ460" s="38">
        <f t="shared" ref="AJ460" si="352">ROUND(AC460/(1-VLOOKUP(AF460,Group,2,FALSE)),2)</f>
        <v>78.55</v>
      </c>
      <c r="AK460" s="16">
        <f t="shared" ref="AK460" si="353">IF(VLOOKUP(AF460,Group,5,FALSE)="YES",VLOOKUP(ROUND(ROUND(AJ460,1)-AJ460,2),Round,2,FALSE)+VLOOKUP(AF460,Group,6,FALSE),0)</f>
        <v>0</v>
      </c>
      <c r="AL460" s="16">
        <f t="shared" ref="AL460" si="354">IF(VLOOKUP(AF460,Group,7,FALSE)="",0,ROUND(AJ460-0.04999,1)-AJ460+AM460)</f>
        <v>0</v>
      </c>
      <c r="AM460" s="16" t="str">
        <f t="shared" ref="AM460" si="355">IF(VLOOKUP(AF460,Group,7,FALSE)="","",VLOOKUP(AF460,Group,7,FALSE))</f>
        <v/>
      </c>
      <c r="AO460" s="156" t="s">
        <v>56</v>
      </c>
    </row>
    <row r="461" spans="1:41" s="3" customFormat="1" ht="1.5" customHeight="1" x14ac:dyDescent="0.2">
      <c r="P461" s="72"/>
      <c r="Q461" s="87"/>
      <c r="R461" s="6"/>
      <c r="S461" s="38"/>
      <c r="T461" s="6"/>
      <c r="U461" s="5"/>
      <c r="V461" s="51"/>
      <c r="W461" s="142"/>
      <c r="X461" s="55"/>
      <c r="Y461" s="149"/>
      <c r="Z461" s="142"/>
      <c r="AA461" s="38"/>
      <c r="AB461" s="38"/>
      <c r="AC461" s="54"/>
      <c r="AD461" s="16"/>
      <c r="AE461" s="14"/>
      <c r="AF461" s="64"/>
      <c r="AG461" s="118"/>
      <c r="AH461" s="151"/>
      <c r="AI461" s="142"/>
      <c r="AK461" s="16"/>
      <c r="AL461" s="16"/>
      <c r="AM461" s="16"/>
      <c r="AN461" s="16"/>
      <c r="AO461" s="157"/>
    </row>
    <row r="462" spans="1:41" s="3" customFormat="1" ht="10.7" customHeight="1" x14ac:dyDescent="0.2">
      <c r="A462" s="3" t="s">
        <v>242</v>
      </c>
      <c r="C462" s="139" t="s">
        <v>243</v>
      </c>
      <c r="D462" s="11"/>
      <c r="E462" s="140"/>
      <c r="F462" s="140"/>
      <c r="H462" s="3" t="s">
        <v>244</v>
      </c>
      <c r="K462" s="3" t="s">
        <v>244</v>
      </c>
      <c r="Q462" s="87"/>
      <c r="T462" s="191"/>
      <c r="U462" s="141"/>
      <c r="V462" s="51"/>
      <c r="W462" s="14"/>
      <c r="X462" s="142"/>
      <c r="Y462" s="150"/>
      <c r="Z462" s="14"/>
      <c r="AA462" s="142"/>
      <c r="AB462" s="142"/>
      <c r="AD462" s="54"/>
      <c r="AE462" s="16"/>
      <c r="AF462" s="14"/>
      <c r="AG462" s="64"/>
      <c r="AH462" s="153"/>
      <c r="AI462" s="38"/>
      <c r="AJ462" s="142"/>
      <c r="AL462" s="6" t="s">
        <v>244</v>
      </c>
      <c r="AO462" s="157"/>
    </row>
    <row r="463" spans="1:41" s="3" customFormat="1" ht="9.9499999999999993" customHeight="1" x14ac:dyDescent="0.2">
      <c r="C463" s="71" t="s">
        <v>3015</v>
      </c>
      <c r="D463" s="11"/>
      <c r="E463" s="140"/>
      <c r="F463" s="140"/>
      <c r="Q463" s="77"/>
      <c r="R463" s="77" t="s">
        <v>791</v>
      </c>
      <c r="S463" s="185" t="s">
        <v>1026</v>
      </c>
      <c r="T463" s="190"/>
      <c r="U463" s="141"/>
      <c r="V463" s="51"/>
      <c r="W463" s="14"/>
      <c r="X463" s="142"/>
      <c r="Y463" s="150"/>
      <c r="Z463" s="14"/>
      <c r="AA463" s="142"/>
      <c r="AB463" s="142"/>
      <c r="AD463" s="54"/>
      <c r="AE463" s="16"/>
      <c r="AF463" s="14"/>
      <c r="AG463" s="64"/>
      <c r="AH463" s="153"/>
      <c r="AI463" s="38"/>
      <c r="AJ463" s="142"/>
      <c r="AL463" s="6" t="s">
        <v>244</v>
      </c>
      <c r="AO463" s="157"/>
    </row>
    <row r="464" spans="1:41" s="3" customFormat="1" ht="2.85" customHeight="1" x14ac:dyDescent="0.2">
      <c r="P464" s="72"/>
      <c r="Q464" s="87"/>
      <c r="R464" s="6"/>
      <c r="S464" s="38"/>
      <c r="T464" s="6"/>
      <c r="U464" s="5"/>
      <c r="V464" s="51"/>
      <c r="W464" s="55"/>
      <c r="X464" s="14"/>
      <c r="Y464" s="146"/>
      <c r="Z464" s="38"/>
      <c r="AA464" s="38"/>
      <c r="AB464" s="54"/>
      <c r="AC464" s="16"/>
      <c r="AD464" s="14"/>
      <c r="AE464" s="64"/>
      <c r="AF464" s="118"/>
      <c r="AG464" s="38"/>
      <c r="AH464" s="146"/>
      <c r="AJ464" s="38"/>
      <c r="AK464" s="16"/>
      <c r="AL464" s="16"/>
      <c r="AM464" s="16"/>
      <c r="AO464" s="157" t="s">
        <v>56</v>
      </c>
    </row>
    <row r="465" spans="2:41" s="3" customFormat="1" ht="9.9499999999999993" customHeight="1" x14ac:dyDescent="0.2">
      <c r="C465" s="34"/>
      <c r="D465" s="39" t="s">
        <v>216</v>
      </c>
      <c r="E465" s="138" t="s">
        <v>175</v>
      </c>
      <c r="F465" s="138"/>
      <c r="G465" s="138"/>
      <c r="H465" s="138"/>
      <c r="I465" s="138"/>
      <c r="J465" s="138"/>
      <c r="K465" s="138"/>
      <c r="L465" s="138"/>
      <c r="M465" s="138"/>
      <c r="N465" s="138"/>
      <c r="O465" s="29"/>
      <c r="P465" s="137"/>
      <c r="Q465" s="6"/>
      <c r="R465" s="77"/>
      <c r="S465" s="195"/>
      <c r="U465" s="18"/>
      <c r="V465" s="51"/>
      <c r="W465" s="68"/>
      <c r="X465" s="68"/>
      <c r="Y465" s="146"/>
      <c r="Z465" s="38"/>
      <c r="AA465" s="38"/>
      <c r="AB465" s="54"/>
      <c r="AC465" s="16"/>
      <c r="AD465" s="14"/>
      <c r="AE465" s="64"/>
      <c r="AF465" s="118"/>
      <c r="AG465" s="16"/>
      <c r="AH465" s="146"/>
      <c r="AJ465" s="38"/>
      <c r="AK465" s="16"/>
      <c r="AL465" s="16"/>
      <c r="AM465" s="16"/>
      <c r="AO465" s="157"/>
    </row>
    <row r="466" spans="2:41" s="3" customFormat="1" ht="1.5" customHeight="1" x14ac:dyDescent="0.2">
      <c r="P466" s="72"/>
      <c r="Q466" s="87"/>
      <c r="R466" s="6"/>
      <c r="S466" s="38"/>
      <c r="T466" s="6"/>
      <c r="U466" s="5"/>
      <c r="V466" s="51"/>
      <c r="W466" s="55"/>
      <c r="X466" s="14"/>
      <c r="Y466" s="146"/>
      <c r="Z466" s="38"/>
      <c r="AA466" s="38"/>
      <c r="AB466" s="54"/>
      <c r="AC466" s="16"/>
      <c r="AD466" s="14"/>
      <c r="AE466" s="64"/>
      <c r="AF466" s="118"/>
      <c r="AG466" s="38"/>
      <c r="AH466" s="146"/>
      <c r="AJ466" s="38"/>
      <c r="AK466" s="16"/>
      <c r="AL466" s="16"/>
      <c r="AM466" s="16"/>
      <c r="AO466" s="157" t="s">
        <v>56</v>
      </c>
    </row>
    <row r="467" spans="2:41" s="3" customFormat="1" ht="9.9499999999999993" customHeight="1" x14ac:dyDescent="0.2">
      <c r="B467" s="106" t="s">
        <v>6</v>
      </c>
      <c r="D467" s="39"/>
      <c r="E467" s="72" t="s">
        <v>83</v>
      </c>
      <c r="F467" s="72"/>
      <c r="G467" s="29" t="s">
        <v>296</v>
      </c>
      <c r="H467" s="29"/>
      <c r="I467" s="29"/>
      <c r="J467" s="29"/>
      <c r="K467" s="29" t="s">
        <v>125</v>
      </c>
      <c r="L467" s="29"/>
      <c r="M467" s="29" t="s">
        <v>565</v>
      </c>
      <c r="N467" s="29"/>
      <c r="P467" s="72" t="s">
        <v>1543</v>
      </c>
      <c r="Q467" s="87"/>
      <c r="R467" s="28"/>
      <c r="S467" s="38">
        <f>IF(Suggested="Yes",AA467,AG467)</f>
        <v>78.8</v>
      </c>
      <c r="T467" s="36" t="s">
        <v>43</v>
      </c>
      <c r="U467" s="5" t="str">
        <f>+Instructions!$B$3</f>
        <v>E</v>
      </c>
      <c r="V467" s="51"/>
      <c r="W467" s="55">
        <f>+Instructions!$C$22</f>
        <v>0</v>
      </c>
      <c r="X467" s="38">
        <f>ROUND($AA467*(1-W467)+0.004999,2)</f>
        <v>78.8</v>
      </c>
      <c r="Y467" s="146"/>
      <c r="Z467" s="6" t="s">
        <v>3263</v>
      </c>
      <c r="AA467" s="38">
        <v>78.8</v>
      </c>
      <c r="AB467" s="59">
        <f t="shared" si="347"/>
        <v>0</v>
      </c>
      <c r="AC467" s="16">
        <f t="shared" si="347"/>
        <v>78.8</v>
      </c>
      <c r="AD467" s="12">
        <f>(AG467-AC467)/AG467</f>
        <v>0</v>
      </c>
      <c r="AE467" s="115"/>
      <c r="AF467" s="121">
        <v>3</v>
      </c>
      <c r="AG467" s="52">
        <f>SUM(AJ467:AL467)+AE467</f>
        <v>78.8</v>
      </c>
      <c r="AH467" s="146"/>
      <c r="AJ467" s="38">
        <f>ROUND(AC467/(1-VLOOKUP(AF467,Group,2,FALSE)),2)</f>
        <v>78.8</v>
      </c>
      <c r="AK467" s="16">
        <f>IF(VLOOKUP(AF467,Group,5,FALSE)="YES",VLOOKUP(ROUND(ROUND(AJ467,1)-AJ467,2),Round,2,FALSE)+VLOOKUP(AF467,Group,6,FALSE),0)</f>
        <v>0</v>
      </c>
      <c r="AL467" s="16">
        <f>IF(VLOOKUP(AF467,Group,7,FALSE)="",0,ROUND(AJ467-0.04999,1)-AJ467+AM467)</f>
        <v>0</v>
      </c>
      <c r="AM467" s="16" t="str">
        <f>IF(VLOOKUP(AF467,Group,7,FALSE)="","",VLOOKUP(AF467,Group,7,FALSE))</f>
        <v/>
      </c>
      <c r="AO467" s="157" t="s">
        <v>56</v>
      </c>
    </row>
    <row r="468" spans="2:41" s="3" customFormat="1" ht="9.9499999999999993" customHeight="1" x14ac:dyDescent="0.2">
      <c r="B468" s="106" t="s">
        <v>6</v>
      </c>
      <c r="D468" s="39"/>
      <c r="E468" s="72" t="s">
        <v>251</v>
      </c>
      <c r="F468" s="72"/>
      <c r="G468" s="29" t="s">
        <v>96</v>
      </c>
      <c r="H468" s="29"/>
      <c r="I468" s="29"/>
      <c r="J468" s="29"/>
      <c r="K468" s="29" t="s">
        <v>125</v>
      </c>
      <c r="L468" s="29"/>
      <c r="M468" s="29" t="s">
        <v>2540</v>
      </c>
      <c r="N468" s="29"/>
      <c r="P468" s="72" t="s">
        <v>1531</v>
      </c>
      <c r="Q468" s="87"/>
      <c r="R468" s="28"/>
      <c r="S468" s="38">
        <f>IF(Suggested="Yes",AA468,AG468)</f>
        <v>78.349999999999994</v>
      </c>
      <c r="T468" s="36" t="s">
        <v>43</v>
      </c>
      <c r="U468" s="5" t="str">
        <f>+Instructions!$B$3</f>
        <v>E</v>
      </c>
      <c r="V468" s="51"/>
      <c r="W468" s="55">
        <f>+Instructions!$C$22</f>
        <v>0</v>
      </c>
      <c r="X468" s="38">
        <f>ROUND($AA468*(1-W468)+0.004999,2)</f>
        <v>78.349999999999994</v>
      </c>
      <c r="Y468" s="146"/>
      <c r="Z468" s="6" t="s">
        <v>3262</v>
      </c>
      <c r="AA468" s="38">
        <v>78.349999999999994</v>
      </c>
      <c r="AB468" s="59">
        <f t="shared" si="347"/>
        <v>0</v>
      </c>
      <c r="AC468" s="16">
        <f t="shared" si="347"/>
        <v>78.349999999999994</v>
      </c>
      <c r="AD468" s="12">
        <f>(AG468-AC468)/AG468</f>
        <v>0</v>
      </c>
      <c r="AE468" s="115"/>
      <c r="AF468" s="121">
        <v>3</v>
      </c>
      <c r="AG468" s="52">
        <f>SUM(AJ468:AL468)+AE468</f>
        <v>78.349999999999994</v>
      </c>
      <c r="AH468" s="146"/>
      <c r="AJ468" s="38">
        <f>ROUND(AC468/(1-VLOOKUP(AF468,Group,2,FALSE)),2)</f>
        <v>78.349999999999994</v>
      </c>
      <c r="AK468" s="16">
        <f>IF(VLOOKUP(AF468,Group,5,FALSE)="YES",VLOOKUP(ROUND(ROUND(AJ468,1)-AJ468,2),Round,2,FALSE)+VLOOKUP(AF468,Group,6,FALSE),0)</f>
        <v>0</v>
      </c>
      <c r="AL468" s="16">
        <f>IF(VLOOKUP(AF468,Group,7,FALSE)="",0,ROUND(AJ468-0.04999,1)-AJ468+AM468)</f>
        <v>0</v>
      </c>
      <c r="AM468" s="16" t="str">
        <f>IF(VLOOKUP(AF468,Group,7,FALSE)="","",VLOOKUP(AF468,Group,7,FALSE))</f>
        <v/>
      </c>
      <c r="AO468" s="157" t="s">
        <v>56</v>
      </c>
    </row>
    <row r="469" spans="2:41" s="3" customFormat="1" ht="9.9499999999999993" customHeight="1" x14ac:dyDescent="0.2">
      <c r="B469" s="106" t="s">
        <v>6</v>
      </c>
      <c r="D469" s="39"/>
      <c r="E469" s="72" t="s">
        <v>2316</v>
      </c>
      <c r="F469" s="72"/>
      <c r="G469" s="29" t="s">
        <v>2075</v>
      </c>
      <c r="H469" s="29"/>
      <c r="I469" s="29"/>
      <c r="J469" s="29"/>
      <c r="K469" s="29" t="s">
        <v>125</v>
      </c>
      <c r="L469" s="29"/>
      <c r="M469" s="29" t="s">
        <v>2541</v>
      </c>
      <c r="N469" s="29"/>
      <c r="P469" s="72" t="s">
        <v>1531</v>
      </c>
      <c r="Q469" s="87"/>
      <c r="R469" s="28"/>
      <c r="S469" s="38">
        <f t="shared" ref="S469" si="356">IF(Suggested="Yes",AA469,AG469)</f>
        <v>78.3</v>
      </c>
      <c r="T469" s="36" t="s">
        <v>43</v>
      </c>
      <c r="U469" s="5" t="str">
        <f>+Instructions!$B$3</f>
        <v>E</v>
      </c>
      <c r="V469" s="51"/>
      <c r="W469" s="55">
        <f>+Instructions!$C$22</f>
        <v>0</v>
      </c>
      <c r="X469" s="38">
        <f t="shared" ref="X469" si="357">ROUND($AA469*(1-W469)+0.004999,2)</f>
        <v>78.3</v>
      </c>
      <c r="Y469" s="146"/>
      <c r="Z469" s="6" t="s">
        <v>3262</v>
      </c>
      <c r="AA469" s="38">
        <v>78.3</v>
      </c>
      <c r="AB469" s="59">
        <f t="shared" si="347"/>
        <v>0</v>
      </c>
      <c r="AC469" s="16">
        <f t="shared" si="347"/>
        <v>78.3</v>
      </c>
      <c r="AD469" s="12">
        <f t="shared" ref="AD469" si="358">(AG469-AC469)/AG469</f>
        <v>0</v>
      </c>
      <c r="AE469" s="115"/>
      <c r="AF469" s="121">
        <v>3</v>
      </c>
      <c r="AG469" s="52">
        <f t="shared" ref="AG469" si="359">SUM(AJ469:AL469)+AE469</f>
        <v>78.3</v>
      </c>
      <c r="AH469" s="146"/>
      <c r="AJ469" s="38">
        <f t="shared" ref="AJ469" si="360">ROUND(AC469/(1-VLOOKUP(AF469,Group,2,FALSE)),2)</f>
        <v>78.3</v>
      </c>
      <c r="AK469" s="16">
        <f t="shared" ref="AK469" si="361">IF(VLOOKUP(AF469,Group,5,FALSE)="YES",VLOOKUP(ROUND(ROUND(AJ469,1)-AJ469,2),Round,2,FALSE)+VLOOKUP(AF469,Group,6,FALSE),0)</f>
        <v>0</v>
      </c>
      <c r="AL469" s="16">
        <f t="shared" ref="AL469" si="362">IF(VLOOKUP(AF469,Group,7,FALSE)="",0,ROUND(AJ469-0.04999,1)-AJ469+AM469)</f>
        <v>0</v>
      </c>
      <c r="AM469" s="16" t="str">
        <f t="shared" ref="AM469" si="363">IF(VLOOKUP(AF469,Group,7,FALSE)="","",VLOOKUP(AF469,Group,7,FALSE))</f>
        <v/>
      </c>
      <c r="AO469" s="156" t="s">
        <v>56</v>
      </c>
    </row>
    <row r="470" spans="2:41" s="3" customFormat="1" ht="9.9499999999999993" customHeight="1" x14ac:dyDescent="0.2">
      <c r="B470" s="106" t="s">
        <v>6</v>
      </c>
      <c r="D470" s="39"/>
      <c r="E470" s="72" t="s">
        <v>1978</v>
      </c>
      <c r="F470" s="72"/>
      <c r="G470" s="29" t="s">
        <v>1979</v>
      </c>
      <c r="H470" s="29"/>
      <c r="I470" s="29"/>
      <c r="J470" s="29"/>
      <c r="K470" s="29" t="s">
        <v>125</v>
      </c>
      <c r="L470" s="29"/>
      <c r="M470" s="29" t="s">
        <v>1980</v>
      </c>
      <c r="N470" s="29"/>
      <c r="P470" s="72" t="s">
        <v>1531</v>
      </c>
      <c r="Q470" s="87"/>
      <c r="R470" s="28"/>
      <c r="S470" s="38">
        <f>IF(Suggested="Yes",AA470,AG470)</f>
        <v>129.05000000000001</v>
      </c>
      <c r="T470" s="36" t="s">
        <v>43</v>
      </c>
      <c r="U470" s="5" t="str">
        <f>+Instructions!$B$3</f>
        <v>E</v>
      </c>
      <c r="V470" s="51"/>
      <c r="W470" s="55">
        <f>+Instructions!$C$22</f>
        <v>0</v>
      </c>
      <c r="X470" s="38">
        <f>ROUND($AA470*(1-W470)+0.004999,2)</f>
        <v>129.05000000000001</v>
      </c>
      <c r="Y470" s="146"/>
      <c r="Z470" s="6" t="s">
        <v>3263</v>
      </c>
      <c r="AA470" s="38">
        <v>129.05000000000001</v>
      </c>
      <c r="AB470" s="59">
        <f>+W470</f>
        <v>0</v>
      </c>
      <c r="AC470" s="16">
        <f>+X470</f>
        <v>129.05000000000001</v>
      </c>
      <c r="AD470" s="12">
        <f>(AG470-AC470)/AG470</f>
        <v>0</v>
      </c>
      <c r="AE470" s="115"/>
      <c r="AF470" s="121">
        <v>3</v>
      </c>
      <c r="AG470" s="52">
        <f>SUM(AJ470:AL470)+AE470</f>
        <v>129.05000000000001</v>
      </c>
      <c r="AH470" s="146"/>
      <c r="AJ470" s="38">
        <f>ROUND(AC470/(1-VLOOKUP(AF470,Group,2,FALSE)),2)</f>
        <v>129.05000000000001</v>
      </c>
      <c r="AK470" s="16">
        <f>IF(VLOOKUP(AF470,Group,5,FALSE)="YES",VLOOKUP(ROUND(ROUND(AJ470,1)-AJ470,2),Round,2,FALSE)+VLOOKUP(AF470,Group,6,FALSE),0)</f>
        <v>0</v>
      </c>
      <c r="AL470" s="16">
        <f>IF(VLOOKUP(AF470,Group,7,FALSE)="",0,ROUND(AJ470-0.04999,1)-AJ470+AM470)</f>
        <v>0</v>
      </c>
      <c r="AM470" s="16" t="str">
        <f>IF(VLOOKUP(AF470,Group,7,FALSE)="","",VLOOKUP(AF470,Group,7,FALSE))</f>
        <v/>
      </c>
      <c r="AO470" s="157" t="s">
        <v>56</v>
      </c>
    </row>
    <row r="471" spans="2:41" s="3" customFormat="1" ht="1.5" customHeight="1" x14ac:dyDescent="0.2">
      <c r="P471" s="72"/>
      <c r="Q471" s="87"/>
      <c r="R471" s="6"/>
      <c r="S471" s="38"/>
      <c r="T471" s="6"/>
      <c r="U471" s="5"/>
      <c r="V471" s="51"/>
      <c r="W471" s="55"/>
      <c r="X471" s="14"/>
      <c r="Y471" s="146"/>
      <c r="Z471" s="38"/>
      <c r="AA471" s="38"/>
      <c r="AB471" s="54"/>
      <c r="AC471" s="16"/>
      <c r="AD471" s="14"/>
      <c r="AE471" s="64"/>
      <c r="AF471" s="118"/>
      <c r="AG471" s="38"/>
      <c r="AH471" s="146"/>
      <c r="AJ471" s="38"/>
      <c r="AK471" s="16"/>
      <c r="AL471" s="16"/>
      <c r="AM471" s="16"/>
      <c r="AO471" s="157" t="s">
        <v>56</v>
      </c>
    </row>
    <row r="472" spans="2:41" s="3" customFormat="1" ht="9.9499999999999993" customHeight="1" x14ac:dyDescent="0.2">
      <c r="B472" s="106" t="s">
        <v>6</v>
      </c>
      <c r="D472" s="39"/>
      <c r="E472" s="72" t="s">
        <v>97</v>
      </c>
      <c r="F472" s="72"/>
      <c r="G472" s="29" t="s">
        <v>1301</v>
      </c>
      <c r="H472" s="29"/>
      <c r="I472" s="29"/>
      <c r="J472" s="29"/>
      <c r="K472" s="29" t="s">
        <v>125</v>
      </c>
      <c r="L472" s="29"/>
      <c r="M472" s="29" t="s">
        <v>640</v>
      </c>
      <c r="N472" s="29"/>
      <c r="P472" s="72"/>
      <c r="Q472" s="87"/>
      <c r="R472" s="28"/>
      <c r="S472" s="38">
        <f>IF(Suggested="Yes",AA472,AG472)</f>
        <v>74.45</v>
      </c>
      <c r="T472" s="36" t="s">
        <v>43</v>
      </c>
      <c r="U472" s="5" t="str">
        <f>+Instructions!$B$3</f>
        <v>E</v>
      </c>
      <c r="V472" s="51"/>
      <c r="W472" s="55">
        <f>+Instructions!$C$22</f>
        <v>0</v>
      </c>
      <c r="X472" s="38">
        <f>ROUND($AA472*(1-W472)+0.004999,2)</f>
        <v>74.45</v>
      </c>
      <c r="Y472" s="146"/>
      <c r="Z472" s="6" t="s">
        <v>3263</v>
      </c>
      <c r="AA472" s="38">
        <v>74.45</v>
      </c>
      <c r="AB472" s="59">
        <f>+W472</f>
        <v>0</v>
      </c>
      <c r="AC472" s="16">
        <f>+X472</f>
        <v>74.45</v>
      </c>
      <c r="AD472" s="12">
        <f>(AG472-AC472)/AG472</f>
        <v>0</v>
      </c>
      <c r="AE472" s="115"/>
      <c r="AF472" s="121">
        <v>3</v>
      </c>
      <c r="AG472" s="52">
        <f>SUM(AJ472:AL472)+AE472</f>
        <v>74.45</v>
      </c>
      <c r="AH472" s="146"/>
      <c r="AJ472" s="38">
        <f>ROUND(AC472/(1-VLOOKUP(AF472,Group,2,FALSE)),2)</f>
        <v>74.45</v>
      </c>
      <c r="AK472" s="16">
        <f>IF(VLOOKUP(AF472,Group,5,FALSE)="YES",VLOOKUP(ROUND(ROUND(AJ472,1)-AJ472,2),Round,2,FALSE)+VLOOKUP(AF472,Group,6,FALSE),0)</f>
        <v>0</v>
      </c>
      <c r="AL472" s="16">
        <f>IF(VLOOKUP(AF472,Group,7,FALSE)="",0,ROUND(AJ472-0.04999,1)-AJ472+AM472)</f>
        <v>0</v>
      </c>
      <c r="AM472" s="16" t="str">
        <f>IF(VLOOKUP(AF472,Group,7,FALSE)="","",VLOOKUP(AF472,Group,7,FALSE))</f>
        <v/>
      </c>
      <c r="AO472" s="156" t="s">
        <v>56</v>
      </c>
    </row>
    <row r="473" spans="2:41" s="3" customFormat="1" ht="9.9499999999999993" customHeight="1" x14ac:dyDescent="0.2">
      <c r="B473" s="106" t="s">
        <v>6</v>
      </c>
      <c r="D473" s="39"/>
      <c r="E473" s="72" t="s">
        <v>255</v>
      </c>
      <c r="F473" s="72"/>
      <c r="G473" s="29" t="s">
        <v>99</v>
      </c>
      <c r="H473" s="29"/>
      <c r="I473" s="29"/>
      <c r="J473" s="29"/>
      <c r="K473" s="29" t="s">
        <v>125</v>
      </c>
      <c r="L473" s="29"/>
      <c r="M473" s="29" t="s">
        <v>641</v>
      </c>
      <c r="N473" s="29"/>
      <c r="P473" s="72"/>
      <c r="Q473" s="87"/>
      <c r="R473" s="28"/>
      <c r="S473" s="38">
        <f>IF(Suggested="Yes",AA473,AG473)</f>
        <v>67.349999999999994</v>
      </c>
      <c r="T473" s="36" t="s">
        <v>43</v>
      </c>
      <c r="U473" s="5" t="str">
        <f>+Instructions!$B$3</f>
        <v>E</v>
      </c>
      <c r="V473" s="51"/>
      <c r="W473" s="55">
        <f>+Instructions!$C$22</f>
        <v>0</v>
      </c>
      <c r="X473" s="38">
        <f>ROUND($AA473*(1-W473)+0.004999,2)</f>
        <v>67.349999999999994</v>
      </c>
      <c r="Y473" s="146"/>
      <c r="Z473" s="6" t="s">
        <v>3263</v>
      </c>
      <c r="AA473" s="38">
        <v>67.349999999999994</v>
      </c>
      <c r="AB473" s="59">
        <f>+W473</f>
        <v>0</v>
      </c>
      <c r="AC473" s="16">
        <f>+X473</f>
        <v>67.349999999999994</v>
      </c>
      <c r="AD473" s="12">
        <f>(AG473-AC473)/AG473</f>
        <v>0</v>
      </c>
      <c r="AE473" s="115"/>
      <c r="AF473" s="121">
        <v>3</v>
      </c>
      <c r="AG473" s="52">
        <f>SUM(AJ473:AL473)+AE473</f>
        <v>67.349999999999994</v>
      </c>
      <c r="AH473" s="146"/>
      <c r="AJ473" s="38">
        <f>ROUND(AC473/(1-VLOOKUP(AF473,Group,2,FALSE)),2)</f>
        <v>67.349999999999994</v>
      </c>
      <c r="AK473" s="16">
        <f>IF(VLOOKUP(AF473,Group,5,FALSE)="YES",VLOOKUP(ROUND(ROUND(AJ473,1)-AJ473,2),Round,2,FALSE)+VLOOKUP(AF473,Group,6,FALSE),0)</f>
        <v>0</v>
      </c>
      <c r="AL473" s="16">
        <f>IF(VLOOKUP(AF473,Group,7,FALSE)="",0,ROUND(AJ473-0.04999,1)-AJ473+AM473)</f>
        <v>0</v>
      </c>
      <c r="AM473" s="16" t="str">
        <f>IF(VLOOKUP(AF473,Group,7,FALSE)="","",VLOOKUP(AF473,Group,7,FALSE))</f>
        <v/>
      </c>
      <c r="AO473" s="156" t="s">
        <v>56</v>
      </c>
    </row>
    <row r="474" spans="2:41" s="3" customFormat="1" ht="9.9499999999999993" customHeight="1" x14ac:dyDescent="0.2">
      <c r="B474" s="106" t="s">
        <v>6</v>
      </c>
      <c r="C474" s="3" t="s">
        <v>244</v>
      </c>
      <c r="D474" s="39"/>
      <c r="E474" s="72" t="s">
        <v>97</v>
      </c>
      <c r="F474" s="72"/>
      <c r="G474" s="29" t="s">
        <v>1302</v>
      </c>
      <c r="H474" s="29"/>
      <c r="I474" s="29"/>
      <c r="J474" s="29"/>
      <c r="K474" s="29" t="s">
        <v>125</v>
      </c>
      <c r="L474" s="29"/>
      <c r="M474" s="29" t="s">
        <v>566</v>
      </c>
      <c r="N474" s="29"/>
      <c r="P474" s="72"/>
      <c r="Q474" s="87"/>
      <c r="R474" s="28"/>
      <c r="S474" s="38">
        <f>IF(Suggested="Yes",AA474,AG474)</f>
        <v>107.95</v>
      </c>
      <c r="T474" s="36" t="s">
        <v>43</v>
      </c>
      <c r="U474" s="5" t="str">
        <f>+Instructions!$B$3</f>
        <v>E</v>
      </c>
      <c r="V474" s="51"/>
      <c r="W474" s="55">
        <f>+Instructions!$C$22</f>
        <v>0</v>
      </c>
      <c r="X474" s="38">
        <f>ROUND($AA474*(1-W474)+0.004999,2)</f>
        <v>107.95</v>
      </c>
      <c r="Y474" s="146"/>
      <c r="Z474" s="6" t="s">
        <v>3263</v>
      </c>
      <c r="AA474" s="38">
        <v>107.95</v>
      </c>
      <c r="AB474" s="59">
        <f t="shared" ref="AB474:AC476" si="364">+W474</f>
        <v>0</v>
      </c>
      <c r="AC474" s="16">
        <f t="shared" si="364"/>
        <v>107.95</v>
      </c>
      <c r="AD474" s="12">
        <f>(AG474-AC474)/AG474</f>
        <v>0</v>
      </c>
      <c r="AE474" s="115"/>
      <c r="AF474" s="121">
        <v>3</v>
      </c>
      <c r="AG474" s="52">
        <f>SUM(AJ474:AL474)+AE474</f>
        <v>107.95</v>
      </c>
      <c r="AH474" s="146"/>
      <c r="AJ474" s="38">
        <f>ROUND(AC474/(1-VLOOKUP(AF474,Group,2,FALSE)),2)</f>
        <v>107.95</v>
      </c>
      <c r="AK474" s="16">
        <f>IF(VLOOKUP(AF474,Group,5,FALSE)="YES",VLOOKUP(ROUND(ROUND(AJ474,1)-AJ474,2),Round,2,FALSE)+VLOOKUP(AF474,Group,6,FALSE),0)</f>
        <v>0</v>
      </c>
      <c r="AL474" s="16">
        <f>IF(VLOOKUP(AF474,Group,7,FALSE)="",0,ROUND(AJ474-0.04999,1)-AJ474+AM474)</f>
        <v>0</v>
      </c>
      <c r="AM474" s="16" t="str">
        <f>IF(VLOOKUP(AF474,Group,7,FALSE)="","",VLOOKUP(AF474,Group,7,FALSE))</f>
        <v/>
      </c>
      <c r="AO474" s="157" t="s">
        <v>56</v>
      </c>
    </row>
    <row r="475" spans="2:41" s="3" customFormat="1" ht="9.9499999999999993" customHeight="1" x14ac:dyDescent="0.2">
      <c r="B475" s="106" t="s">
        <v>6</v>
      </c>
      <c r="D475" s="39"/>
      <c r="E475" s="72" t="s">
        <v>255</v>
      </c>
      <c r="F475" s="72"/>
      <c r="G475" s="29" t="s">
        <v>1019</v>
      </c>
      <c r="H475" s="29"/>
      <c r="I475" s="29"/>
      <c r="J475" s="29"/>
      <c r="K475" s="29" t="s">
        <v>125</v>
      </c>
      <c r="L475" s="29"/>
      <c r="M475" s="29" t="s">
        <v>567</v>
      </c>
      <c r="N475" s="29"/>
      <c r="P475" s="72"/>
      <c r="Q475" s="87"/>
      <c r="R475" s="28"/>
      <c r="S475" s="38">
        <f>IF(Suggested="Yes",AA475,AG475)</f>
        <v>76.849999999999994</v>
      </c>
      <c r="T475" s="36" t="s">
        <v>43</v>
      </c>
      <c r="U475" s="5" t="str">
        <f>+Instructions!$B$3</f>
        <v>E</v>
      </c>
      <c r="V475" s="51"/>
      <c r="W475" s="55">
        <f>+Instructions!$C$22</f>
        <v>0</v>
      </c>
      <c r="X475" s="38">
        <f>ROUND($AA475*(1-W475)+0.004999,2)</f>
        <v>76.849999999999994</v>
      </c>
      <c r="Y475" s="146"/>
      <c r="Z475" s="6" t="s">
        <v>3263</v>
      </c>
      <c r="AA475" s="38">
        <v>76.849999999999994</v>
      </c>
      <c r="AB475" s="59">
        <f t="shared" si="364"/>
        <v>0</v>
      </c>
      <c r="AC475" s="16">
        <f t="shared" si="364"/>
        <v>76.849999999999994</v>
      </c>
      <c r="AD475" s="12">
        <f>(AG475-AC475)/AG475</f>
        <v>0</v>
      </c>
      <c r="AE475" s="115"/>
      <c r="AF475" s="121">
        <v>3</v>
      </c>
      <c r="AG475" s="52">
        <f>SUM(AJ475:AL475)+AE475</f>
        <v>76.849999999999994</v>
      </c>
      <c r="AH475" s="146"/>
      <c r="AJ475" s="38">
        <f>ROUND(AC475/(1-VLOOKUP(AF475,Group,2,FALSE)),2)</f>
        <v>76.849999999999994</v>
      </c>
      <c r="AK475" s="16">
        <f>IF(VLOOKUP(AF475,Group,5,FALSE)="YES",VLOOKUP(ROUND(ROUND(AJ475,1)-AJ475,2),Round,2,FALSE)+VLOOKUP(AF475,Group,6,FALSE),0)</f>
        <v>0</v>
      </c>
      <c r="AL475" s="16">
        <f>IF(VLOOKUP(AF475,Group,7,FALSE)="",0,ROUND(AJ475-0.04999,1)-AJ475+AM475)</f>
        <v>0</v>
      </c>
      <c r="AM475" s="16" t="str">
        <f>IF(VLOOKUP(AF475,Group,7,FALSE)="","",VLOOKUP(AF475,Group,7,FALSE))</f>
        <v/>
      </c>
      <c r="AO475" s="157" t="s">
        <v>56</v>
      </c>
    </row>
    <row r="476" spans="2:41" s="3" customFormat="1" ht="9.75" customHeight="1" x14ac:dyDescent="0.2">
      <c r="B476" s="106" t="s">
        <v>6</v>
      </c>
      <c r="D476" s="39"/>
      <c r="E476" s="72" t="s">
        <v>256</v>
      </c>
      <c r="F476" s="72"/>
      <c r="G476" s="29" t="s">
        <v>1020</v>
      </c>
      <c r="H476" s="29"/>
      <c r="I476" s="29"/>
      <c r="J476" s="29"/>
      <c r="K476" s="29" t="s">
        <v>125</v>
      </c>
      <c r="L476" s="29"/>
      <c r="M476" s="29" t="s">
        <v>568</v>
      </c>
      <c r="N476" s="29"/>
      <c r="P476" s="72"/>
      <c r="Q476" s="87"/>
      <c r="R476" s="28"/>
      <c r="S476" s="38">
        <f>IF(Suggested="Yes",AA476,AG476)</f>
        <v>163.85</v>
      </c>
      <c r="T476" s="36" t="s">
        <v>43</v>
      </c>
      <c r="U476" s="5" t="str">
        <f>+Instructions!$B$3</f>
        <v>E</v>
      </c>
      <c r="V476" s="51"/>
      <c r="W476" s="55">
        <f>+Instructions!$C$22</f>
        <v>0</v>
      </c>
      <c r="X476" s="38">
        <f>ROUND($AA476*(1-W476)+0.004999,2)</f>
        <v>163.85</v>
      </c>
      <c r="Y476" s="146"/>
      <c r="Z476" s="6" t="s">
        <v>3263</v>
      </c>
      <c r="AA476" s="38">
        <v>163.85</v>
      </c>
      <c r="AB476" s="59">
        <f t="shared" si="364"/>
        <v>0</v>
      </c>
      <c r="AC476" s="16">
        <f t="shared" si="364"/>
        <v>163.85</v>
      </c>
      <c r="AD476" s="12">
        <f>(AG476-AC476)/AG476</f>
        <v>0</v>
      </c>
      <c r="AE476" s="115"/>
      <c r="AF476" s="121">
        <v>3</v>
      </c>
      <c r="AG476" s="52">
        <f>SUM(AJ476:AL476)+AE476</f>
        <v>163.85</v>
      </c>
      <c r="AH476" s="146"/>
      <c r="AJ476" s="38">
        <f>ROUND(AC476/(1-VLOOKUP(AF476,Group,2,FALSE)),2)</f>
        <v>163.85</v>
      </c>
      <c r="AK476" s="16">
        <f>IF(VLOOKUP(AF476,Group,5,FALSE)="YES",VLOOKUP(ROUND(ROUND(AJ476,1)-AJ476,2),Round,2,FALSE)+VLOOKUP(AF476,Group,6,FALSE),0)</f>
        <v>0</v>
      </c>
      <c r="AL476" s="16">
        <f>IF(VLOOKUP(AF476,Group,7,FALSE)="",0,ROUND(AJ476-0.04999,1)-AJ476+AM476)</f>
        <v>0</v>
      </c>
      <c r="AM476" s="16" t="str">
        <f>IF(VLOOKUP(AF476,Group,7,FALSE)="","",VLOOKUP(AF476,Group,7,FALSE))</f>
        <v/>
      </c>
      <c r="AO476" s="157" t="s">
        <v>56</v>
      </c>
    </row>
    <row r="477" spans="2:41" s="3" customFormat="1" ht="2.85" customHeight="1" x14ac:dyDescent="0.2">
      <c r="P477" s="72"/>
      <c r="Q477" s="87"/>
      <c r="R477" s="6"/>
      <c r="S477" s="38"/>
      <c r="T477" s="6"/>
      <c r="U477" s="5"/>
      <c r="V477" s="51"/>
      <c r="W477" s="55"/>
      <c r="X477" s="14"/>
      <c r="Y477" s="146"/>
      <c r="Z477" s="38"/>
      <c r="AA477" s="38"/>
      <c r="AB477" s="54"/>
      <c r="AC477" s="16"/>
      <c r="AD477" s="14"/>
      <c r="AE477" s="64"/>
      <c r="AF477" s="118"/>
      <c r="AG477" s="38"/>
      <c r="AH477" s="146"/>
      <c r="AJ477" s="38"/>
      <c r="AK477" s="16"/>
      <c r="AL477" s="16"/>
      <c r="AM477" s="16"/>
      <c r="AO477" s="157" t="s">
        <v>56</v>
      </c>
    </row>
    <row r="478" spans="2:41" s="3" customFormat="1" ht="9.9499999999999993" customHeight="1" x14ac:dyDescent="0.2">
      <c r="C478" s="34"/>
      <c r="D478" s="39" t="s">
        <v>227</v>
      </c>
      <c r="E478" s="138" t="s">
        <v>1109</v>
      </c>
      <c r="F478" s="138"/>
      <c r="G478" s="138"/>
      <c r="H478" s="138"/>
      <c r="I478" s="138"/>
      <c r="J478" s="138"/>
      <c r="K478" s="138"/>
      <c r="L478" s="138"/>
      <c r="M478" s="138"/>
      <c r="N478" s="138"/>
      <c r="O478" s="29"/>
      <c r="P478" s="29"/>
      <c r="Q478" s="29"/>
      <c r="R478" s="29"/>
      <c r="S478" s="29"/>
      <c r="T478" s="29"/>
      <c r="U478" s="5"/>
      <c r="V478" s="51"/>
      <c r="W478" s="68"/>
      <c r="X478" s="68"/>
      <c r="Y478" s="146"/>
      <c r="Z478" s="38"/>
      <c r="AA478" s="38"/>
      <c r="AB478" s="54"/>
      <c r="AC478" s="16"/>
      <c r="AD478" s="14"/>
      <c r="AE478" s="64"/>
      <c r="AF478" s="118"/>
      <c r="AG478" s="16"/>
      <c r="AH478" s="146"/>
      <c r="AJ478" s="38"/>
      <c r="AK478" s="16"/>
      <c r="AL478" s="16"/>
      <c r="AM478" s="16"/>
      <c r="AO478" s="157"/>
    </row>
    <row r="479" spans="2:41" s="3" customFormat="1" ht="1.5" customHeight="1" x14ac:dyDescent="0.2">
      <c r="P479" s="72"/>
      <c r="Q479" s="87"/>
      <c r="R479" s="6"/>
      <c r="S479" s="38"/>
      <c r="T479" s="6"/>
      <c r="U479" s="5"/>
      <c r="V479" s="51"/>
      <c r="W479" s="55"/>
      <c r="X479" s="14"/>
      <c r="Y479" s="146"/>
      <c r="Z479" s="38"/>
      <c r="AA479" s="38"/>
      <c r="AB479" s="54"/>
      <c r="AC479" s="16"/>
      <c r="AD479" s="14"/>
      <c r="AE479" s="64"/>
      <c r="AF479" s="118"/>
      <c r="AG479" s="38"/>
      <c r="AH479" s="146"/>
      <c r="AJ479" s="38"/>
      <c r="AK479" s="16"/>
      <c r="AL479" s="16"/>
      <c r="AM479" s="16"/>
      <c r="AO479" s="157" t="s">
        <v>56</v>
      </c>
    </row>
    <row r="480" spans="2:41" s="3" customFormat="1" ht="9.9499999999999993" customHeight="1" x14ac:dyDescent="0.2">
      <c r="B480" s="106" t="s">
        <v>6</v>
      </c>
      <c r="D480" s="39"/>
      <c r="E480" s="72" t="s">
        <v>83</v>
      </c>
      <c r="F480" s="72"/>
      <c r="G480" s="29" t="s">
        <v>95</v>
      </c>
      <c r="H480" s="29"/>
      <c r="I480" s="29"/>
      <c r="J480" s="29"/>
      <c r="K480" s="29"/>
      <c r="L480" s="29"/>
      <c r="M480" s="29" t="s">
        <v>1106</v>
      </c>
      <c r="N480" s="29"/>
      <c r="P480" s="72" t="s">
        <v>1543</v>
      </c>
      <c r="Q480" s="87"/>
      <c r="R480" s="28"/>
      <c r="S480" s="38">
        <f>IF(Suggested="Yes",AA480,AG480)</f>
        <v>78.55</v>
      </c>
      <c r="T480" s="36" t="s">
        <v>43</v>
      </c>
      <c r="U480" s="5" t="str">
        <f>+Instructions!$B$3</f>
        <v>E</v>
      </c>
      <c r="V480" s="51"/>
      <c r="W480" s="55">
        <f>+Instructions!$C$22</f>
        <v>0</v>
      </c>
      <c r="X480" s="38">
        <f>ROUND($AA480*(1-W480)+0.004999,2)</f>
        <v>78.55</v>
      </c>
      <c r="Y480" s="146"/>
      <c r="Z480" s="6" t="s">
        <v>3263</v>
      </c>
      <c r="AA480" s="38">
        <v>78.55</v>
      </c>
      <c r="AB480" s="59">
        <f>+W480</f>
        <v>0</v>
      </c>
      <c r="AC480" s="16">
        <f>+X480</f>
        <v>78.55</v>
      </c>
      <c r="AD480" s="12">
        <f>(AG480-AC480)/AG480</f>
        <v>0</v>
      </c>
      <c r="AE480" s="115"/>
      <c r="AF480" s="121">
        <v>3</v>
      </c>
      <c r="AG480" s="52">
        <f>SUM(AJ480:AL480)+AE480</f>
        <v>78.55</v>
      </c>
      <c r="AH480" s="146"/>
      <c r="AJ480" s="38">
        <f>ROUND(AC480/(1-VLOOKUP(AF480,Group,2,FALSE)),2)</f>
        <v>78.55</v>
      </c>
      <c r="AK480" s="16">
        <f>IF(VLOOKUP(AF480,Group,5,FALSE)="YES",VLOOKUP(ROUND(ROUND(AJ480,1)-AJ480,2),Round,2,FALSE)+VLOOKUP(AF480,Group,6,FALSE),0)</f>
        <v>0</v>
      </c>
      <c r="AL480" s="16">
        <f>IF(VLOOKUP(AF480,Group,7,FALSE)="",0,ROUND(AJ480-0.04999,1)-AJ480+AM480)</f>
        <v>0</v>
      </c>
      <c r="AM480" s="16" t="str">
        <f>IF(VLOOKUP(AF480,Group,7,FALSE)="","",VLOOKUP(AF480,Group,7,FALSE))</f>
        <v/>
      </c>
      <c r="AO480" s="157" t="s">
        <v>56</v>
      </c>
    </row>
    <row r="481" spans="2:41" s="3" customFormat="1" ht="2.85" customHeight="1" x14ac:dyDescent="0.2">
      <c r="P481" s="72"/>
      <c r="Q481" s="87"/>
      <c r="R481" s="6"/>
      <c r="S481" s="38"/>
      <c r="T481" s="6"/>
      <c r="U481" s="5"/>
      <c r="V481" s="51"/>
      <c r="W481" s="55"/>
      <c r="X481" s="14"/>
      <c r="Y481" s="146"/>
      <c r="Z481" s="38"/>
      <c r="AA481" s="38"/>
      <c r="AB481" s="54"/>
      <c r="AC481" s="16"/>
      <c r="AD481" s="14"/>
      <c r="AE481" s="64"/>
      <c r="AF481" s="118"/>
      <c r="AG481" s="38"/>
      <c r="AH481" s="146"/>
      <c r="AJ481" s="38"/>
      <c r="AK481" s="16"/>
      <c r="AL481" s="16"/>
      <c r="AM481" s="16"/>
      <c r="AO481" s="157" t="s">
        <v>56</v>
      </c>
    </row>
    <row r="482" spans="2:41" s="3" customFormat="1" ht="9.9499999999999993" customHeight="1" x14ac:dyDescent="0.2">
      <c r="C482" s="34"/>
      <c r="D482" s="39" t="s">
        <v>227</v>
      </c>
      <c r="E482" s="138" t="s">
        <v>2284</v>
      </c>
      <c r="F482" s="138"/>
      <c r="G482" s="138"/>
      <c r="H482" s="138"/>
      <c r="I482" s="138"/>
      <c r="J482" s="138"/>
      <c r="K482" s="138"/>
      <c r="L482" s="138"/>
      <c r="M482" s="138"/>
      <c r="N482" s="138"/>
      <c r="O482" s="29"/>
      <c r="P482" s="29"/>
      <c r="Q482" s="29"/>
      <c r="R482" s="29"/>
      <c r="S482" s="29"/>
      <c r="T482" s="29"/>
      <c r="U482" s="5"/>
      <c r="V482" s="51"/>
      <c r="W482" s="68"/>
      <c r="X482" s="68"/>
      <c r="Y482" s="146"/>
      <c r="Z482" s="38"/>
      <c r="AA482" s="38"/>
      <c r="AB482" s="54"/>
      <c r="AC482" s="16"/>
      <c r="AD482" s="14"/>
      <c r="AE482" s="64"/>
      <c r="AF482" s="118"/>
      <c r="AG482" s="16"/>
      <c r="AH482" s="146"/>
      <c r="AJ482" s="38"/>
      <c r="AK482" s="16"/>
      <c r="AL482" s="16"/>
      <c r="AM482" s="16"/>
      <c r="AO482" s="157"/>
    </row>
    <row r="483" spans="2:41" s="3" customFormat="1" ht="1.5" customHeight="1" x14ac:dyDescent="0.2">
      <c r="P483" s="72"/>
      <c r="Q483" s="87"/>
      <c r="R483" s="6"/>
      <c r="S483" s="38"/>
      <c r="T483" s="6"/>
      <c r="U483" s="5"/>
      <c r="V483" s="51"/>
      <c r="W483" s="55"/>
      <c r="X483" s="14"/>
      <c r="Y483" s="146"/>
      <c r="Z483" s="38"/>
      <c r="AA483" s="38"/>
      <c r="AB483" s="54"/>
      <c r="AC483" s="16"/>
      <c r="AD483" s="14"/>
      <c r="AE483" s="64"/>
      <c r="AF483" s="118"/>
      <c r="AG483" s="38"/>
      <c r="AH483" s="146"/>
      <c r="AJ483" s="38"/>
      <c r="AK483" s="16"/>
      <c r="AL483" s="16"/>
      <c r="AM483" s="16"/>
      <c r="AO483" s="157" t="s">
        <v>56</v>
      </c>
    </row>
    <row r="484" spans="2:41" s="3" customFormat="1" ht="9.9499999999999993" customHeight="1" x14ac:dyDescent="0.2">
      <c r="B484" s="106" t="s">
        <v>6</v>
      </c>
      <c r="D484" s="39"/>
      <c r="E484" s="72" t="s">
        <v>251</v>
      </c>
      <c r="F484" s="72"/>
      <c r="G484" s="29" t="s">
        <v>96</v>
      </c>
      <c r="H484" s="29"/>
      <c r="I484" s="29"/>
      <c r="J484" s="29"/>
      <c r="K484" s="29" t="s">
        <v>125</v>
      </c>
      <c r="L484" s="29"/>
      <c r="M484" s="29" t="s">
        <v>1971</v>
      </c>
      <c r="N484" s="29"/>
      <c r="P484" s="72" t="s">
        <v>1531</v>
      </c>
      <c r="Q484" s="87"/>
      <c r="R484" s="28"/>
      <c r="S484" s="38">
        <f>IF(Suggested="Yes",AA484,AG484)</f>
        <v>67.599999999999994</v>
      </c>
      <c r="T484" s="36" t="s">
        <v>43</v>
      </c>
      <c r="U484" s="5" t="str">
        <f>+Instructions!$B$3</f>
        <v>E</v>
      </c>
      <c r="V484" s="51"/>
      <c r="W484" s="55">
        <f>+Instructions!$C$22</f>
        <v>0</v>
      </c>
      <c r="X484" s="38">
        <f>ROUND($AA484*(1-W484)+0.004999,2)</f>
        <v>67.599999999999994</v>
      </c>
      <c r="Y484" s="146"/>
      <c r="Z484" s="6" t="s">
        <v>3263</v>
      </c>
      <c r="AA484" s="38">
        <v>67.599999999999994</v>
      </c>
      <c r="AB484" s="59">
        <f t="shared" ref="AB484:AC486" si="365">+W484</f>
        <v>0</v>
      </c>
      <c r="AC484" s="16">
        <f t="shared" si="365"/>
        <v>67.599999999999994</v>
      </c>
      <c r="AD484" s="12">
        <f>(AG484-AC484)/AG484</f>
        <v>0</v>
      </c>
      <c r="AE484" s="115"/>
      <c r="AF484" s="121">
        <v>3</v>
      </c>
      <c r="AG484" s="52">
        <f>SUM(AJ484:AL484)+AE484</f>
        <v>67.599999999999994</v>
      </c>
      <c r="AH484" s="146"/>
      <c r="AJ484" s="38">
        <f>ROUND(AC484/(1-VLOOKUP(AF484,Group,2,FALSE)),2)</f>
        <v>67.599999999999994</v>
      </c>
      <c r="AK484" s="16">
        <f>IF(VLOOKUP(AF484,Group,5,FALSE)="YES",VLOOKUP(ROUND(ROUND(AJ484,1)-AJ484,2),Round,2,FALSE)+VLOOKUP(AF484,Group,6,FALSE),0)</f>
        <v>0</v>
      </c>
      <c r="AL484" s="16">
        <f>IF(VLOOKUP(AF484,Group,7,FALSE)="",0,ROUND(AJ484-0.04999,1)-AJ484+AM484)</f>
        <v>0</v>
      </c>
      <c r="AM484" s="16" t="str">
        <f>IF(VLOOKUP(AF484,Group,7,FALSE)="","",VLOOKUP(AF484,Group,7,FALSE))</f>
        <v/>
      </c>
      <c r="AO484" s="157" t="s">
        <v>56</v>
      </c>
    </row>
    <row r="485" spans="2:41" s="3" customFormat="1" ht="9.9499999999999993" customHeight="1" x14ac:dyDescent="0.2">
      <c r="B485" s="106" t="s">
        <v>6</v>
      </c>
      <c r="D485" s="39"/>
      <c r="E485" s="72" t="s">
        <v>1972</v>
      </c>
      <c r="F485" s="72"/>
      <c r="G485" s="29" t="s">
        <v>1973</v>
      </c>
      <c r="H485" s="29"/>
      <c r="I485" s="29"/>
      <c r="J485" s="29"/>
      <c r="K485" s="29" t="s">
        <v>125</v>
      </c>
      <c r="L485" s="29"/>
      <c r="M485" s="29" t="s">
        <v>1974</v>
      </c>
      <c r="N485" s="29"/>
      <c r="P485" s="72" t="s">
        <v>1531</v>
      </c>
      <c r="Q485" s="87"/>
      <c r="R485" s="28"/>
      <c r="S485" s="38">
        <f>IF(Suggested="Yes",AA485,AG485)</f>
        <v>175.3</v>
      </c>
      <c r="T485" s="36" t="s">
        <v>43</v>
      </c>
      <c r="U485" s="5" t="str">
        <f>+Instructions!$B$3</f>
        <v>E</v>
      </c>
      <c r="V485" s="51"/>
      <c r="W485" s="55">
        <f>+Instructions!$C$22</f>
        <v>0</v>
      </c>
      <c r="X485" s="38">
        <f>ROUND($AA485*(1-W485)+0.004999,2)</f>
        <v>175.3</v>
      </c>
      <c r="Y485" s="146"/>
      <c r="Z485" s="6" t="s">
        <v>3263</v>
      </c>
      <c r="AA485" s="38">
        <v>175.3</v>
      </c>
      <c r="AB485" s="59">
        <f t="shared" si="365"/>
        <v>0</v>
      </c>
      <c r="AC485" s="16">
        <f t="shared" si="365"/>
        <v>175.3</v>
      </c>
      <c r="AD485" s="12">
        <f>(AG485-AC485)/AG485</f>
        <v>0</v>
      </c>
      <c r="AE485" s="115"/>
      <c r="AF485" s="121">
        <v>3</v>
      </c>
      <c r="AG485" s="52">
        <f>SUM(AJ485:AL485)+AE485</f>
        <v>175.3</v>
      </c>
      <c r="AH485" s="146"/>
      <c r="AJ485" s="38">
        <f>ROUND(AC485/(1-VLOOKUP(AF485,Group,2,FALSE)),2)</f>
        <v>175.3</v>
      </c>
      <c r="AK485" s="16">
        <f>IF(VLOOKUP(AF485,Group,5,FALSE)="YES",VLOOKUP(ROUND(ROUND(AJ485,1)-AJ485,2),Round,2,FALSE)+VLOOKUP(AF485,Group,6,FALSE),0)</f>
        <v>0</v>
      </c>
      <c r="AL485" s="16">
        <f>IF(VLOOKUP(AF485,Group,7,FALSE)="",0,ROUND(AJ485-0.04999,1)-AJ485+AM485)</f>
        <v>0</v>
      </c>
      <c r="AM485" s="16" t="str">
        <f>IF(VLOOKUP(AF485,Group,7,FALSE)="","",VLOOKUP(AF485,Group,7,FALSE))</f>
        <v/>
      </c>
      <c r="AO485" s="157" t="s">
        <v>56</v>
      </c>
    </row>
    <row r="486" spans="2:41" s="3" customFormat="1" ht="9.9499999999999993" customHeight="1" x14ac:dyDescent="0.2">
      <c r="B486" s="106" t="s">
        <v>6</v>
      </c>
      <c r="D486" s="39"/>
      <c r="E486" s="72" t="s">
        <v>1975</v>
      </c>
      <c r="F486" s="72"/>
      <c r="G486" s="29" t="s">
        <v>1976</v>
      </c>
      <c r="H486" s="29"/>
      <c r="I486" s="29"/>
      <c r="J486" s="29"/>
      <c r="K486" s="29" t="s">
        <v>125</v>
      </c>
      <c r="L486" s="29"/>
      <c r="M486" s="29" t="s">
        <v>1977</v>
      </c>
      <c r="N486" s="29"/>
      <c r="P486" s="72" t="s">
        <v>1531</v>
      </c>
      <c r="Q486" s="87"/>
      <c r="R486" s="28"/>
      <c r="S486" s="38">
        <f>IF(Suggested="Yes",AA486,AG486)</f>
        <v>94.45</v>
      </c>
      <c r="T486" s="36" t="s">
        <v>43</v>
      </c>
      <c r="U486" s="5" t="str">
        <f>+Instructions!$B$3</f>
        <v>E</v>
      </c>
      <c r="V486" s="51"/>
      <c r="W486" s="55">
        <f>+Instructions!$C$22</f>
        <v>0</v>
      </c>
      <c r="X486" s="38">
        <f>ROUND($AA486*(1-W486)+0.004999,2)</f>
        <v>94.45</v>
      </c>
      <c r="Y486" s="146"/>
      <c r="Z486" s="6" t="s">
        <v>3263</v>
      </c>
      <c r="AA486" s="38">
        <v>94.45</v>
      </c>
      <c r="AB486" s="59">
        <f t="shared" si="365"/>
        <v>0</v>
      </c>
      <c r="AC486" s="16">
        <f t="shared" si="365"/>
        <v>94.45</v>
      </c>
      <c r="AD486" s="12">
        <f>(AG486-AC486)/AG486</f>
        <v>0</v>
      </c>
      <c r="AE486" s="115"/>
      <c r="AF486" s="121">
        <v>3</v>
      </c>
      <c r="AG486" s="52">
        <f>SUM(AJ486:AL486)+AE486</f>
        <v>94.45</v>
      </c>
      <c r="AH486" s="146"/>
      <c r="AJ486" s="38">
        <f>ROUND(AC486/(1-VLOOKUP(AF486,Group,2,FALSE)),2)</f>
        <v>94.45</v>
      </c>
      <c r="AK486" s="16">
        <f>IF(VLOOKUP(AF486,Group,5,FALSE)="YES",VLOOKUP(ROUND(ROUND(AJ486,1)-AJ486,2),Round,2,FALSE)+VLOOKUP(AF486,Group,6,FALSE),0)</f>
        <v>0</v>
      </c>
      <c r="AL486" s="16">
        <f>IF(VLOOKUP(AF486,Group,7,FALSE)="",0,ROUND(AJ486-0.04999,1)-AJ486+AM486)</f>
        <v>0</v>
      </c>
      <c r="AM486" s="16" t="str">
        <f>IF(VLOOKUP(AF486,Group,7,FALSE)="","",VLOOKUP(AF486,Group,7,FALSE))</f>
        <v/>
      </c>
      <c r="AO486" s="157" t="s">
        <v>56</v>
      </c>
    </row>
    <row r="487" spans="2:41" s="3" customFormat="1" ht="2.85" customHeight="1" x14ac:dyDescent="0.2">
      <c r="P487" s="72"/>
      <c r="Q487" s="87"/>
      <c r="R487" s="6"/>
      <c r="S487" s="38"/>
      <c r="T487" s="6"/>
      <c r="U487" s="5"/>
      <c r="V487" s="51"/>
      <c r="W487" s="55"/>
      <c r="X487" s="14"/>
      <c r="Y487" s="146"/>
      <c r="Z487" s="38"/>
      <c r="AA487" s="38"/>
      <c r="AB487" s="54"/>
      <c r="AC487" s="16"/>
      <c r="AD487" s="14"/>
      <c r="AE487" s="64"/>
      <c r="AF487" s="118"/>
      <c r="AG487" s="38"/>
      <c r="AH487" s="146"/>
      <c r="AJ487" s="38"/>
      <c r="AK487" s="16"/>
      <c r="AL487" s="16"/>
      <c r="AM487" s="16"/>
      <c r="AO487" s="157" t="s">
        <v>56</v>
      </c>
    </row>
    <row r="488" spans="2:41" s="3" customFormat="1" ht="9.9499999999999993" customHeight="1" x14ac:dyDescent="0.2">
      <c r="C488" s="34"/>
      <c r="D488" s="39" t="s">
        <v>227</v>
      </c>
      <c r="E488" s="138" t="s">
        <v>2285</v>
      </c>
      <c r="F488" s="138"/>
      <c r="G488" s="138"/>
      <c r="H488" s="138"/>
      <c r="I488" s="138"/>
      <c r="J488" s="138"/>
      <c r="K488" s="138"/>
      <c r="L488" s="138"/>
      <c r="M488" s="138"/>
      <c r="N488" s="138"/>
      <c r="O488" s="29"/>
      <c r="P488" s="29"/>
      <c r="Q488" s="29"/>
      <c r="R488" s="29"/>
      <c r="S488" s="29"/>
      <c r="T488" s="29"/>
      <c r="U488" s="5"/>
      <c r="V488" s="51"/>
      <c r="W488" s="68"/>
      <c r="X488" s="68"/>
      <c r="Y488" s="146"/>
      <c r="Z488" s="38"/>
      <c r="AA488" s="38"/>
      <c r="AB488" s="54"/>
      <c r="AC488" s="16"/>
      <c r="AD488" s="14"/>
      <c r="AE488" s="64"/>
      <c r="AF488" s="118"/>
      <c r="AG488" s="16"/>
      <c r="AH488" s="146"/>
      <c r="AJ488" s="38"/>
      <c r="AK488" s="16"/>
      <c r="AL488" s="16"/>
      <c r="AM488" s="16"/>
      <c r="AO488" s="157"/>
    </row>
    <row r="489" spans="2:41" s="3" customFormat="1" ht="1.5" customHeight="1" x14ac:dyDescent="0.2">
      <c r="P489" s="72"/>
      <c r="Q489" s="87"/>
      <c r="R489" s="6"/>
      <c r="S489" s="38"/>
      <c r="T489" s="6"/>
      <c r="U489" s="5"/>
      <c r="V489" s="51"/>
      <c r="W489" s="55"/>
      <c r="X489" s="14"/>
      <c r="Y489" s="146"/>
      <c r="Z489" s="38"/>
      <c r="AA489" s="38"/>
      <c r="AB489" s="54"/>
      <c r="AC489" s="16"/>
      <c r="AD489" s="14"/>
      <c r="AE489" s="64"/>
      <c r="AF489" s="118"/>
      <c r="AG489" s="38"/>
      <c r="AH489" s="146"/>
      <c r="AJ489" s="38"/>
      <c r="AK489" s="16"/>
      <c r="AL489" s="16"/>
      <c r="AM489" s="16"/>
      <c r="AO489" s="157" t="s">
        <v>56</v>
      </c>
    </row>
    <row r="490" spans="2:41" s="3" customFormat="1" ht="9.9499999999999993" customHeight="1" x14ac:dyDescent="0.2">
      <c r="B490" s="106" t="s">
        <v>6</v>
      </c>
      <c r="D490" s="39"/>
      <c r="E490" s="72" t="s">
        <v>1981</v>
      </c>
      <c r="F490" s="72"/>
      <c r="G490" s="29" t="s">
        <v>1982</v>
      </c>
      <c r="H490" s="29"/>
      <c r="I490" s="29"/>
      <c r="J490" s="29"/>
      <c r="K490" s="29" t="s">
        <v>125</v>
      </c>
      <c r="L490" s="29"/>
      <c r="M490" s="29" t="s">
        <v>1983</v>
      </c>
      <c r="N490" s="29"/>
      <c r="P490" s="72" t="s">
        <v>1531</v>
      </c>
      <c r="Q490" s="87"/>
      <c r="R490" s="28"/>
      <c r="S490" s="38">
        <f>IF(Suggested="Yes",AA490,AG490)</f>
        <v>129.05000000000001</v>
      </c>
      <c r="T490" s="36" t="s">
        <v>43</v>
      </c>
      <c r="U490" s="5" t="str">
        <f>+Instructions!$B$3</f>
        <v>E</v>
      </c>
      <c r="V490" s="51"/>
      <c r="W490" s="55">
        <f>+Instructions!$C$22</f>
        <v>0</v>
      </c>
      <c r="X490" s="38">
        <f>ROUND($AA490*(1-W490)+0.004999,2)</f>
        <v>129.05000000000001</v>
      </c>
      <c r="Y490" s="146"/>
      <c r="Z490" s="6" t="s">
        <v>3263</v>
      </c>
      <c r="AA490" s="38">
        <v>129.05000000000001</v>
      </c>
      <c r="AB490" s="59">
        <f>+W490</f>
        <v>0</v>
      </c>
      <c r="AC490" s="16">
        <f>+X490</f>
        <v>129.05000000000001</v>
      </c>
      <c r="AD490" s="12">
        <f>(AG490-AC490)/AG490</f>
        <v>0</v>
      </c>
      <c r="AE490" s="115"/>
      <c r="AF490" s="121">
        <v>3</v>
      </c>
      <c r="AG490" s="52">
        <f>SUM(AJ490:AL490)+AE490</f>
        <v>129.05000000000001</v>
      </c>
      <c r="AH490" s="146"/>
      <c r="AJ490" s="38">
        <f>ROUND(AC490/(1-VLOOKUP(AF490,Group,2,FALSE)),2)</f>
        <v>129.05000000000001</v>
      </c>
      <c r="AK490" s="16">
        <f>IF(VLOOKUP(AF490,Group,5,FALSE)="YES",VLOOKUP(ROUND(ROUND(AJ490,1)-AJ490,2),Round,2,FALSE)+VLOOKUP(AF490,Group,6,FALSE),0)</f>
        <v>0</v>
      </c>
      <c r="AL490" s="16">
        <f>IF(VLOOKUP(AF490,Group,7,FALSE)="",0,ROUND(AJ490-0.04999,1)-AJ490+AM490)</f>
        <v>0</v>
      </c>
      <c r="AM490" s="16" t="str">
        <f>IF(VLOOKUP(AF490,Group,7,FALSE)="","",VLOOKUP(AF490,Group,7,FALSE))</f>
        <v/>
      </c>
      <c r="AO490" s="157" t="s">
        <v>56</v>
      </c>
    </row>
    <row r="491" spans="2:41" s="3" customFormat="1" ht="9.9499999999999993" customHeight="1" x14ac:dyDescent="0.2">
      <c r="B491" s="106" t="s">
        <v>6</v>
      </c>
      <c r="D491" s="39"/>
      <c r="E491" s="72" t="s">
        <v>1948</v>
      </c>
      <c r="F491" s="72"/>
      <c r="G491" s="29" t="s">
        <v>1984</v>
      </c>
      <c r="H491" s="29"/>
      <c r="I491" s="29"/>
      <c r="J491" s="29"/>
      <c r="K491" s="29" t="s">
        <v>125</v>
      </c>
      <c r="L491" s="29"/>
      <c r="M491" s="29" t="s">
        <v>1985</v>
      </c>
      <c r="N491" s="29"/>
      <c r="P491" s="72" t="s">
        <v>1531</v>
      </c>
      <c r="Q491" s="87"/>
      <c r="R491" s="28"/>
      <c r="S491" s="38">
        <f>IF(Suggested="Yes",AA491,AG491)</f>
        <v>136.9</v>
      </c>
      <c r="T491" s="36" t="s">
        <v>43</v>
      </c>
      <c r="U491" s="5" t="str">
        <f>+Instructions!$B$3</f>
        <v>E</v>
      </c>
      <c r="V491" s="51"/>
      <c r="W491" s="55">
        <f>+Instructions!$C$22</f>
        <v>0</v>
      </c>
      <c r="X491" s="38">
        <f>ROUND($AA491*(1-W491)+0.004999,2)</f>
        <v>136.9</v>
      </c>
      <c r="Y491" s="146"/>
      <c r="Z491" s="6" t="s">
        <v>3263</v>
      </c>
      <c r="AA491" s="38">
        <v>136.9</v>
      </c>
      <c r="AB491" s="59">
        <f>+W491</f>
        <v>0</v>
      </c>
      <c r="AC491" s="16">
        <f>+X491</f>
        <v>136.9</v>
      </c>
      <c r="AD491" s="12">
        <f>(AG491-AC491)/AG491</f>
        <v>0</v>
      </c>
      <c r="AE491" s="115"/>
      <c r="AF491" s="121">
        <v>3</v>
      </c>
      <c r="AG491" s="52">
        <f>SUM(AJ491:AL491)+AE491</f>
        <v>136.9</v>
      </c>
      <c r="AH491" s="146"/>
      <c r="AJ491" s="38">
        <f>ROUND(AC491/(1-VLOOKUP(AF491,Group,2,FALSE)),2)</f>
        <v>136.9</v>
      </c>
      <c r="AK491" s="16">
        <f>IF(VLOOKUP(AF491,Group,5,FALSE)="YES",VLOOKUP(ROUND(ROUND(AJ491,1)-AJ491,2),Round,2,FALSE)+VLOOKUP(AF491,Group,6,FALSE),0)</f>
        <v>0</v>
      </c>
      <c r="AL491" s="16">
        <f>IF(VLOOKUP(AF491,Group,7,FALSE)="",0,ROUND(AJ491-0.04999,1)-AJ491+AM491)</f>
        <v>0</v>
      </c>
      <c r="AM491" s="16" t="str">
        <f>IF(VLOOKUP(AF491,Group,7,FALSE)="","",VLOOKUP(AF491,Group,7,FALSE))</f>
        <v/>
      </c>
      <c r="AO491" s="157" t="s">
        <v>56</v>
      </c>
    </row>
    <row r="492" spans="2:41" s="3" customFormat="1" ht="1.5" customHeight="1" x14ac:dyDescent="0.2">
      <c r="K492" s="29"/>
      <c r="P492" s="72"/>
      <c r="Q492" s="87"/>
      <c r="R492" s="6"/>
      <c r="S492" s="38"/>
      <c r="T492" s="6"/>
      <c r="U492" s="5"/>
      <c r="V492" s="51"/>
      <c r="W492" s="142"/>
      <c r="X492" s="55"/>
      <c r="Y492" s="149"/>
      <c r="Z492" s="142"/>
      <c r="AA492" s="38"/>
      <c r="AB492" s="38"/>
      <c r="AC492" s="54"/>
      <c r="AD492" s="16"/>
      <c r="AE492" s="14"/>
      <c r="AF492" s="64"/>
      <c r="AG492" s="118"/>
      <c r="AH492" s="151"/>
      <c r="AI492" s="142"/>
      <c r="AK492" s="16"/>
      <c r="AL492" s="16"/>
      <c r="AM492" s="16"/>
      <c r="AN492" s="16"/>
      <c r="AO492" s="157"/>
    </row>
    <row r="493" spans="2:41" s="3" customFormat="1" ht="9.75" customHeight="1" x14ac:dyDescent="0.2">
      <c r="D493" s="39" t="s">
        <v>303</v>
      </c>
      <c r="E493" s="164" t="s">
        <v>1231</v>
      </c>
      <c r="F493" s="72"/>
      <c r="G493" s="29"/>
      <c r="H493" s="29"/>
      <c r="I493" s="29"/>
      <c r="J493" s="29"/>
      <c r="K493" s="29"/>
      <c r="L493" s="29"/>
      <c r="M493" s="29"/>
      <c r="N493" s="29"/>
      <c r="U493" s="5"/>
      <c r="V493" s="51"/>
      <c r="W493" s="142"/>
      <c r="X493" s="38"/>
      <c r="Y493" s="146"/>
      <c r="Z493" s="148"/>
      <c r="AA493" s="38"/>
      <c r="AB493" s="142"/>
      <c r="AC493" s="142"/>
      <c r="AD493" s="38"/>
      <c r="AE493" s="59"/>
      <c r="AF493" s="16"/>
      <c r="AG493" s="12"/>
      <c r="AH493" s="152"/>
      <c r="AI493" s="154"/>
      <c r="AJ493" s="38"/>
      <c r="AK493" s="142"/>
      <c r="AM493" s="6" t="s">
        <v>244</v>
      </c>
      <c r="AO493" s="157"/>
    </row>
    <row r="494" spans="2:41" s="3" customFormat="1" ht="3.75" customHeight="1" x14ac:dyDescent="0.2">
      <c r="P494" s="72"/>
      <c r="Q494" s="87"/>
      <c r="R494" s="6"/>
      <c r="S494" s="38"/>
      <c r="T494" s="6"/>
      <c r="U494" s="5"/>
      <c r="V494" s="51"/>
      <c r="W494" s="55"/>
      <c r="X494" s="14"/>
      <c r="Y494" s="146"/>
      <c r="Z494" s="38"/>
      <c r="AA494" s="38"/>
      <c r="AB494" s="54"/>
      <c r="AC494" s="16"/>
      <c r="AD494" s="14"/>
      <c r="AE494" s="64"/>
      <c r="AF494" s="118"/>
      <c r="AG494" s="38"/>
      <c r="AH494" s="146"/>
      <c r="AJ494" s="38"/>
      <c r="AK494" s="16"/>
      <c r="AL494" s="16"/>
      <c r="AM494" s="16"/>
      <c r="AO494" s="157" t="s">
        <v>56</v>
      </c>
    </row>
    <row r="495" spans="2:41" s="3" customFormat="1" ht="9.9499999999999993" customHeight="1" x14ac:dyDescent="0.2">
      <c r="C495" s="71" t="s">
        <v>1339</v>
      </c>
      <c r="Q495" s="77" t="s">
        <v>791</v>
      </c>
      <c r="R495" s="185" t="s">
        <v>1026</v>
      </c>
      <c r="S495" s="189"/>
      <c r="T495" s="190"/>
      <c r="U495" s="5"/>
      <c r="V495" s="51"/>
      <c r="W495" s="68"/>
      <c r="X495" s="68"/>
      <c r="Y495" s="146"/>
      <c r="Z495" s="38"/>
      <c r="AA495" s="38"/>
      <c r="AB495" s="14"/>
      <c r="AC495" s="14"/>
      <c r="AD495" s="14"/>
      <c r="AE495" s="14"/>
      <c r="AF495" s="64"/>
      <c r="AG495" s="16"/>
      <c r="AH495" s="146"/>
      <c r="AO495" s="157" t="s">
        <v>56</v>
      </c>
    </row>
    <row r="496" spans="2:41" s="3" customFormat="1" ht="2.85" customHeight="1" x14ac:dyDescent="0.2">
      <c r="P496" s="72"/>
      <c r="Q496" s="87"/>
      <c r="R496" s="6"/>
      <c r="S496" s="38"/>
      <c r="T496" s="6"/>
      <c r="U496" s="5"/>
      <c r="V496" s="51"/>
      <c r="W496" s="55"/>
      <c r="X496" s="14"/>
      <c r="Y496" s="146"/>
      <c r="Z496" s="38"/>
      <c r="AA496" s="38"/>
      <c r="AB496" s="54"/>
      <c r="AC496" s="16"/>
      <c r="AD496" s="14"/>
      <c r="AE496" s="64"/>
      <c r="AF496" s="118"/>
      <c r="AG496" s="38"/>
      <c r="AH496" s="146"/>
      <c r="AJ496" s="38"/>
      <c r="AK496" s="16"/>
      <c r="AL496" s="16"/>
      <c r="AM496" s="16"/>
      <c r="AO496" s="157" t="s">
        <v>56</v>
      </c>
    </row>
    <row r="497" spans="2:41" s="3" customFormat="1" ht="9.9499999999999993" customHeight="1" x14ac:dyDescent="0.2">
      <c r="C497" s="34"/>
      <c r="D497" s="39" t="s">
        <v>216</v>
      </c>
      <c r="E497" s="138" t="s">
        <v>1337</v>
      </c>
      <c r="F497" s="138"/>
      <c r="G497" s="138"/>
      <c r="H497" s="138"/>
      <c r="I497" s="138"/>
      <c r="J497" s="138"/>
      <c r="K497" s="138"/>
      <c r="L497" s="138"/>
      <c r="M497" s="138"/>
      <c r="N497" s="138"/>
      <c r="O497" s="29"/>
      <c r="P497" s="137"/>
      <c r="Q497" s="6"/>
      <c r="R497" s="77"/>
      <c r="S497" s="195"/>
      <c r="U497" s="5"/>
      <c r="V497" s="51"/>
      <c r="W497" s="68"/>
      <c r="X497" s="68"/>
      <c r="Y497" s="146"/>
      <c r="Z497" s="38"/>
      <c r="AA497" s="38"/>
      <c r="AB497" s="54"/>
      <c r="AC497" s="16"/>
      <c r="AD497" s="14"/>
      <c r="AE497" s="64"/>
      <c r="AF497" s="118"/>
      <c r="AG497" s="16"/>
      <c r="AH497" s="146"/>
      <c r="AJ497" s="38"/>
      <c r="AK497" s="16"/>
      <c r="AL497" s="16"/>
      <c r="AM497" s="16"/>
      <c r="AO497" s="157"/>
    </row>
    <row r="498" spans="2:41" s="3" customFormat="1" ht="1.5" customHeight="1" x14ac:dyDescent="0.2">
      <c r="P498" s="72"/>
      <c r="Q498" s="87"/>
      <c r="R498" s="6"/>
      <c r="S498" s="38"/>
      <c r="T498" s="6"/>
      <c r="U498" s="5"/>
      <c r="V498" s="51"/>
      <c r="W498" s="55"/>
      <c r="X498" s="14"/>
      <c r="Y498" s="146"/>
      <c r="Z498" s="38"/>
      <c r="AA498" s="38"/>
      <c r="AB498" s="54"/>
      <c r="AC498" s="16"/>
      <c r="AD498" s="14"/>
      <c r="AE498" s="64"/>
      <c r="AF498" s="118"/>
      <c r="AG498" s="38"/>
      <c r="AH498" s="146"/>
      <c r="AJ498" s="38"/>
      <c r="AK498" s="16"/>
      <c r="AL498" s="16"/>
      <c r="AM498" s="16"/>
      <c r="AO498" s="157" t="s">
        <v>56</v>
      </c>
    </row>
    <row r="499" spans="2:41" s="3" customFormat="1" ht="9.9499999999999993" customHeight="1" x14ac:dyDescent="0.2">
      <c r="B499" s="107" t="s">
        <v>52</v>
      </c>
      <c r="D499" s="39"/>
      <c r="E499" s="72" t="s">
        <v>92</v>
      </c>
      <c r="F499" s="72"/>
      <c r="G499" s="29" t="s">
        <v>45</v>
      </c>
      <c r="H499" s="29"/>
      <c r="I499" s="29"/>
      <c r="J499" s="29"/>
      <c r="K499" s="29" t="s">
        <v>88</v>
      </c>
      <c r="L499" s="29"/>
      <c r="M499" s="29" t="s">
        <v>446</v>
      </c>
      <c r="N499" s="29"/>
      <c r="P499" s="72" t="s">
        <v>300</v>
      </c>
      <c r="Q499" s="87"/>
      <c r="R499" s="28"/>
      <c r="S499" s="38">
        <f>IF(Suggested="Yes",AA499,AG499)</f>
        <v>65.400000000000006</v>
      </c>
      <c r="T499" s="36" t="s">
        <v>44</v>
      </c>
      <c r="U499" s="5" t="str">
        <f>+Instructions!$B$3</f>
        <v>E</v>
      </c>
      <c r="V499" s="51"/>
      <c r="W499" s="55">
        <f>+Instructions!$C$22</f>
        <v>0</v>
      </c>
      <c r="X499" s="38">
        <f>ROUND($AA499*(1-W499)+0.004999,2)</f>
        <v>65.400000000000006</v>
      </c>
      <c r="Y499" s="146"/>
      <c r="Z499" s="6" t="s">
        <v>3263</v>
      </c>
      <c r="AA499" s="38">
        <v>65.400000000000006</v>
      </c>
      <c r="AB499" s="59">
        <f>+W499</f>
        <v>0</v>
      </c>
      <c r="AC499" s="16">
        <f>+X499</f>
        <v>65.400000000000006</v>
      </c>
      <c r="AD499" s="12">
        <f>(AG499-AC499)/AG499</f>
        <v>0</v>
      </c>
      <c r="AE499" s="115"/>
      <c r="AF499" s="120">
        <v>1</v>
      </c>
      <c r="AG499" s="37">
        <f>SUM(AJ499:AL499)+AE499</f>
        <v>65.400000000000006</v>
      </c>
      <c r="AH499" s="146"/>
      <c r="AJ499" s="38">
        <f>ROUND(AC499/(1-VLOOKUP(AF499,Group,2,FALSE)),2)</f>
        <v>65.400000000000006</v>
      </c>
      <c r="AK499" s="16">
        <f>IF(VLOOKUP(AF499,Group,5,FALSE)="YES",VLOOKUP(ROUND(ROUND(AJ499,1)-AJ499,2),Round,2,FALSE)+VLOOKUP(AF499,Group,6,FALSE),0)</f>
        <v>0</v>
      </c>
      <c r="AL499" s="16">
        <f>IF(VLOOKUP(AF499,Group,7,FALSE)="",0,ROUND(AJ499-0.04999,1)-AJ499+AM499)</f>
        <v>0</v>
      </c>
      <c r="AM499" s="16" t="str">
        <f>IF(VLOOKUP(AF499,Group,7,FALSE)="","",VLOOKUP(AF499,Group,7,FALSE))</f>
        <v/>
      </c>
      <c r="AO499" s="157" t="s">
        <v>56</v>
      </c>
    </row>
    <row r="500" spans="2:41" s="3" customFormat="1" ht="9.9499999999999993" customHeight="1" x14ac:dyDescent="0.2">
      <c r="B500" s="107" t="s">
        <v>52</v>
      </c>
      <c r="D500" s="39"/>
      <c r="E500" s="72" t="s">
        <v>83</v>
      </c>
      <c r="F500" s="72"/>
      <c r="G500" s="29" t="s">
        <v>45</v>
      </c>
      <c r="H500" s="29"/>
      <c r="I500" s="29"/>
      <c r="J500" s="29"/>
      <c r="K500" s="29" t="s">
        <v>88</v>
      </c>
      <c r="L500" s="29"/>
      <c r="M500" s="29" t="s">
        <v>174</v>
      </c>
      <c r="N500" s="29"/>
      <c r="P500" s="72" t="s">
        <v>90</v>
      </c>
      <c r="Q500" s="87"/>
      <c r="R500" s="28"/>
      <c r="S500" s="38">
        <f>IF(Suggested="Yes",AA500,AG500)</f>
        <v>71.25</v>
      </c>
      <c r="T500" s="36" t="s">
        <v>44</v>
      </c>
      <c r="U500" s="5" t="str">
        <f>+Instructions!$B$3</f>
        <v>E</v>
      </c>
      <c r="V500" s="51"/>
      <c r="W500" s="55">
        <f>+Instructions!$C$22</f>
        <v>0</v>
      </c>
      <c r="X500" s="38">
        <f>ROUND($AA500*(1-W500)+0.004999,2)</f>
        <v>71.25</v>
      </c>
      <c r="Y500" s="146"/>
      <c r="Z500" s="6" t="s">
        <v>3263</v>
      </c>
      <c r="AA500" s="38">
        <v>71.25</v>
      </c>
      <c r="AB500" s="59">
        <f t="shared" ref="AB500:AC501" si="366">+W500</f>
        <v>0</v>
      </c>
      <c r="AC500" s="16">
        <f t="shared" si="366"/>
        <v>71.25</v>
      </c>
      <c r="AD500" s="12">
        <f>(AG500-AC500)/AG500</f>
        <v>0</v>
      </c>
      <c r="AE500" s="115"/>
      <c r="AF500" s="120">
        <v>1</v>
      </c>
      <c r="AG500" s="37">
        <f>SUM(AJ500:AL500)+AE500</f>
        <v>71.25</v>
      </c>
      <c r="AH500" s="146"/>
      <c r="AJ500" s="38">
        <f>ROUND(AC500/(1-VLOOKUP(AF500,Group,2,FALSE)),2)</f>
        <v>71.25</v>
      </c>
      <c r="AK500" s="16">
        <f>IF(VLOOKUP(AF500,Group,5,FALSE)="YES",VLOOKUP(ROUND(ROUND(AJ500,1)-AJ500,2),Round,2,FALSE)+VLOOKUP(AF500,Group,6,FALSE),0)</f>
        <v>0</v>
      </c>
      <c r="AL500" s="16">
        <f>IF(VLOOKUP(AF500,Group,7,FALSE)="",0,ROUND(AJ500-0.04999,1)-AJ500+AM500)</f>
        <v>0</v>
      </c>
      <c r="AM500" s="16" t="str">
        <f>IF(VLOOKUP(AF500,Group,7,FALSE)="","",VLOOKUP(AF500,Group,7,FALSE))</f>
        <v/>
      </c>
      <c r="AO500" s="157" t="s">
        <v>56</v>
      </c>
    </row>
    <row r="501" spans="2:41" s="3" customFormat="1" ht="9.9499999999999993" customHeight="1" x14ac:dyDescent="0.2">
      <c r="B501" s="107" t="s">
        <v>52</v>
      </c>
      <c r="D501" s="39"/>
      <c r="E501" s="72" t="s">
        <v>177</v>
      </c>
      <c r="F501" s="72"/>
      <c r="G501" s="29" t="s">
        <v>45</v>
      </c>
      <c r="H501" s="29"/>
      <c r="I501" s="29"/>
      <c r="J501" s="29"/>
      <c r="K501" s="29" t="s">
        <v>88</v>
      </c>
      <c r="L501" s="29"/>
      <c r="M501" s="29" t="s">
        <v>447</v>
      </c>
      <c r="N501" s="29"/>
      <c r="P501" s="72" t="s">
        <v>299</v>
      </c>
      <c r="Q501" s="87"/>
      <c r="R501" s="28"/>
      <c r="S501" s="38">
        <f>IF(Suggested="Yes",AA501,AG501)</f>
        <v>103.85</v>
      </c>
      <c r="T501" s="36" t="s">
        <v>44</v>
      </c>
      <c r="U501" s="5" t="str">
        <f>+Instructions!$B$3</f>
        <v>E</v>
      </c>
      <c r="V501" s="51"/>
      <c r="W501" s="55">
        <f>+Instructions!$C$22</f>
        <v>0</v>
      </c>
      <c r="X501" s="38">
        <f>ROUND($AA501*(1-W501)+0.004999,2)</f>
        <v>103.85</v>
      </c>
      <c r="Y501" s="146"/>
      <c r="Z501" s="6" t="s">
        <v>3263</v>
      </c>
      <c r="AA501" s="38">
        <v>103.85</v>
      </c>
      <c r="AB501" s="59">
        <f t="shared" si="366"/>
        <v>0</v>
      </c>
      <c r="AC501" s="16">
        <f t="shared" si="366"/>
        <v>103.85</v>
      </c>
      <c r="AD501" s="12">
        <f>(AG501-AC501)/AG501</f>
        <v>0</v>
      </c>
      <c r="AE501" s="115"/>
      <c r="AF501" s="120">
        <v>1</v>
      </c>
      <c r="AG501" s="37">
        <f>SUM(AJ501:AL501)+AE501</f>
        <v>103.85</v>
      </c>
      <c r="AH501" s="146"/>
      <c r="AJ501" s="38">
        <f>ROUND(AC501/(1-VLOOKUP(AF501,Group,2,FALSE)),2)</f>
        <v>103.85</v>
      </c>
      <c r="AK501" s="16">
        <f>IF(VLOOKUP(AF501,Group,5,FALSE)="YES",VLOOKUP(ROUND(ROUND(AJ501,1)-AJ501,2),Round,2,FALSE)+VLOOKUP(AF501,Group,6,FALSE),0)</f>
        <v>0</v>
      </c>
      <c r="AL501" s="16">
        <f>IF(VLOOKUP(AF501,Group,7,FALSE)="",0,ROUND(AJ501-0.04999,1)-AJ501+AM501)</f>
        <v>0</v>
      </c>
      <c r="AM501" s="16" t="str">
        <f>IF(VLOOKUP(AF501,Group,7,FALSE)="","",VLOOKUP(AF501,Group,7,FALSE))</f>
        <v/>
      </c>
      <c r="AO501" s="157" t="s">
        <v>56</v>
      </c>
    </row>
    <row r="502" spans="2:41" s="3" customFormat="1" ht="2.85" customHeight="1" x14ac:dyDescent="0.2">
      <c r="D502" s="3" t="s">
        <v>244</v>
      </c>
      <c r="P502" s="72"/>
      <c r="Q502" s="87"/>
      <c r="R502" s="6"/>
      <c r="S502" s="38"/>
      <c r="T502" s="6"/>
      <c r="U502" s="5"/>
      <c r="V502" s="51"/>
      <c r="W502" s="55"/>
      <c r="X502" s="14"/>
      <c r="Y502" s="146"/>
      <c r="Z502" s="38"/>
      <c r="AA502" s="38"/>
      <c r="AB502" s="54"/>
      <c r="AC502" s="16"/>
      <c r="AD502" s="14"/>
      <c r="AE502" s="64"/>
      <c r="AF502" s="118"/>
      <c r="AG502" s="38"/>
      <c r="AH502" s="146"/>
      <c r="AJ502" s="38"/>
      <c r="AK502" s="16"/>
      <c r="AL502" s="16"/>
      <c r="AM502" s="16"/>
      <c r="AO502" s="157" t="s">
        <v>56</v>
      </c>
    </row>
    <row r="503" spans="2:41" s="3" customFormat="1" ht="9.9499999999999993" customHeight="1" x14ac:dyDescent="0.2">
      <c r="C503" s="34"/>
      <c r="D503" s="39" t="s">
        <v>216</v>
      </c>
      <c r="E503" s="138" t="s">
        <v>175</v>
      </c>
      <c r="F503" s="138"/>
      <c r="G503" s="138"/>
      <c r="H503" s="138"/>
      <c r="I503" s="138"/>
      <c r="J503" s="138"/>
      <c r="K503" s="138"/>
      <c r="L503" s="138"/>
      <c r="M503" s="138"/>
      <c r="N503" s="138"/>
      <c r="O503" s="29"/>
      <c r="P503" s="29"/>
      <c r="Q503" s="29"/>
      <c r="R503" s="29"/>
      <c r="S503" s="29"/>
      <c r="T503" s="29"/>
      <c r="U503" s="5"/>
      <c r="V503" s="51"/>
      <c r="W503" s="68"/>
      <c r="X503" s="68"/>
      <c r="Y503" s="146"/>
      <c r="Z503" s="38"/>
      <c r="AA503" s="38"/>
      <c r="AB503" s="54"/>
      <c r="AC503" s="16"/>
      <c r="AD503" s="14"/>
      <c r="AE503" s="64"/>
      <c r="AF503" s="118"/>
      <c r="AG503" s="16"/>
      <c r="AH503" s="146"/>
      <c r="AJ503" s="38"/>
      <c r="AK503" s="16"/>
      <c r="AL503" s="16"/>
      <c r="AM503" s="16"/>
      <c r="AO503" s="157"/>
    </row>
    <row r="504" spans="2:41" s="3" customFormat="1" ht="1.5" customHeight="1" x14ac:dyDescent="0.2">
      <c r="P504" s="72"/>
      <c r="Q504" s="87"/>
      <c r="R504" s="6"/>
      <c r="S504" s="38"/>
      <c r="T504" s="6"/>
      <c r="U504" s="5"/>
      <c r="V504" s="51"/>
      <c r="W504" s="55"/>
      <c r="X504" s="14"/>
      <c r="Y504" s="146"/>
      <c r="Z504" s="38"/>
      <c r="AA504" s="38"/>
      <c r="AB504" s="54"/>
      <c r="AC504" s="16"/>
      <c r="AD504" s="14"/>
      <c r="AE504" s="64"/>
      <c r="AF504" s="118"/>
      <c r="AG504" s="38"/>
      <c r="AH504" s="146"/>
      <c r="AJ504" s="38"/>
      <c r="AK504" s="16"/>
      <c r="AL504" s="16"/>
      <c r="AM504" s="16"/>
      <c r="AO504" s="157" t="s">
        <v>56</v>
      </c>
    </row>
    <row r="505" spans="2:41" s="3" customFormat="1" ht="9.9499999999999993" customHeight="1" x14ac:dyDescent="0.2">
      <c r="B505" s="107" t="s">
        <v>52</v>
      </c>
      <c r="D505" s="39"/>
      <c r="E505" s="72" t="s">
        <v>92</v>
      </c>
      <c r="F505" s="72"/>
      <c r="G505" s="29" t="s">
        <v>1017</v>
      </c>
      <c r="H505" s="29"/>
      <c r="I505" s="29"/>
      <c r="J505" s="29"/>
      <c r="K505" s="29" t="s">
        <v>88</v>
      </c>
      <c r="L505" s="29"/>
      <c r="M505" s="29" t="s">
        <v>281</v>
      </c>
      <c r="N505" s="29"/>
      <c r="P505" s="72" t="s">
        <v>300</v>
      </c>
      <c r="Q505" s="87"/>
      <c r="R505" s="28"/>
      <c r="S505" s="38">
        <f>IF(Suggested="Yes",AA505,AG505)</f>
        <v>68.75</v>
      </c>
      <c r="T505" s="36" t="s">
        <v>44</v>
      </c>
      <c r="U505" s="5" t="str">
        <f>+Instructions!$B$3</f>
        <v>E</v>
      </c>
      <c r="V505" s="51"/>
      <c r="W505" s="55">
        <f>+Instructions!$C$22</f>
        <v>0</v>
      </c>
      <c r="X505" s="38">
        <f>ROUND($AA505*(1-W505)+0.004999,2)</f>
        <v>68.75</v>
      </c>
      <c r="Y505" s="146"/>
      <c r="Z505" s="6" t="s">
        <v>3263</v>
      </c>
      <c r="AA505" s="38">
        <v>68.75</v>
      </c>
      <c r="AB505" s="59">
        <f>+W505</f>
        <v>0</v>
      </c>
      <c r="AC505" s="16">
        <f>+X505</f>
        <v>68.75</v>
      </c>
      <c r="AD505" s="12">
        <f>(AG505-AC505)/AG505</f>
        <v>0</v>
      </c>
      <c r="AE505" s="115"/>
      <c r="AF505" s="120">
        <v>1</v>
      </c>
      <c r="AG505" s="37">
        <f>SUM(AJ505:AL505)+AE505</f>
        <v>68.75</v>
      </c>
      <c r="AH505" s="146"/>
      <c r="AJ505" s="38">
        <f>ROUND(AC505/(1-VLOOKUP(AF505,Group,2,FALSE)),2)</f>
        <v>68.75</v>
      </c>
      <c r="AK505" s="16">
        <f>IF(VLOOKUP(AF505,Group,5,FALSE)="YES",VLOOKUP(ROUND(ROUND(AJ505,1)-AJ505,2),Round,2,FALSE)+VLOOKUP(AF505,Group,6,FALSE),0)</f>
        <v>0</v>
      </c>
      <c r="AL505" s="16">
        <f>IF(VLOOKUP(AF505,Group,7,FALSE)="",0,ROUND(AJ505-0.04999,1)-AJ505+AM505)</f>
        <v>0</v>
      </c>
      <c r="AM505" s="16" t="str">
        <f>IF(VLOOKUP(AF505,Group,7,FALSE)="","",VLOOKUP(AF505,Group,7,FALSE))</f>
        <v/>
      </c>
      <c r="AO505" s="157" t="s">
        <v>56</v>
      </c>
    </row>
    <row r="506" spans="2:41" s="3" customFormat="1" ht="1.5" customHeight="1" x14ac:dyDescent="0.2">
      <c r="P506" s="72"/>
      <c r="Q506" s="87"/>
      <c r="R506" s="6"/>
      <c r="S506" s="38"/>
      <c r="T506" s="6"/>
      <c r="U506" s="5"/>
      <c r="V506" s="51"/>
      <c r="W506" s="55"/>
      <c r="X506" s="14"/>
      <c r="Y506" s="146"/>
      <c r="Z506" s="38"/>
      <c r="AA506" s="38"/>
      <c r="AB506" s="54"/>
      <c r="AC506" s="16"/>
      <c r="AD506" s="14"/>
      <c r="AE506" s="64"/>
      <c r="AF506" s="118"/>
      <c r="AG506" s="38"/>
      <c r="AH506" s="146"/>
      <c r="AJ506" s="38"/>
      <c r="AK506" s="16"/>
      <c r="AL506" s="16"/>
      <c r="AM506" s="16"/>
      <c r="AO506" s="157" t="s">
        <v>56</v>
      </c>
    </row>
    <row r="507" spans="2:41" s="3" customFormat="1" ht="9.9499999999999993" customHeight="1" x14ac:dyDescent="0.2">
      <c r="B507" s="106" t="s">
        <v>6</v>
      </c>
      <c r="D507" s="39"/>
      <c r="E507" s="72" t="s">
        <v>83</v>
      </c>
      <c r="F507" s="72"/>
      <c r="G507" s="29" t="s">
        <v>94</v>
      </c>
      <c r="H507" s="29"/>
      <c r="I507" s="29"/>
      <c r="J507" s="29"/>
      <c r="K507" s="29" t="s">
        <v>88</v>
      </c>
      <c r="L507" s="29"/>
      <c r="M507" s="29" t="s">
        <v>329</v>
      </c>
      <c r="N507" s="29"/>
      <c r="P507" s="72" t="s">
        <v>1543</v>
      </c>
      <c r="Q507" s="87"/>
      <c r="R507" s="28"/>
      <c r="S507" s="38">
        <f t="shared" ref="S507:S512" si="367">IF(Suggested="Yes",AA507,AG507)</f>
        <v>69.05</v>
      </c>
      <c r="T507" s="36" t="s">
        <v>43</v>
      </c>
      <c r="U507" s="5" t="str">
        <f>+Instructions!$B$3</f>
        <v>E</v>
      </c>
      <c r="V507" s="51"/>
      <c r="W507" s="55">
        <f>+Instructions!$C$22</f>
        <v>0</v>
      </c>
      <c r="X507" s="38">
        <f t="shared" ref="X507:X512" si="368">ROUND($AA507*(1-W507)+0.004999,2)</f>
        <v>69.05</v>
      </c>
      <c r="Y507" s="146"/>
      <c r="Z507" s="6" t="s">
        <v>3263</v>
      </c>
      <c r="AA507" s="38">
        <v>69.05</v>
      </c>
      <c r="AB507" s="59">
        <f t="shared" ref="AB507:AC512" si="369">+W507</f>
        <v>0</v>
      </c>
      <c r="AC507" s="16">
        <f t="shared" si="369"/>
        <v>69.05</v>
      </c>
      <c r="AD507" s="12">
        <f t="shared" ref="AD507:AD512" si="370">(AG507-AC507)/AG507</f>
        <v>0</v>
      </c>
      <c r="AE507" s="115"/>
      <c r="AF507" s="121">
        <v>3</v>
      </c>
      <c r="AG507" s="52">
        <f t="shared" ref="AG507:AG512" si="371">SUM(AJ507:AL507)+AE507</f>
        <v>69.05</v>
      </c>
      <c r="AH507" s="146"/>
      <c r="AJ507" s="38">
        <f t="shared" ref="AJ507:AJ512" si="372">ROUND(AC507/(1-VLOOKUP(AF507,Group,2,FALSE)),2)</f>
        <v>69.05</v>
      </c>
      <c r="AK507" s="16">
        <f t="shared" ref="AK507:AK512" si="373">IF(VLOOKUP(AF507,Group,5,FALSE)="YES",VLOOKUP(ROUND(ROUND(AJ507,1)-AJ507,2),Round,2,FALSE)+VLOOKUP(AF507,Group,6,FALSE),0)</f>
        <v>0</v>
      </c>
      <c r="AL507" s="16">
        <f t="shared" ref="AL507:AL512" si="374">IF(VLOOKUP(AF507,Group,7,FALSE)="",0,ROUND(AJ507-0.04999,1)-AJ507+AM507)</f>
        <v>0</v>
      </c>
      <c r="AM507" s="16" t="str">
        <f t="shared" ref="AM507:AM512" si="375">IF(VLOOKUP(AF507,Group,7,FALSE)="","",VLOOKUP(AF507,Group,7,FALSE))</f>
        <v/>
      </c>
      <c r="AO507" s="157" t="s">
        <v>56</v>
      </c>
    </row>
    <row r="508" spans="2:41" s="3" customFormat="1" ht="9.9499999999999993" customHeight="1" x14ac:dyDescent="0.2">
      <c r="B508" s="106" t="s">
        <v>6</v>
      </c>
      <c r="D508" s="39"/>
      <c r="E508" s="72" t="s">
        <v>83</v>
      </c>
      <c r="F508" s="72"/>
      <c r="G508" s="29" t="s">
        <v>96</v>
      </c>
      <c r="H508" s="29"/>
      <c r="I508" s="29"/>
      <c r="J508" s="29"/>
      <c r="K508" s="29" t="s">
        <v>88</v>
      </c>
      <c r="L508" s="29"/>
      <c r="M508" s="29" t="s">
        <v>330</v>
      </c>
      <c r="N508" s="29"/>
      <c r="P508" s="72" t="s">
        <v>1543</v>
      </c>
      <c r="Q508" s="87"/>
      <c r="R508" s="28"/>
      <c r="S508" s="38">
        <f t="shared" si="367"/>
        <v>79.05</v>
      </c>
      <c r="T508" s="36" t="s">
        <v>43</v>
      </c>
      <c r="U508" s="5" t="str">
        <f>+Instructions!$B$3</f>
        <v>E</v>
      </c>
      <c r="V508" s="51"/>
      <c r="W508" s="55">
        <f>+Instructions!$C$22</f>
        <v>0</v>
      </c>
      <c r="X508" s="38">
        <f t="shared" si="368"/>
        <v>79.05</v>
      </c>
      <c r="Y508" s="146"/>
      <c r="Z508" s="6" t="s">
        <v>3263</v>
      </c>
      <c r="AA508" s="38">
        <v>79.05</v>
      </c>
      <c r="AB508" s="59">
        <f t="shared" si="369"/>
        <v>0</v>
      </c>
      <c r="AC508" s="16">
        <f t="shared" si="369"/>
        <v>79.05</v>
      </c>
      <c r="AD508" s="12">
        <f t="shared" si="370"/>
        <v>0</v>
      </c>
      <c r="AE508" s="115"/>
      <c r="AF508" s="121">
        <v>3</v>
      </c>
      <c r="AG508" s="52">
        <f t="shared" si="371"/>
        <v>79.05</v>
      </c>
      <c r="AH508" s="146"/>
      <c r="AJ508" s="38">
        <f t="shared" si="372"/>
        <v>79.05</v>
      </c>
      <c r="AK508" s="16">
        <f t="shared" si="373"/>
        <v>0</v>
      </c>
      <c r="AL508" s="16">
        <f t="shared" si="374"/>
        <v>0</v>
      </c>
      <c r="AM508" s="16" t="str">
        <f t="shared" si="375"/>
        <v/>
      </c>
      <c r="AO508" s="157" t="s">
        <v>56</v>
      </c>
    </row>
    <row r="509" spans="2:41" s="3" customFormat="1" ht="9.9499999999999993" customHeight="1" x14ac:dyDescent="0.2">
      <c r="B509" s="106" t="s">
        <v>6</v>
      </c>
      <c r="D509" s="39"/>
      <c r="E509" s="72" t="s">
        <v>83</v>
      </c>
      <c r="F509" s="72"/>
      <c r="G509" s="29" t="s">
        <v>327</v>
      </c>
      <c r="H509" s="29"/>
      <c r="I509" s="29"/>
      <c r="J509" s="29"/>
      <c r="K509" s="29" t="s">
        <v>88</v>
      </c>
      <c r="L509" s="29"/>
      <c r="M509" s="29" t="s">
        <v>328</v>
      </c>
      <c r="N509" s="29"/>
      <c r="P509" s="72" t="s">
        <v>1543</v>
      </c>
      <c r="Q509" s="87"/>
      <c r="R509" s="28"/>
      <c r="S509" s="38">
        <f t="shared" si="367"/>
        <v>79.05</v>
      </c>
      <c r="T509" s="36" t="s">
        <v>43</v>
      </c>
      <c r="U509" s="5" t="str">
        <f>+Instructions!$B$3</f>
        <v>E</v>
      </c>
      <c r="V509" s="51"/>
      <c r="W509" s="55">
        <f>+Instructions!$C$22</f>
        <v>0</v>
      </c>
      <c r="X509" s="38">
        <f t="shared" si="368"/>
        <v>79.05</v>
      </c>
      <c r="Y509" s="146"/>
      <c r="Z509" s="6" t="s">
        <v>3263</v>
      </c>
      <c r="AA509" s="38">
        <v>79.05</v>
      </c>
      <c r="AB509" s="59">
        <f t="shared" si="369"/>
        <v>0</v>
      </c>
      <c r="AC509" s="16">
        <f t="shared" si="369"/>
        <v>79.05</v>
      </c>
      <c r="AD509" s="12">
        <f t="shared" si="370"/>
        <v>0</v>
      </c>
      <c r="AE509" s="115"/>
      <c r="AF509" s="121">
        <v>3</v>
      </c>
      <c r="AG509" s="52">
        <f t="shared" si="371"/>
        <v>79.05</v>
      </c>
      <c r="AH509" s="146"/>
      <c r="AJ509" s="38">
        <f t="shared" si="372"/>
        <v>79.05</v>
      </c>
      <c r="AK509" s="16">
        <f t="shared" si="373"/>
        <v>0</v>
      </c>
      <c r="AL509" s="16">
        <f t="shared" si="374"/>
        <v>0</v>
      </c>
      <c r="AM509" s="16" t="str">
        <f t="shared" si="375"/>
        <v/>
      </c>
      <c r="AO509" s="157" t="s">
        <v>56</v>
      </c>
    </row>
    <row r="510" spans="2:41" s="3" customFormat="1" ht="9.9499999999999993" customHeight="1" x14ac:dyDescent="0.2">
      <c r="B510" s="106" t="s">
        <v>6</v>
      </c>
      <c r="D510" s="39"/>
      <c r="E510" s="72" t="s">
        <v>83</v>
      </c>
      <c r="F510" s="72"/>
      <c r="G510" s="29" t="s">
        <v>1027</v>
      </c>
      <c r="H510" s="29"/>
      <c r="I510" s="29"/>
      <c r="J510" s="29"/>
      <c r="K510" s="29"/>
      <c r="L510" s="29"/>
      <c r="M510" s="29" t="s">
        <v>284</v>
      </c>
      <c r="N510" s="29"/>
      <c r="P510" s="72" t="s">
        <v>1543</v>
      </c>
      <c r="Q510" s="87"/>
      <c r="R510" s="28"/>
      <c r="S510" s="38">
        <f t="shared" si="367"/>
        <v>78.8</v>
      </c>
      <c r="T510" s="36" t="s">
        <v>43</v>
      </c>
      <c r="U510" s="5" t="str">
        <f>+Instructions!$B$3</f>
        <v>E</v>
      </c>
      <c r="V510" s="51"/>
      <c r="W510" s="55">
        <f>+Instructions!$C$22</f>
        <v>0</v>
      </c>
      <c r="X510" s="38">
        <f t="shared" si="368"/>
        <v>78.8</v>
      </c>
      <c r="Y510" s="146"/>
      <c r="Z510" s="6" t="s">
        <v>3263</v>
      </c>
      <c r="AA510" s="38">
        <v>78.8</v>
      </c>
      <c r="AB510" s="59">
        <f t="shared" si="369"/>
        <v>0</v>
      </c>
      <c r="AC510" s="16">
        <f t="shared" si="369"/>
        <v>78.8</v>
      </c>
      <c r="AD510" s="12">
        <f t="shared" si="370"/>
        <v>0</v>
      </c>
      <c r="AE510" s="115"/>
      <c r="AF510" s="121">
        <v>3</v>
      </c>
      <c r="AG510" s="52">
        <f t="shared" si="371"/>
        <v>78.8</v>
      </c>
      <c r="AH510" s="146"/>
      <c r="AJ510" s="38">
        <f t="shared" si="372"/>
        <v>78.8</v>
      </c>
      <c r="AK510" s="16">
        <f t="shared" si="373"/>
        <v>0</v>
      </c>
      <c r="AL510" s="16">
        <f t="shared" si="374"/>
        <v>0</v>
      </c>
      <c r="AM510" s="16" t="str">
        <f t="shared" si="375"/>
        <v/>
      </c>
      <c r="AO510" s="157" t="s">
        <v>56</v>
      </c>
    </row>
    <row r="511" spans="2:41" s="3" customFormat="1" ht="9.9499999999999993" customHeight="1" x14ac:dyDescent="0.2">
      <c r="B511" s="106" t="s">
        <v>6</v>
      </c>
      <c r="D511" s="39"/>
      <c r="E511" s="72" t="s">
        <v>83</v>
      </c>
      <c r="F511" s="72"/>
      <c r="G511" s="29" t="s">
        <v>1028</v>
      </c>
      <c r="H511" s="29"/>
      <c r="I511" s="29"/>
      <c r="J511" s="29"/>
      <c r="K511" s="29"/>
      <c r="L511" s="29"/>
      <c r="M511" s="29" t="s">
        <v>283</v>
      </c>
      <c r="N511" s="29"/>
      <c r="P511" s="72" t="s">
        <v>1543</v>
      </c>
      <c r="Q511" s="87"/>
      <c r="R511" s="28"/>
      <c r="S511" s="38">
        <f t="shared" si="367"/>
        <v>78.8</v>
      </c>
      <c r="T511" s="36" t="s">
        <v>43</v>
      </c>
      <c r="U511" s="5" t="str">
        <f>+Instructions!$B$3</f>
        <v>E</v>
      </c>
      <c r="V511" s="51"/>
      <c r="W511" s="55">
        <f>+Instructions!$C$22</f>
        <v>0</v>
      </c>
      <c r="X511" s="38">
        <f t="shared" si="368"/>
        <v>78.8</v>
      </c>
      <c r="Y511" s="146"/>
      <c r="Z511" s="6" t="s">
        <v>3263</v>
      </c>
      <c r="AA511" s="38">
        <v>78.8</v>
      </c>
      <c r="AB511" s="59">
        <f t="shared" si="369"/>
        <v>0</v>
      </c>
      <c r="AC511" s="16">
        <f t="shared" si="369"/>
        <v>78.8</v>
      </c>
      <c r="AD511" s="12">
        <f t="shared" si="370"/>
        <v>0</v>
      </c>
      <c r="AE511" s="115"/>
      <c r="AF511" s="121">
        <v>3</v>
      </c>
      <c r="AG511" s="52">
        <f t="shared" si="371"/>
        <v>78.8</v>
      </c>
      <c r="AH511" s="146"/>
      <c r="AJ511" s="38">
        <f t="shared" si="372"/>
        <v>78.8</v>
      </c>
      <c r="AK511" s="16">
        <f t="shared" si="373"/>
        <v>0</v>
      </c>
      <c r="AL511" s="16">
        <f t="shared" si="374"/>
        <v>0</v>
      </c>
      <c r="AM511" s="16" t="str">
        <f t="shared" si="375"/>
        <v/>
      </c>
      <c r="AO511" s="157" t="s">
        <v>56</v>
      </c>
    </row>
    <row r="512" spans="2:41" s="3" customFormat="1" ht="9.9499999999999993" customHeight="1" x14ac:dyDescent="0.2">
      <c r="B512" s="106" t="s">
        <v>6</v>
      </c>
      <c r="D512" s="39"/>
      <c r="E512" s="72" t="s">
        <v>83</v>
      </c>
      <c r="F512" s="72"/>
      <c r="G512" s="29" t="s">
        <v>1018</v>
      </c>
      <c r="H512" s="29"/>
      <c r="I512" s="29"/>
      <c r="J512" s="29"/>
      <c r="K512" s="29" t="s">
        <v>88</v>
      </c>
      <c r="L512" s="29"/>
      <c r="M512" s="29" t="s">
        <v>282</v>
      </c>
      <c r="N512" s="29"/>
      <c r="P512" s="72" t="s">
        <v>1543</v>
      </c>
      <c r="Q512" s="87"/>
      <c r="R512" s="28"/>
      <c r="S512" s="38">
        <f t="shared" si="367"/>
        <v>92.1</v>
      </c>
      <c r="T512" s="36" t="s">
        <v>43</v>
      </c>
      <c r="U512" s="5" t="str">
        <f>+Instructions!$B$3</f>
        <v>E</v>
      </c>
      <c r="V512" s="51"/>
      <c r="W512" s="55">
        <f>+Instructions!$C$22</f>
        <v>0</v>
      </c>
      <c r="X512" s="38">
        <f t="shared" si="368"/>
        <v>92.1</v>
      </c>
      <c r="Y512" s="146"/>
      <c r="Z512" s="6" t="s">
        <v>3263</v>
      </c>
      <c r="AA512" s="38">
        <v>92.1</v>
      </c>
      <c r="AB512" s="59">
        <f t="shared" si="369"/>
        <v>0</v>
      </c>
      <c r="AC512" s="16">
        <f t="shared" si="369"/>
        <v>92.1</v>
      </c>
      <c r="AD512" s="12">
        <f t="shared" si="370"/>
        <v>0</v>
      </c>
      <c r="AE512" s="115"/>
      <c r="AF512" s="121">
        <v>3</v>
      </c>
      <c r="AG512" s="52">
        <f t="shared" si="371"/>
        <v>92.1</v>
      </c>
      <c r="AH512" s="146"/>
      <c r="AJ512" s="38">
        <f t="shared" si="372"/>
        <v>92.1</v>
      </c>
      <c r="AK512" s="16">
        <f t="shared" si="373"/>
        <v>0</v>
      </c>
      <c r="AL512" s="16">
        <f t="shared" si="374"/>
        <v>0</v>
      </c>
      <c r="AM512" s="16" t="str">
        <f t="shared" si="375"/>
        <v/>
      </c>
      <c r="AO512" s="157" t="s">
        <v>56</v>
      </c>
    </row>
    <row r="513" spans="2:41" s="3" customFormat="1" ht="1.5" customHeight="1" x14ac:dyDescent="0.2">
      <c r="P513" s="72"/>
      <c r="Q513" s="87"/>
      <c r="R513" s="6"/>
      <c r="S513" s="38"/>
      <c r="T513" s="6"/>
      <c r="U513" s="5"/>
      <c r="V513" s="51"/>
      <c r="W513" s="55"/>
      <c r="X513" s="14"/>
      <c r="Y513" s="146"/>
      <c r="Z513" s="38"/>
      <c r="AA513" s="38"/>
      <c r="AB513" s="54"/>
      <c r="AC513" s="16"/>
      <c r="AD513" s="14"/>
      <c r="AE513" s="64"/>
      <c r="AF513" s="118"/>
      <c r="AG513" s="38"/>
      <c r="AH513" s="146"/>
      <c r="AJ513" s="38"/>
      <c r="AK513" s="16"/>
      <c r="AL513" s="16"/>
      <c r="AM513" s="16"/>
      <c r="AO513" s="157" t="s">
        <v>56</v>
      </c>
    </row>
    <row r="514" spans="2:41" s="3" customFormat="1" ht="9.9499999999999993" customHeight="1" x14ac:dyDescent="0.2">
      <c r="B514" s="106" t="s">
        <v>6</v>
      </c>
      <c r="D514" s="39"/>
      <c r="E514" s="72" t="s">
        <v>97</v>
      </c>
      <c r="F514" s="72"/>
      <c r="G514" s="29" t="s">
        <v>1301</v>
      </c>
      <c r="H514" s="29"/>
      <c r="I514" s="29"/>
      <c r="J514" s="29"/>
      <c r="K514" s="29" t="s">
        <v>88</v>
      </c>
      <c r="L514" s="29"/>
      <c r="M514" s="29" t="s">
        <v>332</v>
      </c>
      <c r="N514" s="29"/>
      <c r="P514" s="72"/>
      <c r="Q514" s="87"/>
      <c r="R514" s="28"/>
      <c r="S514" s="38">
        <f>IF(Suggested="Yes",AA514,AG514)</f>
        <v>74</v>
      </c>
      <c r="T514" s="36" t="s">
        <v>43</v>
      </c>
      <c r="U514" s="5" t="str">
        <f>+Instructions!$B$3</f>
        <v>E</v>
      </c>
      <c r="V514" s="51"/>
      <c r="W514" s="55">
        <f>+Instructions!$C$22</f>
        <v>0</v>
      </c>
      <c r="X514" s="38">
        <f>ROUND($AA514*(1-W514)+0.004999,2)</f>
        <v>74</v>
      </c>
      <c r="Y514" s="146"/>
      <c r="Z514" s="6" t="s">
        <v>3263</v>
      </c>
      <c r="AA514" s="38">
        <v>74</v>
      </c>
      <c r="AB514" s="59">
        <f t="shared" ref="AB514:AC519" si="376">+W514</f>
        <v>0</v>
      </c>
      <c r="AC514" s="16">
        <f t="shared" si="376"/>
        <v>74</v>
      </c>
      <c r="AD514" s="12">
        <f>(AG514-AC514)/AG514</f>
        <v>0</v>
      </c>
      <c r="AE514" s="115"/>
      <c r="AF514" s="121">
        <v>3</v>
      </c>
      <c r="AG514" s="52">
        <f>SUM(AJ514:AL514)+AE514</f>
        <v>74</v>
      </c>
      <c r="AH514" s="146"/>
      <c r="AJ514" s="38">
        <f>ROUND(AC514/(1-VLOOKUP(AF514,Group,2,FALSE)),2)</f>
        <v>74</v>
      </c>
      <c r="AK514" s="16">
        <f>IF(VLOOKUP(AF514,Group,5,FALSE)="YES",VLOOKUP(ROUND(ROUND(AJ514,1)-AJ514,2),Round,2,FALSE)+VLOOKUP(AF514,Group,6,FALSE),0)</f>
        <v>0</v>
      </c>
      <c r="AL514" s="16">
        <f>IF(VLOOKUP(AF514,Group,7,FALSE)="",0,ROUND(AJ514-0.04999,1)-AJ514+AM514)</f>
        <v>0</v>
      </c>
      <c r="AM514" s="16" t="str">
        <f>IF(VLOOKUP(AF514,Group,7,FALSE)="","",VLOOKUP(AF514,Group,7,FALSE))</f>
        <v/>
      </c>
      <c r="AO514" s="157" t="s">
        <v>56</v>
      </c>
    </row>
    <row r="515" spans="2:41" s="3" customFormat="1" ht="9.9499999999999993" customHeight="1" x14ac:dyDescent="0.2">
      <c r="B515" s="106" t="s">
        <v>6</v>
      </c>
      <c r="D515" s="39"/>
      <c r="E515" s="72" t="s">
        <v>97</v>
      </c>
      <c r="F515" s="72"/>
      <c r="G515" s="29" t="s">
        <v>1302</v>
      </c>
      <c r="H515" s="29"/>
      <c r="I515" s="29"/>
      <c r="J515" s="29"/>
      <c r="K515" s="29" t="s">
        <v>88</v>
      </c>
      <c r="L515" s="29"/>
      <c r="M515" s="29" t="s">
        <v>285</v>
      </c>
      <c r="N515" s="29"/>
      <c r="P515" s="72"/>
      <c r="Q515" s="87"/>
      <c r="R515" s="28"/>
      <c r="S515" s="38">
        <f>IF(Suggested="Yes",AA515,AG515)</f>
        <v>107.95</v>
      </c>
      <c r="T515" s="36" t="s">
        <v>43</v>
      </c>
      <c r="U515" s="5" t="str">
        <f>+Instructions!$B$3</f>
        <v>E</v>
      </c>
      <c r="V515" s="51"/>
      <c r="W515" s="55">
        <f>+Instructions!$C$22</f>
        <v>0</v>
      </c>
      <c r="X515" s="38">
        <f>ROUND($AA515*(1-W515)+0.004999,2)</f>
        <v>107.95</v>
      </c>
      <c r="Y515" s="146"/>
      <c r="Z515" s="6" t="s">
        <v>3263</v>
      </c>
      <c r="AA515" s="38">
        <v>107.95</v>
      </c>
      <c r="AB515" s="59">
        <f t="shared" si="376"/>
        <v>0</v>
      </c>
      <c r="AC515" s="16">
        <f t="shared" si="376"/>
        <v>107.95</v>
      </c>
      <c r="AD515" s="12">
        <f>(AG515-AC515)/AG515</f>
        <v>0</v>
      </c>
      <c r="AE515" s="115"/>
      <c r="AF515" s="121">
        <v>3</v>
      </c>
      <c r="AG515" s="52">
        <f>SUM(AJ515:AL515)+AE515</f>
        <v>107.95</v>
      </c>
      <c r="AH515" s="146"/>
      <c r="AJ515" s="38">
        <f>ROUND(AC515/(1-VLOOKUP(AF515,Group,2,FALSE)),2)</f>
        <v>107.95</v>
      </c>
      <c r="AK515" s="16">
        <f>IF(VLOOKUP(AF515,Group,5,FALSE)="YES",VLOOKUP(ROUND(ROUND(AJ515,1)-AJ515,2),Round,2,FALSE)+VLOOKUP(AF515,Group,6,FALSE),0)</f>
        <v>0</v>
      </c>
      <c r="AL515" s="16">
        <f>IF(VLOOKUP(AF515,Group,7,FALSE)="",0,ROUND(AJ515-0.04999,1)-AJ515+AM515)</f>
        <v>0</v>
      </c>
      <c r="AM515" s="16" t="str">
        <f>IF(VLOOKUP(AF515,Group,7,FALSE)="","",VLOOKUP(AF515,Group,7,FALSE))</f>
        <v/>
      </c>
      <c r="AO515" s="157" t="s">
        <v>56</v>
      </c>
    </row>
    <row r="516" spans="2:41" s="3" customFormat="1" ht="1.5" customHeight="1" x14ac:dyDescent="0.2">
      <c r="P516" s="72"/>
      <c r="Q516" s="87"/>
      <c r="R516" s="6"/>
      <c r="S516" s="38"/>
      <c r="T516" s="6"/>
      <c r="U516" s="5"/>
      <c r="V516" s="51"/>
      <c r="W516" s="55"/>
      <c r="X516" s="14"/>
      <c r="Y516" s="146"/>
      <c r="Z516" s="38"/>
      <c r="AA516" s="38"/>
      <c r="AB516" s="54"/>
      <c r="AC516" s="16"/>
      <c r="AD516" s="14"/>
      <c r="AE516" s="64"/>
      <c r="AF516" s="118"/>
      <c r="AG516" s="38"/>
      <c r="AH516" s="146"/>
      <c r="AJ516" s="38"/>
      <c r="AK516" s="16"/>
      <c r="AL516" s="16"/>
      <c r="AM516" s="16"/>
      <c r="AO516" s="157" t="s">
        <v>56</v>
      </c>
    </row>
    <row r="517" spans="2:41" s="3" customFormat="1" ht="9.9499999999999993" customHeight="1" x14ac:dyDescent="0.2">
      <c r="B517" s="106" t="s">
        <v>6</v>
      </c>
      <c r="D517" s="39"/>
      <c r="E517" s="72" t="s">
        <v>98</v>
      </c>
      <c r="F517" s="72"/>
      <c r="G517" s="29" t="s">
        <v>99</v>
      </c>
      <c r="H517" s="29"/>
      <c r="I517" s="29"/>
      <c r="J517" s="29"/>
      <c r="K517" s="29" t="s">
        <v>88</v>
      </c>
      <c r="L517" s="29"/>
      <c r="M517" s="29" t="s">
        <v>333</v>
      </c>
      <c r="N517" s="29"/>
      <c r="P517" s="72" t="s">
        <v>244</v>
      </c>
      <c r="Q517" s="87"/>
      <c r="R517" s="28"/>
      <c r="S517" s="38">
        <f>IF(Suggested="Yes",AA517,AG517)</f>
        <v>67.349999999999994</v>
      </c>
      <c r="T517" s="36" t="s">
        <v>43</v>
      </c>
      <c r="U517" s="5" t="str">
        <f>+Instructions!$B$3</f>
        <v>E</v>
      </c>
      <c r="V517" s="51"/>
      <c r="W517" s="55">
        <f>+Instructions!$C$22</f>
        <v>0</v>
      </c>
      <c r="X517" s="38">
        <f>ROUND($AA517*(1-W517)+0.004999,2)</f>
        <v>67.349999999999994</v>
      </c>
      <c r="Y517" s="146"/>
      <c r="Z517" s="6" t="s">
        <v>3263</v>
      </c>
      <c r="AA517" s="38">
        <v>67.349999999999994</v>
      </c>
      <c r="AB517" s="59">
        <f t="shared" si="376"/>
        <v>0</v>
      </c>
      <c r="AC517" s="16">
        <f t="shared" si="376"/>
        <v>67.349999999999994</v>
      </c>
      <c r="AD517" s="12">
        <f>(AG517-AC517)/AG517</f>
        <v>0</v>
      </c>
      <c r="AE517" s="115"/>
      <c r="AF517" s="121">
        <v>3</v>
      </c>
      <c r="AG517" s="52">
        <f>SUM(AJ517:AL517)+AE517</f>
        <v>67.349999999999994</v>
      </c>
      <c r="AH517" s="146"/>
      <c r="AJ517" s="38">
        <f>ROUND(AC517/(1-VLOOKUP(AF517,Group,2,FALSE)),2)</f>
        <v>67.349999999999994</v>
      </c>
      <c r="AK517" s="16">
        <f>IF(VLOOKUP(AF517,Group,5,FALSE)="YES",VLOOKUP(ROUND(ROUND(AJ517,1)-AJ517,2),Round,2,FALSE)+VLOOKUP(AF517,Group,6,FALSE),0)</f>
        <v>0</v>
      </c>
      <c r="AL517" s="16">
        <f>IF(VLOOKUP(AF517,Group,7,FALSE)="",0,ROUND(AJ517-0.04999,1)-AJ517+AM517)</f>
        <v>0</v>
      </c>
      <c r="AM517" s="16" t="str">
        <f>IF(VLOOKUP(AF517,Group,7,FALSE)="","",VLOOKUP(AF517,Group,7,FALSE))</f>
        <v/>
      </c>
      <c r="AO517" s="157" t="s">
        <v>56</v>
      </c>
    </row>
    <row r="518" spans="2:41" s="3" customFormat="1" ht="9.9499999999999993" customHeight="1" x14ac:dyDescent="0.2">
      <c r="B518" s="106" t="s">
        <v>6</v>
      </c>
      <c r="D518" s="39"/>
      <c r="E518" s="72" t="s">
        <v>255</v>
      </c>
      <c r="F518" s="72"/>
      <c r="G518" s="29" t="s">
        <v>1019</v>
      </c>
      <c r="H518" s="29"/>
      <c r="I518" s="29"/>
      <c r="J518" s="29"/>
      <c r="K518" s="29" t="s">
        <v>88</v>
      </c>
      <c r="L518" s="29"/>
      <c r="M518" s="29" t="s">
        <v>286</v>
      </c>
      <c r="N518" s="29"/>
      <c r="P518" s="72"/>
      <c r="Q518" s="87"/>
      <c r="R518" s="28"/>
      <c r="S518" s="38">
        <f>IF(Suggested="Yes",AA518,AG518)</f>
        <v>76.849999999999994</v>
      </c>
      <c r="T518" s="36" t="s">
        <v>43</v>
      </c>
      <c r="U518" s="5" t="str">
        <f>+Instructions!$B$3</f>
        <v>E</v>
      </c>
      <c r="V518" s="51"/>
      <c r="W518" s="55">
        <f>+Instructions!$C$22</f>
        <v>0</v>
      </c>
      <c r="X518" s="38">
        <f>ROUND($AA518*(1-W518)+0.004999,2)</f>
        <v>76.849999999999994</v>
      </c>
      <c r="Y518" s="146"/>
      <c r="Z518" s="6" t="s">
        <v>3263</v>
      </c>
      <c r="AA518" s="38">
        <v>76.849999999999994</v>
      </c>
      <c r="AB518" s="59">
        <f t="shared" si="376"/>
        <v>0</v>
      </c>
      <c r="AC518" s="16">
        <f t="shared" si="376"/>
        <v>76.849999999999994</v>
      </c>
      <c r="AD518" s="12">
        <f>(AG518-AC518)/AG518</f>
        <v>0</v>
      </c>
      <c r="AE518" s="115"/>
      <c r="AF518" s="121">
        <v>3</v>
      </c>
      <c r="AG518" s="52">
        <f>SUM(AJ518:AL518)+AE518</f>
        <v>76.849999999999994</v>
      </c>
      <c r="AH518" s="146"/>
      <c r="AJ518" s="38">
        <f>ROUND(AC518/(1-VLOOKUP(AF518,Group,2,FALSE)),2)</f>
        <v>76.849999999999994</v>
      </c>
      <c r="AK518" s="16">
        <f>IF(VLOOKUP(AF518,Group,5,FALSE)="YES",VLOOKUP(ROUND(ROUND(AJ518,1)-AJ518,2),Round,2,FALSE)+VLOOKUP(AF518,Group,6,FALSE),0)</f>
        <v>0</v>
      </c>
      <c r="AL518" s="16">
        <f>IF(VLOOKUP(AF518,Group,7,FALSE)="",0,ROUND(AJ518-0.04999,1)-AJ518+AM518)</f>
        <v>0</v>
      </c>
      <c r="AM518" s="16" t="str">
        <f>IF(VLOOKUP(AF518,Group,7,FALSE)="","",VLOOKUP(AF518,Group,7,FALSE))</f>
        <v/>
      </c>
      <c r="AO518" s="157" t="s">
        <v>56</v>
      </c>
    </row>
    <row r="519" spans="2:41" s="3" customFormat="1" ht="9.9499999999999993" customHeight="1" x14ac:dyDescent="0.2">
      <c r="B519" s="106" t="s">
        <v>6</v>
      </c>
      <c r="D519" s="39"/>
      <c r="E519" s="72" t="s">
        <v>256</v>
      </c>
      <c r="F519" s="72"/>
      <c r="G519" s="29" t="s">
        <v>1020</v>
      </c>
      <c r="H519" s="29"/>
      <c r="I519" s="29"/>
      <c r="J519" s="29"/>
      <c r="K519" s="29" t="s">
        <v>88</v>
      </c>
      <c r="L519" s="29"/>
      <c r="M519" s="29" t="s">
        <v>287</v>
      </c>
      <c r="N519" s="29"/>
      <c r="P519" s="72"/>
      <c r="Q519" s="87"/>
      <c r="R519" s="28"/>
      <c r="S519" s="38">
        <f>IF(Suggested="Yes",AA519,AG519)</f>
        <v>163.9</v>
      </c>
      <c r="T519" s="36" t="s">
        <v>43</v>
      </c>
      <c r="U519" s="5" t="str">
        <f>+Instructions!$B$3</f>
        <v>E</v>
      </c>
      <c r="V519" s="51"/>
      <c r="W519" s="55">
        <f>+Instructions!$C$22</f>
        <v>0</v>
      </c>
      <c r="X519" s="38">
        <f>ROUND($AA519*(1-W519)+0.004999,2)</f>
        <v>163.9</v>
      </c>
      <c r="Y519" s="146"/>
      <c r="Z519" s="6" t="s">
        <v>3263</v>
      </c>
      <c r="AA519" s="38">
        <v>163.9</v>
      </c>
      <c r="AB519" s="59">
        <f t="shared" si="376"/>
        <v>0</v>
      </c>
      <c r="AC519" s="16">
        <f t="shared" si="376"/>
        <v>163.9</v>
      </c>
      <c r="AD519" s="12">
        <f>(AG519-AC519)/AG519</f>
        <v>0</v>
      </c>
      <c r="AE519" s="115"/>
      <c r="AF519" s="121">
        <v>3</v>
      </c>
      <c r="AG519" s="52">
        <f>SUM(AJ519:AL519)+AE519</f>
        <v>163.9</v>
      </c>
      <c r="AH519" s="146"/>
      <c r="AJ519" s="38">
        <f>ROUND(AC519/(1-VLOOKUP(AF519,Group,2,FALSE)),2)</f>
        <v>163.9</v>
      </c>
      <c r="AK519" s="16">
        <f>IF(VLOOKUP(AF519,Group,5,FALSE)="YES",VLOOKUP(ROUND(ROUND(AJ519,1)-AJ519,2),Round,2,FALSE)+VLOOKUP(AF519,Group,6,FALSE),0)</f>
        <v>0</v>
      </c>
      <c r="AL519" s="16">
        <f>IF(VLOOKUP(AF519,Group,7,FALSE)="",0,ROUND(AJ519-0.04999,1)-AJ519+AM519)</f>
        <v>0</v>
      </c>
      <c r="AM519" s="16" t="str">
        <f>IF(VLOOKUP(AF519,Group,7,FALSE)="","",VLOOKUP(AF519,Group,7,FALSE))</f>
        <v/>
      </c>
      <c r="AO519" s="157" t="s">
        <v>56</v>
      </c>
    </row>
    <row r="520" spans="2:41" s="3" customFormat="1" ht="2.85" customHeight="1" x14ac:dyDescent="0.2">
      <c r="P520" s="72"/>
      <c r="Q520" s="87"/>
      <c r="R520" s="6"/>
      <c r="S520" s="38"/>
      <c r="T520" s="6"/>
      <c r="U520" s="5"/>
      <c r="V520" s="51"/>
      <c r="W520" s="55"/>
      <c r="X520" s="14"/>
      <c r="Y520" s="146"/>
      <c r="Z520" s="38"/>
      <c r="AA520" s="38"/>
      <c r="AB520" s="54"/>
      <c r="AC520" s="16"/>
      <c r="AD520" s="14"/>
      <c r="AE520" s="64"/>
      <c r="AF520" s="118"/>
      <c r="AG520" s="38"/>
      <c r="AH520" s="146"/>
      <c r="AJ520" s="38"/>
      <c r="AK520" s="16"/>
      <c r="AL520" s="16"/>
      <c r="AM520" s="16"/>
      <c r="AO520" s="157" t="s">
        <v>56</v>
      </c>
    </row>
    <row r="521" spans="2:41" s="3" customFormat="1" ht="9.9499999999999993" customHeight="1" x14ac:dyDescent="0.2">
      <c r="C521" s="34"/>
      <c r="D521" s="39" t="s">
        <v>227</v>
      </c>
      <c r="E521" s="138" t="s">
        <v>350</v>
      </c>
      <c r="F521" s="138"/>
      <c r="G521" s="138"/>
      <c r="H521" s="138"/>
      <c r="I521" s="138"/>
      <c r="J521" s="138"/>
      <c r="K521" s="138"/>
      <c r="L521" s="138"/>
      <c r="M521" s="138"/>
      <c r="N521" s="138"/>
      <c r="O521" s="29"/>
      <c r="P521" s="29"/>
      <c r="Q521" s="29"/>
      <c r="R521" s="29"/>
      <c r="S521" s="29"/>
      <c r="T521" s="29"/>
      <c r="U521" s="5"/>
      <c r="V521" s="51"/>
      <c r="W521" s="68"/>
      <c r="X521" s="68"/>
      <c r="Y521" s="146"/>
      <c r="Z521" s="38"/>
      <c r="AA521" s="38"/>
      <c r="AB521" s="54"/>
      <c r="AC521" s="16"/>
      <c r="AD521" s="14"/>
      <c r="AE521" s="64"/>
      <c r="AF521" s="118"/>
      <c r="AG521" s="16"/>
      <c r="AH521" s="146"/>
      <c r="AJ521" s="38"/>
      <c r="AK521" s="16"/>
      <c r="AL521" s="16"/>
      <c r="AM521" s="16"/>
      <c r="AO521" s="157"/>
    </row>
    <row r="522" spans="2:41" s="3" customFormat="1" ht="1.5" customHeight="1" x14ac:dyDescent="0.2">
      <c r="P522" s="72"/>
      <c r="Q522" s="87"/>
      <c r="R522" s="6"/>
      <c r="S522" s="38"/>
      <c r="T522" s="6"/>
      <c r="U522" s="5"/>
      <c r="V522" s="51"/>
      <c r="W522" s="55"/>
      <c r="X522" s="14"/>
      <c r="Y522" s="146"/>
      <c r="Z522" s="38"/>
      <c r="AA522" s="38"/>
      <c r="AB522" s="54"/>
      <c r="AC522" s="16"/>
      <c r="AD522" s="14"/>
      <c r="AE522" s="64"/>
      <c r="AF522" s="118"/>
      <c r="AG522" s="38"/>
      <c r="AH522" s="146"/>
      <c r="AJ522" s="38"/>
      <c r="AK522" s="16"/>
      <c r="AL522" s="16"/>
      <c r="AM522" s="16"/>
      <c r="AO522" s="157" t="s">
        <v>56</v>
      </c>
    </row>
    <row r="523" spans="2:41" s="3" customFormat="1" ht="9.9499999999999993" customHeight="1" x14ac:dyDescent="0.2">
      <c r="B523" s="106" t="s">
        <v>6</v>
      </c>
      <c r="D523" s="39"/>
      <c r="E523" s="72" t="s">
        <v>83</v>
      </c>
      <c r="F523" s="72"/>
      <c r="G523" s="29" t="s">
        <v>95</v>
      </c>
      <c r="H523" s="29"/>
      <c r="I523" s="29"/>
      <c r="J523" s="29"/>
      <c r="K523" s="29"/>
      <c r="L523" s="29"/>
      <c r="M523" s="29" t="s">
        <v>331</v>
      </c>
      <c r="N523" s="29"/>
      <c r="P523" s="72" t="s">
        <v>1543</v>
      </c>
      <c r="Q523" s="87"/>
      <c r="R523" s="28"/>
      <c r="S523" s="38">
        <f>IF(Suggested="Yes",AA523,AG523)</f>
        <v>75.7</v>
      </c>
      <c r="T523" s="36" t="s">
        <v>43</v>
      </c>
      <c r="U523" s="5" t="str">
        <f>+Instructions!$B$3</f>
        <v>E</v>
      </c>
      <c r="V523" s="51"/>
      <c r="W523" s="55">
        <f>+Instructions!$C$22</f>
        <v>0</v>
      </c>
      <c r="X523" s="38">
        <f>ROUND($AA523*(1-W523)+0.004999,2)</f>
        <v>75.7</v>
      </c>
      <c r="Y523" s="146"/>
      <c r="Z523" s="6" t="s">
        <v>3263</v>
      </c>
      <c r="AA523" s="38">
        <v>75.7</v>
      </c>
      <c r="AB523" s="59">
        <f>+W523</f>
        <v>0</v>
      </c>
      <c r="AC523" s="16">
        <f>+X523</f>
        <v>75.7</v>
      </c>
      <c r="AD523" s="12">
        <f>(AG523-AC523)/AG523</f>
        <v>0</v>
      </c>
      <c r="AE523" s="115"/>
      <c r="AF523" s="121">
        <v>3</v>
      </c>
      <c r="AG523" s="52">
        <f>SUM(AJ523:AL523)+AE523</f>
        <v>75.7</v>
      </c>
      <c r="AH523" s="146"/>
      <c r="AJ523" s="38">
        <f>ROUND(AC523/(1-VLOOKUP(AF523,Group,2,FALSE)),2)</f>
        <v>75.7</v>
      </c>
      <c r="AK523" s="16">
        <f>IF(VLOOKUP(AF523,Group,5,FALSE)="YES",VLOOKUP(ROUND(ROUND(AJ523,1)-AJ523,2),Round,2,FALSE)+VLOOKUP(AF523,Group,6,FALSE),0)</f>
        <v>0</v>
      </c>
      <c r="AL523" s="16">
        <f>IF(VLOOKUP(AF523,Group,7,FALSE)="",0,ROUND(AJ523-0.04999,1)-AJ523+AM523)</f>
        <v>0</v>
      </c>
      <c r="AM523" s="16" t="str">
        <f>IF(VLOOKUP(AF523,Group,7,FALSE)="","",VLOOKUP(AF523,Group,7,FALSE))</f>
        <v/>
      </c>
      <c r="AO523" s="157" t="s">
        <v>56</v>
      </c>
    </row>
    <row r="524" spans="2:41" s="3" customFormat="1" ht="1.5" customHeight="1" x14ac:dyDescent="0.2">
      <c r="P524" s="72"/>
      <c r="Q524" s="87"/>
      <c r="R524" s="6"/>
      <c r="S524" s="38"/>
      <c r="T524" s="6"/>
      <c r="U524" s="5"/>
      <c r="V524" s="51"/>
      <c r="W524" s="142"/>
      <c r="X524" s="55"/>
      <c r="Y524" s="149"/>
      <c r="Z524" s="142"/>
      <c r="AA524" s="38"/>
      <c r="AB524" s="38"/>
      <c r="AC524" s="54"/>
      <c r="AD524" s="16"/>
      <c r="AE524" s="14"/>
      <c r="AF524" s="64"/>
      <c r="AG524" s="118"/>
      <c r="AH524" s="151"/>
      <c r="AI524" s="142"/>
      <c r="AK524" s="16"/>
      <c r="AL524" s="16"/>
      <c r="AM524" s="16"/>
      <c r="AN524" s="16"/>
      <c r="AO524" s="157"/>
    </row>
    <row r="525" spans="2:41" s="3" customFormat="1" ht="9.75" customHeight="1" x14ac:dyDescent="0.2">
      <c r="D525" s="39" t="s">
        <v>303</v>
      </c>
      <c r="E525" s="164" t="s">
        <v>1001</v>
      </c>
      <c r="F525" s="72"/>
      <c r="G525" s="29"/>
      <c r="H525" s="29"/>
      <c r="I525" s="29"/>
      <c r="J525" s="29"/>
      <c r="K525" s="29"/>
      <c r="L525" s="29"/>
      <c r="M525" s="29"/>
      <c r="N525" s="29"/>
      <c r="Q525" s="87"/>
      <c r="R525" s="28"/>
      <c r="S525" s="38"/>
      <c r="T525" s="36"/>
      <c r="U525" s="5"/>
      <c r="V525" s="51"/>
      <c r="W525" s="142"/>
      <c r="X525" s="38"/>
      <c r="Y525" s="146"/>
      <c r="Z525" s="148"/>
      <c r="AA525" s="38"/>
      <c r="AB525" s="142"/>
      <c r="AC525" s="142"/>
      <c r="AD525" s="38"/>
      <c r="AE525" s="59"/>
      <c r="AF525" s="16"/>
      <c r="AG525" s="12"/>
      <c r="AH525" s="152"/>
      <c r="AI525" s="154"/>
      <c r="AJ525" s="38"/>
      <c r="AK525" s="142"/>
      <c r="AM525" s="6" t="s">
        <v>244</v>
      </c>
      <c r="AO525" s="157"/>
    </row>
    <row r="526" spans="2:41" s="3" customFormat="1" ht="3.75" customHeight="1" x14ac:dyDescent="0.2">
      <c r="P526" s="72"/>
      <c r="Q526" s="87"/>
      <c r="R526" s="6"/>
      <c r="S526" s="38"/>
      <c r="T526" s="6"/>
      <c r="U526" s="5"/>
      <c r="V526" s="51"/>
      <c r="W526" s="55"/>
      <c r="X526" s="14"/>
      <c r="Y526" s="146"/>
      <c r="Z526" s="38"/>
      <c r="AA526" s="38"/>
      <c r="AB526" s="54"/>
      <c r="AC526" s="16"/>
      <c r="AD526" s="14"/>
      <c r="AE526" s="64"/>
      <c r="AF526" s="118"/>
      <c r="AG526" s="38"/>
      <c r="AH526" s="146"/>
      <c r="AJ526" s="38"/>
      <c r="AK526" s="16"/>
      <c r="AL526" s="16"/>
      <c r="AM526" s="16"/>
      <c r="AO526" s="157" t="s">
        <v>56</v>
      </c>
    </row>
    <row r="527" spans="2:41" s="3" customFormat="1" ht="9.9499999999999993" customHeight="1" x14ac:dyDescent="0.2">
      <c r="C527" s="71" t="s">
        <v>1608</v>
      </c>
      <c r="Q527" s="77" t="s">
        <v>791</v>
      </c>
      <c r="R527" s="185" t="s">
        <v>1343</v>
      </c>
      <c r="S527" s="189"/>
      <c r="T527" s="190"/>
      <c r="U527" s="5"/>
      <c r="V527" s="51"/>
      <c r="W527" s="68"/>
      <c r="X527" s="68"/>
      <c r="Y527" s="146"/>
      <c r="Z527" s="38"/>
      <c r="AA527" s="38"/>
      <c r="AB527" s="14"/>
      <c r="AC527" s="14"/>
      <c r="AD527" s="14"/>
      <c r="AE527" s="14"/>
      <c r="AF527" s="64"/>
      <c r="AG527" s="16"/>
      <c r="AH527" s="146"/>
      <c r="AO527" s="157" t="s">
        <v>56</v>
      </c>
    </row>
    <row r="528" spans="2:41" s="3" customFormat="1" ht="2.85" customHeight="1" x14ac:dyDescent="0.2">
      <c r="D528" s="3" t="s">
        <v>244</v>
      </c>
      <c r="P528" s="72"/>
      <c r="Q528" s="87"/>
      <c r="R528" s="6"/>
      <c r="S528" s="38"/>
      <c r="T528" s="6"/>
      <c r="U528" s="5"/>
      <c r="V528" s="51"/>
      <c r="W528" s="55"/>
      <c r="X528" s="14"/>
      <c r="Y528" s="146"/>
      <c r="Z528" s="38"/>
      <c r="AA528" s="38"/>
      <c r="AB528" s="54"/>
      <c r="AC528" s="16"/>
      <c r="AD528" s="14"/>
      <c r="AE528" s="64"/>
      <c r="AF528" s="118"/>
      <c r="AG528" s="38"/>
      <c r="AH528" s="146"/>
      <c r="AJ528" s="38"/>
      <c r="AK528" s="16"/>
      <c r="AL528" s="16"/>
      <c r="AM528" s="16"/>
      <c r="AO528" s="157" t="s">
        <v>56</v>
      </c>
    </row>
    <row r="529" spans="2:41" s="3" customFormat="1" ht="9.9499999999999993" customHeight="1" x14ac:dyDescent="0.2">
      <c r="C529" s="34"/>
      <c r="D529" s="39" t="s">
        <v>216</v>
      </c>
      <c r="E529" s="138" t="s">
        <v>1609</v>
      </c>
      <c r="F529" s="138"/>
      <c r="G529" s="138"/>
      <c r="H529" s="138"/>
      <c r="I529" s="138"/>
      <c r="J529" s="138"/>
      <c r="K529" s="138"/>
      <c r="L529" s="138"/>
      <c r="M529" s="138"/>
      <c r="N529" s="138"/>
      <c r="O529" s="29"/>
      <c r="P529" s="29"/>
      <c r="Q529" s="29"/>
      <c r="R529" s="29"/>
      <c r="S529" s="29"/>
      <c r="T529" s="29"/>
      <c r="U529" s="5"/>
      <c r="V529" s="51"/>
      <c r="W529" s="68"/>
      <c r="X529" s="68"/>
      <c r="Y529" s="146"/>
      <c r="Z529" s="38"/>
      <c r="AA529" s="38"/>
      <c r="AB529" s="54"/>
      <c r="AC529" s="16"/>
      <c r="AD529" s="14"/>
      <c r="AE529" s="64"/>
      <c r="AF529" s="118"/>
      <c r="AG529" s="16"/>
      <c r="AH529" s="146"/>
      <c r="AJ529" s="38"/>
      <c r="AK529" s="16"/>
      <c r="AL529" s="16"/>
      <c r="AM529" s="16"/>
      <c r="AO529" s="157"/>
    </row>
    <row r="530" spans="2:41" s="3" customFormat="1" ht="1.5" customHeight="1" x14ac:dyDescent="0.2">
      <c r="P530" s="72"/>
      <c r="Q530" s="87"/>
      <c r="R530" s="6"/>
      <c r="S530" s="38"/>
      <c r="T530" s="6"/>
      <c r="U530" s="5"/>
      <c r="V530" s="51"/>
      <c r="W530" s="55"/>
      <c r="X530" s="14"/>
      <c r="Y530" s="146"/>
      <c r="Z530" s="38"/>
      <c r="AA530" s="38"/>
      <c r="AB530" s="54"/>
      <c r="AC530" s="16"/>
      <c r="AD530" s="14"/>
      <c r="AE530" s="64"/>
      <c r="AF530" s="118"/>
      <c r="AG530" s="38"/>
      <c r="AH530" s="146"/>
      <c r="AJ530" s="38"/>
      <c r="AK530" s="16"/>
      <c r="AL530" s="16"/>
      <c r="AM530" s="16"/>
      <c r="AO530" s="157" t="s">
        <v>56</v>
      </c>
    </row>
    <row r="531" spans="2:41" s="3" customFormat="1" ht="9.75" customHeight="1" x14ac:dyDescent="0.2">
      <c r="B531" s="107" t="s">
        <v>52</v>
      </c>
      <c r="D531" s="39"/>
      <c r="E531" s="72" t="s">
        <v>177</v>
      </c>
      <c r="F531" s="72"/>
      <c r="G531" s="29" t="s">
        <v>45</v>
      </c>
      <c r="H531" s="29"/>
      <c r="I531" s="29"/>
      <c r="J531" s="29"/>
      <c r="K531" s="29" t="s">
        <v>125</v>
      </c>
      <c r="L531" s="29"/>
      <c r="M531" s="29" t="s">
        <v>1610</v>
      </c>
      <c r="N531" s="29"/>
      <c r="P531" s="72" t="s">
        <v>90</v>
      </c>
      <c r="Q531" s="87"/>
      <c r="R531" s="28"/>
      <c r="S531" s="38">
        <f>IF(Suggested="Yes",AA531,AG531)</f>
        <v>70.900000000000006</v>
      </c>
      <c r="T531" s="36" t="s">
        <v>44</v>
      </c>
      <c r="U531" s="5" t="str">
        <f>+Instructions!$B$3</f>
        <v>E</v>
      </c>
      <c r="V531" s="51"/>
      <c r="W531" s="55">
        <f>+Instructions!$C$22</f>
        <v>0</v>
      </c>
      <c r="X531" s="38">
        <f>ROUND($AA531*(1-W531)+0.004999,2)</f>
        <v>70.900000000000006</v>
      </c>
      <c r="Y531" s="146"/>
      <c r="Z531" s="6" t="s">
        <v>3263</v>
      </c>
      <c r="AA531" s="38">
        <v>70.900000000000006</v>
      </c>
      <c r="AB531" s="59">
        <f t="shared" ref="AB531:AC531" si="377">+W531</f>
        <v>0</v>
      </c>
      <c r="AC531" s="16">
        <f t="shared" si="377"/>
        <v>70.900000000000006</v>
      </c>
      <c r="AD531" s="12">
        <f>(AG531-AC531)/AG531</f>
        <v>0</v>
      </c>
      <c r="AE531" s="115"/>
      <c r="AF531" s="120">
        <v>1</v>
      </c>
      <c r="AG531" s="37">
        <f>SUM(AJ531:AL531)+AE531</f>
        <v>70.900000000000006</v>
      </c>
      <c r="AH531" s="146"/>
      <c r="AJ531" s="38">
        <f>ROUND(AC531/(1-VLOOKUP(AF531,Group,2,FALSE)),2)</f>
        <v>70.900000000000006</v>
      </c>
      <c r="AK531" s="16">
        <f>IF(VLOOKUP(AF531,Group,5,FALSE)="YES",VLOOKUP(ROUND(ROUND(AJ531,1)-AJ531,2),Round,2,FALSE)+VLOOKUP(AF531,Group,6,FALSE),0)</f>
        <v>0</v>
      </c>
      <c r="AL531" s="16">
        <f>IF(VLOOKUP(AF531,Group,7,FALSE)="",0,ROUND(AJ531-0.04999,1)-AJ531+AM531)</f>
        <v>0</v>
      </c>
      <c r="AM531" s="16" t="str">
        <f>IF(VLOOKUP(AF531,Group,7,FALSE)="","",VLOOKUP(AF531,Group,7,FALSE))</f>
        <v/>
      </c>
      <c r="AO531" s="156" t="s">
        <v>56</v>
      </c>
    </row>
    <row r="532" spans="2:41" s="3" customFormat="1" ht="1.5" customHeight="1" x14ac:dyDescent="0.2">
      <c r="P532" s="72"/>
      <c r="Q532" s="87"/>
      <c r="R532" s="6"/>
      <c r="S532" s="38"/>
      <c r="T532" s="6"/>
      <c r="U532" s="5"/>
      <c r="V532" s="51"/>
      <c r="W532" s="55"/>
      <c r="X532" s="14"/>
      <c r="Y532" s="146"/>
      <c r="Z532" s="38"/>
      <c r="AA532" s="38"/>
      <c r="AB532" s="54"/>
      <c r="AC532" s="16"/>
      <c r="AD532" s="14"/>
      <c r="AE532" s="64"/>
      <c r="AF532" s="118"/>
      <c r="AG532" s="38"/>
      <c r="AH532" s="146"/>
      <c r="AJ532" s="38"/>
      <c r="AK532" s="16"/>
      <c r="AL532" s="16"/>
      <c r="AM532" s="16"/>
      <c r="AO532" s="157" t="s">
        <v>56</v>
      </c>
    </row>
    <row r="533" spans="2:41" s="3" customFormat="1" ht="9.9499999999999993" customHeight="1" x14ac:dyDescent="0.2">
      <c r="B533" s="106" t="s">
        <v>6</v>
      </c>
      <c r="D533" s="39"/>
      <c r="E533" s="72" t="s">
        <v>83</v>
      </c>
      <c r="F533" s="72"/>
      <c r="G533" s="29" t="s">
        <v>94</v>
      </c>
      <c r="H533" s="29"/>
      <c r="I533" s="29"/>
      <c r="J533" s="29"/>
      <c r="K533" s="29" t="s">
        <v>125</v>
      </c>
      <c r="L533" s="29"/>
      <c r="M533" s="29" t="s">
        <v>1611</v>
      </c>
      <c r="N533" s="29"/>
      <c r="P533" s="72" t="s">
        <v>1531</v>
      </c>
      <c r="Q533" s="87"/>
      <c r="R533" s="28"/>
      <c r="S533" s="38">
        <f t="shared" ref="S533:S536" si="378">IF(Suggested="Yes",AA533,AG533)</f>
        <v>55.35</v>
      </c>
      <c r="T533" s="36" t="s">
        <v>43</v>
      </c>
      <c r="U533" s="5" t="str">
        <f>+Instructions!$B$3</f>
        <v>E</v>
      </c>
      <c r="V533" s="51"/>
      <c r="W533" s="55">
        <f>+Instructions!$C$22</f>
        <v>0</v>
      </c>
      <c r="X533" s="38">
        <f t="shared" ref="X533:X536" si="379">ROUND($AA533*(1-W533)+0.004999,2)</f>
        <v>55.35</v>
      </c>
      <c r="Y533" s="146"/>
      <c r="Z533" s="6" t="s">
        <v>3263</v>
      </c>
      <c r="AA533" s="38">
        <v>55.35</v>
      </c>
      <c r="AB533" s="59">
        <f t="shared" ref="AB533:AC536" si="380">+W533</f>
        <v>0</v>
      </c>
      <c r="AC533" s="16">
        <f t="shared" si="380"/>
        <v>55.35</v>
      </c>
      <c r="AD533" s="12">
        <f t="shared" ref="AD533:AD536" si="381">(AG533-AC533)/AG533</f>
        <v>0</v>
      </c>
      <c r="AE533" s="115"/>
      <c r="AF533" s="121">
        <v>3</v>
      </c>
      <c r="AG533" s="52">
        <f t="shared" ref="AG533:AG536" si="382">SUM(AJ533:AL533)+AE533</f>
        <v>55.35</v>
      </c>
      <c r="AH533" s="146"/>
      <c r="AJ533" s="38">
        <f t="shared" ref="AJ533:AJ536" si="383">ROUND(AC533/(1-VLOOKUP(AF533,Group,2,FALSE)),2)</f>
        <v>55.35</v>
      </c>
      <c r="AK533" s="16">
        <f t="shared" ref="AK533:AK536" si="384">IF(VLOOKUP(AF533,Group,5,FALSE)="YES",VLOOKUP(ROUND(ROUND(AJ533,1)-AJ533,2),Round,2,FALSE)+VLOOKUP(AF533,Group,6,FALSE),0)</f>
        <v>0</v>
      </c>
      <c r="AL533" s="16">
        <f t="shared" ref="AL533:AL536" si="385">IF(VLOOKUP(AF533,Group,7,FALSE)="",0,ROUND(AJ533-0.04999,1)-AJ533+AM533)</f>
        <v>0</v>
      </c>
      <c r="AM533" s="16" t="str">
        <f t="shared" ref="AM533:AM536" si="386">IF(VLOOKUP(AF533,Group,7,FALSE)="","",VLOOKUP(AF533,Group,7,FALSE))</f>
        <v/>
      </c>
      <c r="AO533" s="156" t="s">
        <v>56</v>
      </c>
    </row>
    <row r="534" spans="2:41" s="3" customFormat="1" ht="9.9499999999999993" customHeight="1" x14ac:dyDescent="0.2">
      <c r="B534" s="106" t="s">
        <v>6</v>
      </c>
      <c r="D534" s="39"/>
      <c r="E534" s="72" t="s">
        <v>251</v>
      </c>
      <c r="F534" s="72"/>
      <c r="G534" s="29" t="s">
        <v>96</v>
      </c>
      <c r="H534" s="29"/>
      <c r="I534" s="29"/>
      <c r="J534" s="29"/>
      <c r="K534" s="29" t="s">
        <v>125</v>
      </c>
      <c r="L534" s="29"/>
      <c r="M534" s="29" t="s">
        <v>1613</v>
      </c>
      <c r="N534" s="29"/>
      <c r="P534" s="72" t="s">
        <v>1531</v>
      </c>
      <c r="Q534" s="87"/>
      <c r="R534" s="28"/>
      <c r="S534" s="38">
        <f t="shared" si="378"/>
        <v>62</v>
      </c>
      <c r="T534" s="36" t="s">
        <v>43</v>
      </c>
      <c r="U534" s="5" t="str">
        <f>+Instructions!$B$3</f>
        <v>E</v>
      </c>
      <c r="V534" s="51"/>
      <c r="W534" s="55">
        <f>+Instructions!$C$22</f>
        <v>0</v>
      </c>
      <c r="X534" s="38">
        <f t="shared" si="379"/>
        <v>62</v>
      </c>
      <c r="Y534" s="146"/>
      <c r="Z534" s="6" t="s">
        <v>3263</v>
      </c>
      <c r="AA534" s="38">
        <v>62</v>
      </c>
      <c r="AB534" s="59">
        <f t="shared" si="380"/>
        <v>0</v>
      </c>
      <c r="AC534" s="16">
        <f t="shared" si="380"/>
        <v>62</v>
      </c>
      <c r="AD534" s="12">
        <f t="shared" si="381"/>
        <v>0</v>
      </c>
      <c r="AE534" s="115"/>
      <c r="AF534" s="121">
        <v>3</v>
      </c>
      <c r="AG534" s="52">
        <f t="shared" si="382"/>
        <v>62</v>
      </c>
      <c r="AH534" s="146"/>
      <c r="AJ534" s="38">
        <f t="shared" si="383"/>
        <v>62</v>
      </c>
      <c r="AK534" s="16">
        <f t="shared" si="384"/>
        <v>0</v>
      </c>
      <c r="AL534" s="16">
        <f t="shared" si="385"/>
        <v>0</v>
      </c>
      <c r="AM534" s="16" t="str">
        <f t="shared" si="386"/>
        <v/>
      </c>
      <c r="AO534" s="156" t="s">
        <v>56</v>
      </c>
    </row>
    <row r="535" spans="2:41" s="3" customFormat="1" ht="9.9499999999999993" customHeight="1" x14ac:dyDescent="0.2">
      <c r="B535" s="106" t="s">
        <v>6</v>
      </c>
      <c r="D535" s="39"/>
      <c r="E535" s="72" t="s">
        <v>83</v>
      </c>
      <c r="F535" s="72"/>
      <c r="G535" s="29" t="s">
        <v>379</v>
      </c>
      <c r="H535" s="29"/>
      <c r="I535" s="29"/>
      <c r="J535" s="29"/>
      <c r="K535" s="29" t="s">
        <v>125</v>
      </c>
      <c r="L535" s="29"/>
      <c r="M535" s="29" t="s">
        <v>1614</v>
      </c>
      <c r="N535" s="29"/>
      <c r="P535" s="72" t="s">
        <v>1531</v>
      </c>
      <c r="Q535" s="87"/>
      <c r="R535" s="28"/>
      <c r="S535" s="38">
        <f t="shared" si="378"/>
        <v>66.25</v>
      </c>
      <c r="T535" s="36" t="s">
        <v>43</v>
      </c>
      <c r="U535" s="5" t="str">
        <f>+Instructions!$B$3</f>
        <v>E</v>
      </c>
      <c r="V535" s="51"/>
      <c r="W535" s="55">
        <f>+Instructions!$C$22</f>
        <v>0</v>
      </c>
      <c r="X535" s="38">
        <f t="shared" si="379"/>
        <v>66.25</v>
      </c>
      <c r="Y535" s="146"/>
      <c r="Z535" s="6" t="s">
        <v>3263</v>
      </c>
      <c r="AA535" s="38">
        <v>66.25</v>
      </c>
      <c r="AB535" s="59">
        <f t="shared" si="380"/>
        <v>0</v>
      </c>
      <c r="AC535" s="16">
        <f t="shared" si="380"/>
        <v>66.25</v>
      </c>
      <c r="AD535" s="12">
        <f t="shared" si="381"/>
        <v>0</v>
      </c>
      <c r="AE535" s="115"/>
      <c r="AF535" s="121">
        <v>3</v>
      </c>
      <c r="AG535" s="52">
        <f t="shared" si="382"/>
        <v>66.25</v>
      </c>
      <c r="AH535" s="146"/>
      <c r="AJ535" s="38">
        <f t="shared" si="383"/>
        <v>66.25</v>
      </c>
      <c r="AK535" s="16">
        <f t="shared" si="384"/>
        <v>0</v>
      </c>
      <c r="AL535" s="16">
        <f t="shared" si="385"/>
        <v>0</v>
      </c>
      <c r="AM535" s="16" t="str">
        <f t="shared" si="386"/>
        <v/>
      </c>
      <c r="AO535" s="156" t="s">
        <v>56</v>
      </c>
    </row>
    <row r="536" spans="2:41" s="3" customFormat="1" ht="9.9499999999999993" customHeight="1" x14ac:dyDescent="0.2">
      <c r="B536" s="209" t="s">
        <v>6</v>
      </c>
      <c r="D536" s="39"/>
      <c r="E536" s="72" t="s">
        <v>377</v>
      </c>
      <c r="F536" s="72"/>
      <c r="G536" s="29" t="s">
        <v>543</v>
      </c>
      <c r="H536" s="29"/>
      <c r="I536" s="29"/>
      <c r="J536" s="29"/>
      <c r="K536" s="29" t="s">
        <v>125</v>
      </c>
      <c r="L536" s="29"/>
      <c r="M536" s="29" t="s">
        <v>1612</v>
      </c>
      <c r="N536" s="29"/>
      <c r="P536" s="72" t="s">
        <v>1531</v>
      </c>
      <c r="Q536" s="28"/>
      <c r="R536" s="28"/>
      <c r="S536" s="38">
        <f t="shared" si="378"/>
        <v>56.35</v>
      </c>
      <c r="T536" s="36" t="s">
        <v>43</v>
      </c>
      <c r="U536" s="36" t="str">
        <f>+Instructions!$B$3</f>
        <v>E</v>
      </c>
      <c r="V536" s="212"/>
      <c r="W536" s="55">
        <f>+Instructions!$C$22</f>
        <v>0</v>
      </c>
      <c r="X536" s="38">
        <f t="shared" si="379"/>
        <v>56.35</v>
      </c>
      <c r="Y536" s="212"/>
      <c r="Z536" s="6" t="s">
        <v>3263</v>
      </c>
      <c r="AA536" s="38">
        <v>56.35</v>
      </c>
      <c r="AB536" s="59">
        <f t="shared" si="380"/>
        <v>0</v>
      </c>
      <c r="AC536" s="38">
        <f t="shared" si="380"/>
        <v>56.35</v>
      </c>
      <c r="AD536" s="59">
        <f t="shared" si="381"/>
        <v>0</v>
      </c>
      <c r="AE536" s="213"/>
      <c r="AF536" s="211">
        <v>3</v>
      </c>
      <c r="AG536" s="210">
        <f t="shared" si="382"/>
        <v>56.35</v>
      </c>
      <c r="AH536" s="212"/>
      <c r="AJ536" s="38">
        <f t="shared" si="383"/>
        <v>56.35</v>
      </c>
      <c r="AK536" s="38">
        <f t="shared" si="384"/>
        <v>0</v>
      </c>
      <c r="AL536" s="38">
        <f t="shared" si="385"/>
        <v>0</v>
      </c>
      <c r="AM536" s="38" t="str">
        <f t="shared" si="386"/>
        <v/>
      </c>
      <c r="AO536" s="156" t="s">
        <v>56</v>
      </c>
    </row>
    <row r="537" spans="2:41" s="3" customFormat="1" ht="1.5" customHeight="1" x14ac:dyDescent="0.2">
      <c r="N537" s="3" t="s">
        <v>244</v>
      </c>
      <c r="P537" s="72"/>
      <c r="Q537" s="87"/>
      <c r="R537" s="6"/>
      <c r="S537" s="38"/>
      <c r="T537" s="6"/>
      <c r="U537" s="5"/>
      <c r="V537" s="51"/>
      <c r="W537" s="142"/>
      <c r="X537" s="55"/>
      <c r="Y537" s="149"/>
      <c r="Z537" s="142"/>
      <c r="AA537" s="38"/>
      <c r="AB537" s="38"/>
      <c r="AC537" s="54"/>
      <c r="AD537" s="16"/>
      <c r="AE537" s="14"/>
      <c r="AF537" s="64"/>
      <c r="AG537" s="118"/>
      <c r="AH537" s="151"/>
      <c r="AI537" s="142"/>
      <c r="AK537" s="16"/>
      <c r="AL537" s="16"/>
      <c r="AM537" s="16"/>
      <c r="AN537" s="16"/>
      <c r="AO537" s="157"/>
    </row>
    <row r="538" spans="2:41" s="3" customFormat="1" ht="9.9499999999999993" customHeight="1" x14ac:dyDescent="0.2">
      <c r="B538" s="106" t="s">
        <v>6</v>
      </c>
      <c r="D538" s="39"/>
      <c r="E538" s="72" t="s">
        <v>981</v>
      </c>
      <c r="F538" s="72"/>
      <c r="G538" s="29" t="s">
        <v>2542</v>
      </c>
      <c r="H538" s="29"/>
      <c r="I538" s="29"/>
      <c r="J538" s="29"/>
      <c r="K538" s="29" t="s">
        <v>125</v>
      </c>
      <c r="L538" s="29"/>
      <c r="M538" s="29" t="s">
        <v>2041</v>
      </c>
      <c r="N538" s="29"/>
      <c r="P538" s="72"/>
      <c r="Q538" s="87"/>
      <c r="R538" s="28"/>
      <c r="S538" s="38">
        <f t="shared" ref="S538" si="387">IF(Suggested="Yes",AA538,AG538)</f>
        <v>47.75</v>
      </c>
      <c r="T538" s="36" t="s">
        <v>43</v>
      </c>
      <c r="U538" s="5" t="str">
        <f>+Instructions!$B$3</f>
        <v>E</v>
      </c>
      <c r="V538" s="51"/>
      <c r="W538" s="55">
        <f>+Instructions!$C$22</f>
        <v>0</v>
      </c>
      <c r="X538" s="38">
        <f>ROUND($AA538*(1-W538)+0.004999,2)</f>
        <v>47.75</v>
      </c>
      <c r="Y538" s="146"/>
      <c r="Z538" s="6" t="s">
        <v>3263</v>
      </c>
      <c r="AA538" s="38">
        <v>47.75</v>
      </c>
      <c r="AB538" s="59">
        <f t="shared" ref="AB538" si="388">+W538</f>
        <v>0</v>
      </c>
      <c r="AC538" s="16">
        <f t="shared" ref="AC538" si="389">+X538</f>
        <v>47.75</v>
      </c>
      <c r="AD538" s="12">
        <f t="shared" ref="AD538" si="390">(AG538-AC538)/AG538</f>
        <v>0</v>
      </c>
      <c r="AE538" s="115"/>
      <c r="AF538" s="121">
        <v>3</v>
      </c>
      <c r="AG538" s="52">
        <f t="shared" ref="AG538" si="391">SUM(AJ538:AL538)+AE538</f>
        <v>47.75</v>
      </c>
      <c r="AH538" s="146"/>
      <c r="AJ538" s="38">
        <f t="shared" ref="AJ538" si="392">ROUND(AC538/(1-VLOOKUP(AF538,Group,2,FALSE)),2)</f>
        <v>47.75</v>
      </c>
      <c r="AK538" s="16">
        <f t="shared" ref="AK538" si="393">IF(VLOOKUP(AF538,Group,5,FALSE)="YES",VLOOKUP(ROUND(ROUND(AJ538,1)-AJ538,2),Round,2,FALSE)+VLOOKUP(AF538,Group,6,FALSE),0)</f>
        <v>0</v>
      </c>
      <c r="AL538" s="16">
        <f t="shared" ref="AL538" si="394">IF(VLOOKUP(AF538,Group,7,FALSE)="",0,ROUND(AJ538-0.04999,1)-AJ538+AM538)</f>
        <v>0</v>
      </c>
      <c r="AM538" s="16" t="str">
        <f t="shared" ref="AM538" si="395">IF(VLOOKUP(AF538,Group,7,FALSE)="","",VLOOKUP(AF538,Group,7,FALSE))</f>
        <v/>
      </c>
      <c r="AO538" s="156" t="s">
        <v>56</v>
      </c>
    </row>
    <row r="539" spans="2:41" s="3" customFormat="1" ht="9.9499999999999993" customHeight="1" x14ac:dyDescent="0.2">
      <c r="B539" s="106" t="s">
        <v>6</v>
      </c>
      <c r="D539" s="39"/>
      <c r="E539" s="72" t="s">
        <v>1915</v>
      </c>
      <c r="F539" s="72"/>
      <c r="G539" s="29" t="s">
        <v>2542</v>
      </c>
      <c r="H539" s="29"/>
      <c r="I539" s="29"/>
      <c r="J539" s="29"/>
      <c r="K539" s="29" t="s">
        <v>125</v>
      </c>
      <c r="L539" s="29"/>
      <c r="M539" s="29" t="s">
        <v>1920</v>
      </c>
      <c r="N539" s="29"/>
      <c r="P539" s="72"/>
      <c r="Q539" s="87"/>
      <c r="R539" s="28"/>
      <c r="S539" s="38">
        <f>IF(Suggested="Yes",AA539,AG539)</f>
        <v>108.6</v>
      </c>
      <c r="T539" s="36" t="s">
        <v>43</v>
      </c>
      <c r="U539" s="5" t="str">
        <f>+Instructions!$B$3</f>
        <v>E</v>
      </c>
      <c r="V539" s="51"/>
      <c r="W539" s="55">
        <f>+Instructions!$C$22</f>
        <v>0</v>
      </c>
      <c r="X539" s="38">
        <f>ROUND($AA539*(1-W539)+0.004999,2)</f>
        <v>108.6</v>
      </c>
      <c r="Y539" s="146"/>
      <c r="Z539" s="6" t="s">
        <v>3263</v>
      </c>
      <c r="AA539" s="38">
        <v>108.6</v>
      </c>
      <c r="AB539" s="59">
        <f>+W539</f>
        <v>0</v>
      </c>
      <c r="AC539" s="16">
        <f>+X539</f>
        <v>108.6</v>
      </c>
      <c r="AD539" s="12">
        <f>(AG539-AC539)/AG539</f>
        <v>0</v>
      </c>
      <c r="AE539" s="115"/>
      <c r="AF539" s="121">
        <v>3</v>
      </c>
      <c r="AG539" s="52">
        <f>SUM(AJ539:AL539)+AE539</f>
        <v>108.6</v>
      </c>
      <c r="AH539" s="146"/>
      <c r="AJ539" s="38">
        <f>ROUND(AC539/(1-VLOOKUP(AF539,Group,2,FALSE)),2)</f>
        <v>108.6</v>
      </c>
      <c r="AK539" s="16">
        <f>IF(VLOOKUP(AF539,Group,5,FALSE)="YES",VLOOKUP(ROUND(ROUND(AJ539,1)-AJ539,2),Round,2,FALSE)+VLOOKUP(AF539,Group,6,FALSE),0)</f>
        <v>0</v>
      </c>
      <c r="AL539" s="16">
        <f>IF(VLOOKUP(AF539,Group,7,FALSE)="",0,ROUND(AJ539-0.04999,1)-AJ539+AM539)</f>
        <v>0</v>
      </c>
      <c r="AM539" s="16" t="str">
        <f>IF(VLOOKUP(AF539,Group,7,FALSE)="","",VLOOKUP(AF539,Group,7,FALSE))</f>
        <v/>
      </c>
      <c r="AO539" s="156" t="s">
        <v>56</v>
      </c>
    </row>
    <row r="540" spans="2:41" s="3" customFormat="1" ht="1.5" customHeight="1" x14ac:dyDescent="0.2">
      <c r="N540" s="3" t="s">
        <v>244</v>
      </c>
      <c r="P540" s="72"/>
      <c r="Q540" s="87"/>
      <c r="R540" s="6"/>
      <c r="S540" s="38"/>
      <c r="T540" s="6"/>
      <c r="U540" s="5"/>
      <c r="V540" s="51"/>
      <c r="W540" s="142"/>
      <c r="X540" s="55"/>
      <c r="Y540" s="149"/>
      <c r="Z540" s="142"/>
      <c r="AA540" s="38"/>
      <c r="AB540" s="38"/>
      <c r="AC540" s="54"/>
      <c r="AD540" s="16"/>
      <c r="AE540" s="14"/>
      <c r="AF540" s="64"/>
      <c r="AG540" s="118"/>
      <c r="AH540" s="151"/>
      <c r="AI540" s="142"/>
      <c r="AK540" s="16"/>
      <c r="AL540" s="16"/>
      <c r="AM540" s="16"/>
      <c r="AN540" s="16"/>
      <c r="AO540" s="157"/>
    </row>
    <row r="541" spans="2:41" s="3" customFormat="1" ht="9.9499999999999993" customHeight="1" x14ac:dyDescent="0.2">
      <c r="B541" s="106" t="s">
        <v>6</v>
      </c>
      <c r="D541" s="39"/>
      <c r="E541" s="72" t="s">
        <v>1992</v>
      </c>
      <c r="F541" s="72"/>
      <c r="G541" s="144" t="s">
        <v>1993</v>
      </c>
      <c r="H541" s="29"/>
      <c r="I541" s="29"/>
      <c r="J541" s="29"/>
      <c r="K541" s="144" t="s">
        <v>125</v>
      </c>
      <c r="L541" s="29"/>
      <c r="M541" s="29" t="s">
        <v>2372</v>
      </c>
      <c r="N541" s="29"/>
      <c r="P541" s="72"/>
      <c r="Q541" s="87"/>
      <c r="R541" s="28"/>
      <c r="S541" s="38">
        <f>IF(Suggested="Yes",AA541,AG541)</f>
        <v>21.4</v>
      </c>
      <c r="T541" s="36" t="s">
        <v>43</v>
      </c>
      <c r="U541" s="5" t="str">
        <f>+Instructions!$B$3</f>
        <v>E</v>
      </c>
      <c r="V541" s="51"/>
      <c r="W541" s="55">
        <f>+Instructions!$C$22</f>
        <v>0</v>
      </c>
      <c r="X541" s="38">
        <f>ROUND($AA541*(1-W541)+0.004999,2)</f>
        <v>21.4</v>
      </c>
      <c r="Y541" s="146"/>
      <c r="Z541" s="6" t="s">
        <v>3263</v>
      </c>
      <c r="AA541" s="38">
        <v>21.4</v>
      </c>
      <c r="AB541" s="59">
        <f>+W541</f>
        <v>0</v>
      </c>
      <c r="AC541" s="16">
        <f>+X541</f>
        <v>21.4</v>
      </c>
      <c r="AD541" s="12">
        <f>(AG541-AC541)/AG541</f>
        <v>0</v>
      </c>
      <c r="AE541" s="115"/>
      <c r="AF541" s="121">
        <v>3</v>
      </c>
      <c r="AG541" s="52">
        <f>SUM(AJ541:AL541)+AE541</f>
        <v>21.4</v>
      </c>
      <c r="AH541" s="146"/>
      <c r="AJ541" s="38">
        <f>ROUND(AC541/(1-VLOOKUP(AF541,Group,2,FALSE)),2)</f>
        <v>21.4</v>
      </c>
      <c r="AK541" s="16">
        <f>IF(VLOOKUP(AF541,Group,5,FALSE)="YES",VLOOKUP(ROUND(ROUND(AJ541,1)-AJ541,2),Round,2,FALSE)+VLOOKUP(AF541,Group,6,FALSE),0)</f>
        <v>0</v>
      </c>
      <c r="AL541" s="16">
        <f>IF(VLOOKUP(AF541,Group,7,FALSE)="",0,ROUND(AJ541-0.04999,1)-AJ541+AM541)</f>
        <v>0</v>
      </c>
      <c r="AM541" s="16" t="str">
        <f>IF(VLOOKUP(AF541,Group,7,FALSE)="","",VLOOKUP(AF541,Group,7,FALSE))</f>
        <v/>
      </c>
      <c r="AO541" s="156" t="s">
        <v>56</v>
      </c>
    </row>
    <row r="542" spans="2:41" s="3" customFormat="1" ht="3.75" customHeight="1" x14ac:dyDescent="0.2">
      <c r="P542" s="72"/>
      <c r="Q542" s="87"/>
      <c r="R542" s="6"/>
      <c r="S542" s="38"/>
      <c r="T542" s="6"/>
      <c r="U542" s="5"/>
      <c r="V542" s="51"/>
      <c r="W542" s="55"/>
      <c r="X542" s="14"/>
      <c r="Y542" s="146"/>
      <c r="Z542" s="38"/>
      <c r="AA542" s="38"/>
      <c r="AB542" s="54"/>
      <c r="AC542" s="16"/>
      <c r="AD542" s="14"/>
      <c r="AE542" s="64"/>
      <c r="AF542" s="118"/>
      <c r="AG542" s="38"/>
      <c r="AH542" s="146"/>
      <c r="AJ542" s="38"/>
      <c r="AK542" s="16"/>
      <c r="AL542" s="16"/>
      <c r="AM542" s="16"/>
      <c r="AO542" s="157" t="s">
        <v>56</v>
      </c>
    </row>
    <row r="543" spans="2:41" s="3" customFormat="1" ht="9.9499999999999993" customHeight="1" x14ac:dyDescent="0.2">
      <c r="C543" s="71" t="s">
        <v>1986</v>
      </c>
      <c r="J543" s="87"/>
      <c r="P543" s="137"/>
      <c r="Q543" s="6"/>
      <c r="R543" s="77" t="s">
        <v>791</v>
      </c>
      <c r="S543" s="185" t="s">
        <v>1987</v>
      </c>
      <c r="T543" s="190"/>
      <c r="U543" s="5"/>
      <c r="V543" s="51"/>
      <c r="W543" s="68"/>
      <c r="X543" s="68"/>
      <c r="Y543" s="146"/>
      <c r="Z543" s="38"/>
      <c r="AA543" s="38"/>
      <c r="AB543" s="14"/>
      <c r="AC543" s="14"/>
      <c r="AD543" s="14"/>
      <c r="AE543" s="14"/>
      <c r="AF543" s="64"/>
      <c r="AG543" s="16"/>
      <c r="AH543" s="146"/>
      <c r="AO543" s="157" t="s">
        <v>56</v>
      </c>
    </row>
    <row r="544" spans="2:41" s="3" customFormat="1" ht="2.85" customHeight="1" x14ac:dyDescent="0.2">
      <c r="P544" s="72"/>
      <c r="Q544" s="87"/>
      <c r="R544" s="6"/>
      <c r="S544" s="38"/>
      <c r="T544" s="6"/>
      <c r="U544" s="5"/>
      <c r="V544" s="51"/>
      <c r="W544" s="55"/>
      <c r="X544" s="14"/>
      <c r="Y544" s="146"/>
      <c r="Z544" s="38"/>
      <c r="AA544" s="38"/>
      <c r="AB544" s="54"/>
      <c r="AC544" s="16"/>
      <c r="AD544" s="14"/>
      <c r="AE544" s="64"/>
      <c r="AF544" s="118"/>
      <c r="AG544" s="38"/>
      <c r="AH544" s="146"/>
      <c r="AJ544" s="38"/>
      <c r="AK544" s="16"/>
      <c r="AL544" s="16"/>
      <c r="AM544" s="16"/>
      <c r="AO544" s="157" t="s">
        <v>56</v>
      </c>
    </row>
    <row r="545" spans="1:41" s="3" customFormat="1" ht="9.9499999999999993" customHeight="1" x14ac:dyDescent="0.2">
      <c r="C545" s="34"/>
      <c r="D545" s="39" t="s">
        <v>216</v>
      </c>
      <c r="E545" s="138" t="s">
        <v>1786</v>
      </c>
      <c r="F545" s="138"/>
      <c r="G545" s="138"/>
      <c r="H545" s="138"/>
      <c r="I545" s="138" t="s">
        <v>244</v>
      </c>
      <c r="K545" s="138"/>
      <c r="L545" s="138"/>
      <c r="M545" s="138"/>
      <c r="N545" s="138"/>
      <c r="O545" s="29"/>
      <c r="P545" s="29"/>
      <c r="Q545" s="29"/>
      <c r="R545" s="29"/>
      <c r="S545" s="29" t="s">
        <v>244</v>
      </c>
      <c r="T545" s="29"/>
      <c r="U545" s="5"/>
      <c r="V545" s="51"/>
      <c r="W545" s="68"/>
      <c r="X545" s="68"/>
      <c r="Y545" s="146"/>
      <c r="Z545" s="38"/>
      <c r="AA545" s="38"/>
      <c r="AB545" s="54"/>
      <c r="AC545" s="16"/>
      <c r="AD545" s="14"/>
      <c r="AE545" s="64"/>
      <c r="AF545" s="118"/>
      <c r="AG545" s="16"/>
      <c r="AH545" s="146"/>
      <c r="AJ545" s="38"/>
      <c r="AK545" s="16"/>
      <c r="AL545" s="16"/>
      <c r="AM545" s="16"/>
      <c r="AO545" s="157"/>
    </row>
    <row r="546" spans="1:41" s="3" customFormat="1" ht="1.5" customHeight="1" x14ac:dyDescent="0.2">
      <c r="P546" s="72"/>
      <c r="Q546" s="87"/>
      <c r="R546" s="6"/>
      <c r="S546" s="38"/>
      <c r="T546" s="6"/>
      <c r="U546" s="5"/>
      <c r="V546" s="51"/>
      <c r="W546" s="55"/>
      <c r="X546" s="14"/>
      <c r="Y546" s="146"/>
      <c r="Z546" s="38"/>
      <c r="AA546" s="38"/>
      <c r="AB546" s="54"/>
      <c r="AC546" s="16"/>
      <c r="AD546" s="14"/>
      <c r="AE546" s="64"/>
      <c r="AF546" s="118"/>
      <c r="AG546" s="38"/>
      <c r="AH546" s="146"/>
      <c r="AJ546" s="38"/>
      <c r="AK546" s="16"/>
      <c r="AL546" s="16"/>
      <c r="AM546" s="16"/>
      <c r="AO546" s="157" t="s">
        <v>56</v>
      </c>
    </row>
    <row r="547" spans="1:41" s="3" customFormat="1" ht="9.75" customHeight="1" x14ac:dyDescent="0.2">
      <c r="B547" s="107" t="s">
        <v>52</v>
      </c>
      <c r="D547" s="39"/>
      <c r="E547" s="72" t="s">
        <v>1520</v>
      </c>
      <c r="F547" s="72"/>
      <c r="G547" s="29" t="s">
        <v>45</v>
      </c>
      <c r="H547" s="29"/>
      <c r="I547" s="29"/>
      <c r="J547" s="29"/>
      <c r="K547" s="29" t="s">
        <v>125</v>
      </c>
      <c r="L547" s="29"/>
      <c r="M547" s="29" t="s">
        <v>1988</v>
      </c>
      <c r="N547" s="29"/>
      <c r="P547" s="72" t="s">
        <v>90</v>
      </c>
      <c r="Q547" s="87"/>
      <c r="R547" s="28"/>
      <c r="S547" s="38">
        <f t="shared" ref="S547:S548" si="396">IF(Suggested="Yes",AA547,AG547)</f>
        <v>56.25</v>
      </c>
      <c r="T547" s="36" t="s">
        <v>44</v>
      </c>
      <c r="U547" s="5" t="str">
        <f>+Instructions!$B$3</f>
        <v>E</v>
      </c>
      <c r="V547" s="51"/>
      <c r="W547" s="55">
        <f>+Instructions!$C$22</f>
        <v>0</v>
      </c>
      <c r="X547" s="38">
        <f t="shared" ref="X547:X548" si="397">ROUND($AA547*(1-W547)+0.004999,2)</f>
        <v>56.25</v>
      </c>
      <c r="Y547" s="146"/>
      <c r="Z547" s="6" t="s">
        <v>3263</v>
      </c>
      <c r="AA547" s="38">
        <v>56.25</v>
      </c>
      <c r="AB547" s="59">
        <f t="shared" ref="AB547:AB548" si="398">+W547</f>
        <v>0</v>
      </c>
      <c r="AC547" s="16">
        <f t="shared" ref="AC547:AC548" si="399">+X547</f>
        <v>56.25</v>
      </c>
      <c r="AD547" s="12">
        <f t="shared" ref="AD547:AD548" si="400">(AG547-AC547)/AG547</f>
        <v>0</v>
      </c>
      <c r="AE547" s="115"/>
      <c r="AF547" s="120">
        <v>1</v>
      </c>
      <c r="AG547" s="37">
        <f t="shared" ref="AG547:AG548" si="401">SUM(AJ547:AL547)+AE547</f>
        <v>56.25</v>
      </c>
      <c r="AH547" s="146"/>
      <c r="AJ547" s="38">
        <f t="shared" ref="AJ547:AJ548" si="402">ROUND(AC547/(1-VLOOKUP(AF547,Group,2,FALSE)),2)</f>
        <v>56.25</v>
      </c>
      <c r="AK547" s="16">
        <f t="shared" ref="AK547:AK548" si="403">IF(VLOOKUP(AF547,Group,5,FALSE)="YES",VLOOKUP(ROUND(ROUND(AJ547,1)-AJ547,2),Round,2,FALSE)+VLOOKUP(AF547,Group,6,FALSE),0)</f>
        <v>0</v>
      </c>
      <c r="AL547" s="16">
        <f t="shared" ref="AL547:AL548" si="404">IF(VLOOKUP(AF547,Group,7,FALSE)="",0,ROUND(AJ547-0.04999,1)-AJ547+AM547)</f>
        <v>0</v>
      </c>
      <c r="AM547" s="16" t="str">
        <f t="shared" ref="AM547:AM548" si="405">IF(VLOOKUP(AF547,Group,7,FALSE)="","",VLOOKUP(AF547,Group,7,FALSE))</f>
        <v/>
      </c>
      <c r="AO547" s="156" t="s">
        <v>56</v>
      </c>
    </row>
    <row r="548" spans="1:41" s="3" customFormat="1" ht="9.75" customHeight="1" x14ac:dyDescent="0.2">
      <c r="B548" s="107" t="s">
        <v>52</v>
      </c>
      <c r="D548" s="39"/>
      <c r="E548" s="72" t="s">
        <v>177</v>
      </c>
      <c r="F548" s="72"/>
      <c r="G548" s="29" t="s">
        <v>45</v>
      </c>
      <c r="H548" s="29"/>
      <c r="I548" s="29"/>
      <c r="J548" s="29"/>
      <c r="K548" s="29" t="s">
        <v>125</v>
      </c>
      <c r="L548" s="29"/>
      <c r="M548" s="29" t="s">
        <v>1989</v>
      </c>
      <c r="N548" s="29"/>
      <c r="P548" s="72" t="s">
        <v>90</v>
      </c>
      <c r="Q548" s="87"/>
      <c r="R548" s="28"/>
      <c r="S548" s="38">
        <f t="shared" si="396"/>
        <v>59.3</v>
      </c>
      <c r="T548" s="36" t="s">
        <v>44</v>
      </c>
      <c r="U548" s="5" t="str">
        <f>+Instructions!$B$3</f>
        <v>E</v>
      </c>
      <c r="V548" s="51"/>
      <c r="W548" s="55">
        <f>+Instructions!$C$22</f>
        <v>0</v>
      </c>
      <c r="X548" s="38">
        <f t="shared" si="397"/>
        <v>59.3</v>
      </c>
      <c r="Y548" s="146"/>
      <c r="Z548" s="6" t="s">
        <v>3263</v>
      </c>
      <c r="AA548" s="38">
        <v>59.3</v>
      </c>
      <c r="AB548" s="59">
        <f t="shared" si="398"/>
        <v>0</v>
      </c>
      <c r="AC548" s="16">
        <f t="shared" si="399"/>
        <v>59.3</v>
      </c>
      <c r="AD548" s="12">
        <f t="shared" si="400"/>
        <v>0</v>
      </c>
      <c r="AE548" s="115"/>
      <c r="AF548" s="120">
        <v>1</v>
      </c>
      <c r="AG548" s="37">
        <f t="shared" si="401"/>
        <v>59.3</v>
      </c>
      <c r="AH548" s="146"/>
      <c r="AJ548" s="38">
        <f t="shared" si="402"/>
        <v>59.3</v>
      </c>
      <c r="AK548" s="16">
        <f t="shared" si="403"/>
        <v>0</v>
      </c>
      <c r="AL548" s="16">
        <f t="shared" si="404"/>
        <v>0</v>
      </c>
      <c r="AM548" s="16" t="str">
        <f t="shared" si="405"/>
        <v/>
      </c>
      <c r="AO548" s="156" t="s">
        <v>56</v>
      </c>
    </row>
    <row r="549" spans="1:41" s="3" customFormat="1" ht="1.5" customHeight="1" x14ac:dyDescent="0.2">
      <c r="P549" s="72"/>
      <c r="Q549" s="87"/>
      <c r="R549" s="6"/>
      <c r="S549" s="38"/>
      <c r="T549" s="6"/>
      <c r="U549" s="5"/>
      <c r="V549" s="51"/>
      <c r="W549" s="142"/>
      <c r="X549" s="55"/>
      <c r="Y549" s="149"/>
      <c r="Z549" s="142"/>
      <c r="AA549" s="38"/>
      <c r="AB549" s="38"/>
      <c r="AC549" s="54"/>
      <c r="AD549" s="16"/>
      <c r="AE549" s="14"/>
      <c r="AF549" s="64"/>
      <c r="AG549" s="118"/>
      <c r="AH549" s="151"/>
      <c r="AI549" s="142"/>
      <c r="AK549" s="16"/>
      <c r="AL549" s="16"/>
      <c r="AM549" s="16"/>
      <c r="AN549" s="16"/>
      <c r="AO549" s="157"/>
    </row>
    <row r="550" spans="1:41" s="3" customFormat="1" ht="9.9499999999999993" customHeight="1" x14ac:dyDescent="0.2">
      <c r="B550" s="106" t="s">
        <v>6</v>
      </c>
      <c r="D550" s="39"/>
      <c r="E550" s="72" t="s">
        <v>251</v>
      </c>
      <c r="F550" s="72"/>
      <c r="G550" s="29" t="s">
        <v>96</v>
      </c>
      <c r="H550" s="29"/>
      <c r="I550" s="29"/>
      <c r="J550" s="29"/>
      <c r="K550" s="29" t="s">
        <v>125</v>
      </c>
      <c r="L550" s="29"/>
      <c r="M550" s="29" t="s">
        <v>1995</v>
      </c>
      <c r="N550" s="29"/>
      <c r="P550" s="72" t="s">
        <v>1531</v>
      </c>
      <c r="Q550" s="87"/>
      <c r="R550" s="28"/>
      <c r="S550" s="38">
        <f>IF(Suggested="Yes",AA550,AG550)</f>
        <v>64.2</v>
      </c>
      <c r="T550" s="36" t="s">
        <v>43</v>
      </c>
      <c r="U550" s="5" t="str">
        <f>+Instructions!$B$3</f>
        <v>E</v>
      </c>
      <c r="V550" s="51"/>
      <c r="W550" s="55">
        <f>+Instructions!$C$22</f>
        <v>0</v>
      </c>
      <c r="X550" s="38">
        <f>ROUND($AA550*(1-W550)+0.004999,2)</f>
        <v>64.2</v>
      </c>
      <c r="Y550" s="146"/>
      <c r="Z550" s="6" t="s">
        <v>3263</v>
      </c>
      <c r="AA550" s="38">
        <v>64.2</v>
      </c>
      <c r="AB550" s="59">
        <f t="shared" ref="AB550:AC553" si="406">+W550</f>
        <v>0</v>
      </c>
      <c r="AC550" s="16">
        <f t="shared" si="406"/>
        <v>64.2</v>
      </c>
      <c r="AD550" s="12">
        <f>(AG550-AC550)/AG550</f>
        <v>0</v>
      </c>
      <c r="AE550" s="115"/>
      <c r="AF550" s="121">
        <v>3</v>
      </c>
      <c r="AG550" s="52">
        <f>SUM(AJ550:AL550)+AE550</f>
        <v>64.2</v>
      </c>
      <c r="AH550" s="146"/>
      <c r="AJ550" s="38">
        <f>ROUND(AC550/(1-VLOOKUP(AF550,Group,2,FALSE)),2)</f>
        <v>64.2</v>
      </c>
      <c r="AK550" s="16">
        <f>IF(VLOOKUP(AF550,Group,5,FALSE)="YES",VLOOKUP(ROUND(ROUND(AJ550,1)-AJ550,2),Round,2,FALSE)+VLOOKUP(AF550,Group,6,FALSE),0)</f>
        <v>0</v>
      </c>
      <c r="AL550" s="16">
        <f>IF(VLOOKUP(AF550,Group,7,FALSE)="",0,ROUND(AJ550-0.04999,1)-AJ550+AM550)</f>
        <v>0</v>
      </c>
      <c r="AM550" s="16" t="str">
        <f>IF(VLOOKUP(AF550,Group,7,FALSE)="","",VLOOKUP(AF550,Group,7,FALSE))</f>
        <v/>
      </c>
      <c r="AO550" s="157" t="s">
        <v>56</v>
      </c>
    </row>
    <row r="551" spans="1:41" s="3" customFormat="1" ht="9.9499999999999993" customHeight="1" x14ac:dyDescent="0.2">
      <c r="B551" s="106" t="s">
        <v>6</v>
      </c>
      <c r="D551" s="39"/>
      <c r="E551" s="72" t="s">
        <v>377</v>
      </c>
      <c r="F551" s="72"/>
      <c r="G551" s="29" t="s">
        <v>2075</v>
      </c>
      <c r="H551" s="29"/>
      <c r="I551" s="29"/>
      <c r="J551" s="29"/>
      <c r="K551" s="29" t="s">
        <v>125</v>
      </c>
      <c r="L551" s="29"/>
      <c r="M551" s="29" t="s">
        <v>1996</v>
      </c>
      <c r="N551" s="29"/>
      <c r="P551" s="72" t="s">
        <v>1531</v>
      </c>
      <c r="Q551" s="87"/>
      <c r="R551" s="28"/>
      <c r="S551" s="38">
        <f>IF(Suggested="Yes",AA551,AG551)</f>
        <v>64.2</v>
      </c>
      <c r="T551" s="36" t="s">
        <v>43</v>
      </c>
      <c r="U551" s="5" t="str">
        <f>+Instructions!$B$3</f>
        <v>E</v>
      </c>
      <c r="V551" s="51"/>
      <c r="W551" s="55">
        <f>+Instructions!$C$22</f>
        <v>0</v>
      </c>
      <c r="X551" s="38">
        <f>ROUND($AA551*(1-W551)+0.004999,2)</f>
        <v>64.2</v>
      </c>
      <c r="Y551" s="146"/>
      <c r="Z551" s="6" t="s">
        <v>3263</v>
      </c>
      <c r="AA551" s="38">
        <v>64.2</v>
      </c>
      <c r="AB551" s="59">
        <f t="shared" si="406"/>
        <v>0</v>
      </c>
      <c r="AC551" s="16">
        <f t="shared" si="406"/>
        <v>64.2</v>
      </c>
      <c r="AD551" s="12">
        <f>(AG551-AC551)/AG551</f>
        <v>0</v>
      </c>
      <c r="AE551" s="115"/>
      <c r="AF551" s="121">
        <v>3</v>
      </c>
      <c r="AG551" s="52">
        <f>SUM(AJ551:AL551)+AE551</f>
        <v>64.2</v>
      </c>
      <c r="AH551" s="146"/>
      <c r="AJ551" s="38">
        <f>ROUND(AC551/(1-VLOOKUP(AF551,Group,2,FALSE)),2)</f>
        <v>64.2</v>
      </c>
      <c r="AK551" s="16">
        <f>IF(VLOOKUP(AF551,Group,5,FALSE)="YES",VLOOKUP(ROUND(ROUND(AJ551,1)-AJ551,2),Round,2,FALSE)+VLOOKUP(AF551,Group,6,FALSE),0)</f>
        <v>0</v>
      </c>
      <c r="AL551" s="16">
        <f>IF(VLOOKUP(AF551,Group,7,FALSE)="",0,ROUND(AJ551-0.04999,1)-AJ551+AM551)</f>
        <v>0</v>
      </c>
      <c r="AM551" s="16" t="str">
        <f>IF(VLOOKUP(AF551,Group,7,FALSE)="","",VLOOKUP(AF551,Group,7,FALSE))</f>
        <v/>
      </c>
      <c r="AO551" s="156" t="s">
        <v>56</v>
      </c>
    </row>
    <row r="552" spans="1:41" s="3" customFormat="1" ht="9.9499999999999993" customHeight="1" x14ac:dyDescent="0.2">
      <c r="B552" s="106" t="s">
        <v>6</v>
      </c>
      <c r="D552" s="39"/>
      <c r="E552" s="72" t="s">
        <v>2000</v>
      </c>
      <c r="F552" s="72"/>
      <c r="G552" s="29" t="s">
        <v>733</v>
      </c>
      <c r="H552" s="29"/>
      <c r="I552" s="29"/>
      <c r="J552" s="29"/>
      <c r="K552" s="29" t="s">
        <v>125</v>
      </c>
      <c r="L552" s="29"/>
      <c r="M552" s="29" t="s">
        <v>2001</v>
      </c>
      <c r="N552" s="29"/>
      <c r="P552" s="72" t="s">
        <v>1531</v>
      </c>
      <c r="Q552" s="87"/>
      <c r="R552" s="28"/>
      <c r="S552" s="38">
        <f>IF(Suggested="Yes",AA552,AG552)</f>
        <v>78.849999999999994</v>
      </c>
      <c r="T552" s="36" t="s">
        <v>43</v>
      </c>
      <c r="U552" s="5" t="str">
        <f>+Instructions!$B$3</f>
        <v>E</v>
      </c>
      <c r="V552" s="51"/>
      <c r="W552" s="55">
        <f>+Instructions!$C$22</f>
        <v>0</v>
      </c>
      <c r="X552" s="38">
        <f>ROUND($AA552*(1-W552)+0.004999,2)</f>
        <v>78.849999999999994</v>
      </c>
      <c r="Y552" s="146"/>
      <c r="Z552" s="6" t="s">
        <v>3263</v>
      </c>
      <c r="AA552" s="38">
        <v>78.849999999999994</v>
      </c>
      <c r="AB552" s="59">
        <f t="shared" si="406"/>
        <v>0</v>
      </c>
      <c r="AC552" s="16">
        <f t="shared" si="406"/>
        <v>78.849999999999994</v>
      </c>
      <c r="AD552" s="12">
        <f>(AG552-AC552)/AG552</f>
        <v>0</v>
      </c>
      <c r="AE552" s="115"/>
      <c r="AF552" s="121">
        <v>3</v>
      </c>
      <c r="AG552" s="52">
        <f>SUM(AJ552:AL552)+AE552</f>
        <v>78.849999999999994</v>
      </c>
      <c r="AH552" s="146"/>
      <c r="AJ552" s="38">
        <f>ROUND(AC552/(1-VLOOKUP(AF552,Group,2,FALSE)),2)</f>
        <v>78.849999999999994</v>
      </c>
      <c r="AK552" s="16">
        <f>IF(VLOOKUP(AF552,Group,5,FALSE)="YES",VLOOKUP(ROUND(ROUND(AJ552,1)-AJ552,2),Round,2,FALSE)+VLOOKUP(AF552,Group,6,FALSE),0)</f>
        <v>0</v>
      </c>
      <c r="AL552" s="16">
        <f>IF(VLOOKUP(AF552,Group,7,FALSE)="",0,ROUND(AJ552-0.04999,1)-AJ552+AM552)</f>
        <v>0</v>
      </c>
      <c r="AM552" s="16" t="str">
        <f>IF(VLOOKUP(AF552,Group,7,FALSE)="","",VLOOKUP(AF552,Group,7,FALSE))</f>
        <v/>
      </c>
      <c r="AO552" s="156" t="s">
        <v>56</v>
      </c>
    </row>
    <row r="553" spans="1:41" s="3" customFormat="1" ht="9.9499999999999993" customHeight="1" x14ac:dyDescent="0.2">
      <c r="B553" s="106" t="s">
        <v>6</v>
      </c>
      <c r="D553" s="39"/>
      <c r="E553" s="72" t="s">
        <v>1997</v>
      </c>
      <c r="F553" s="72"/>
      <c r="G553" s="29" t="s">
        <v>1998</v>
      </c>
      <c r="H553" s="29"/>
      <c r="I553" s="29"/>
      <c r="J553" s="29"/>
      <c r="K553" s="29" t="s">
        <v>125</v>
      </c>
      <c r="L553" s="29"/>
      <c r="M553" s="29" t="s">
        <v>1999</v>
      </c>
      <c r="N553" s="29"/>
      <c r="P553" s="72" t="s">
        <v>1531</v>
      </c>
      <c r="Q553" s="87"/>
      <c r="R553" s="28"/>
      <c r="S553" s="38">
        <f>IF(Suggested="Yes",AA553,AG553)</f>
        <v>82</v>
      </c>
      <c r="T553" s="36" t="s">
        <v>43</v>
      </c>
      <c r="U553" s="5" t="str">
        <f>+Instructions!$B$3</f>
        <v>E</v>
      </c>
      <c r="V553" s="51"/>
      <c r="W553" s="55">
        <f>+Instructions!$C$22</f>
        <v>0</v>
      </c>
      <c r="X553" s="38">
        <f>ROUND($AA553*(1-W553)+0.004999,2)</f>
        <v>82</v>
      </c>
      <c r="Y553" s="146"/>
      <c r="Z553" s="6" t="s">
        <v>3263</v>
      </c>
      <c r="AA553" s="38">
        <v>82</v>
      </c>
      <c r="AB553" s="59">
        <f t="shared" si="406"/>
        <v>0</v>
      </c>
      <c r="AC553" s="16">
        <f t="shared" si="406"/>
        <v>82</v>
      </c>
      <c r="AD553" s="12">
        <f>(AG553-AC553)/AG553</f>
        <v>0</v>
      </c>
      <c r="AE553" s="115"/>
      <c r="AF553" s="121">
        <v>3</v>
      </c>
      <c r="AG553" s="52">
        <f>SUM(AJ553:AL553)+AE553</f>
        <v>82</v>
      </c>
      <c r="AH553" s="146"/>
      <c r="AJ553" s="38">
        <f>ROUND(AC553/(1-VLOOKUP(AF553,Group,2,FALSE)),2)</f>
        <v>82</v>
      </c>
      <c r="AK553" s="16">
        <f>IF(VLOOKUP(AF553,Group,5,FALSE)="YES",VLOOKUP(ROUND(ROUND(AJ553,1)-AJ553,2),Round,2,FALSE)+VLOOKUP(AF553,Group,6,FALSE),0)</f>
        <v>0</v>
      </c>
      <c r="AL553" s="16">
        <f>IF(VLOOKUP(AF553,Group,7,FALSE)="",0,ROUND(AJ553-0.04999,1)-AJ553+AM553)</f>
        <v>0</v>
      </c>
      <c r="AM553" s="16" t="str">
        <f>IF(VLOOKUP(AF553,Group,7,FALSE)="","",VLOOKUP(AF553,Group,7,FALSE))</f>
        <v/>
      </c>
      <c r="AO553" s="156" t="s">
        <v>56</v>
      </c>
    </row>
    <row r="554" spans="1:41" s="3" customFormat="1" ht="1.5" customHeight="1" x14ac:dyDescent="0.2">
      <c r="P554" s="72"/>
      <c r="Q554" s="87"/>
      <c r="R554" s="6"/>
      <c r="S554" s="38"/>
      <c r="T554" s="6"/>
      <c r="U554" s="5"/>
      <c r="V554" s="51"/>
      <c r="W554" s="142"/>
      <c r="X554" s="55"/>
      <c r="Y554" s="149"/>
      <c r="Z554" s="142"/>
      <c r="AA554" s="38"/>
      <c r="AB554" s="38"/>
      <c r="AC554" s="54"/>
      <c r="AD554" s="16"/>
      <c r="AE554" s="14"/>
      <c r="AF554" s="64"/>
      <c r="AG554" s="118"/>
      <c r="AH554" s="151"/>
      <c r="AI554" s="142"/>
      <c r="AK554" s="16"/>
      <c r="AL554" s="16"/>
      <c r="AM554" s="16"/>
      <c r="AN554" s="16"/>
      <c r="AO554" s="157"/>
    </row>
    <row r="555" spans="1:41" s="3" customFormat="1" ht="10.7" customHeight="1" x14ac:dyDescent="0.2">
      <c r="A555" s="3" t="s">
        <v>242</v>
      </c>
      <c r="C555" s="139" t="s">
        <v>243</v>
      </c>
      <c r="D555" s="11"/>
      <c r="E555" s="140"/>
      <c r="F555" s="140"/>
      <c r="H555" s="3" t="s">
        <v>244</v>
      </c>
      <c r="K555" s="3" t="s">
        <v>244</v>
      </c>
      <c r="Q555" s="87"/>
      <c r="T555" s="191"/>
      <c r="U555" s="141"/>
      <c r="V555" s="51"/>
      <c r="W555" s="14"/>
      <c r="X555" s="142"/>
      <c r="Y555" s="150"/>
      <c r="Z555" s="14"/>
      <c r="AA555" s="142"/>
      <c r="AB555" s="142"/>
      <c r="AD555" s="54"/>
      <c r="AE555" s="16"/>
      <c r="AF555" s="14"/>
      <c r="AG555" s="64"/>
      <c r="AH555" s="153"/>
      <c r="AI555" s="38"/>
      <c r="AJ555" s="142"/>
      <c r="AL555" s="6" t="s">
        <v>244</v>
      </c>
      <c r="AO555" s="157"/>
    </row>
    <row r="556" spans="1:41" s="3" customFormat="1" ht="9.9499999999999993" customHeight="1" x14ac:dyDescent="0.2">
      <c r="C556" s="71" t="s">
        <v>3016</v>
      </c>
      <c r="D556" s="11"/>
      <c r="E556" s="140"/>
      <c r="F556" s="140"/>
      <c r="Q556" s="77"/>
      <c r="R556" s="77" t="s">
        <v>791</v>
      </c>
      <c r="S556" s="185" t="s">
        <v>1987</v>
      </c>
      <c r="T556" s="190"/>
      <c r="U556" s="141"/>
      <c r="V556" s="51"/>
      <c r="W556" s="14"/>
      <c r="X556" s="142"/>
      <c r="Y556" s="150"/>
      <c r="Z556" s="14"/>
      <c r="AA556" s="142"/>
      <c r="AB556" s="142"/>
      <c r="AD556" s="54"/>
      <c r="AE556" s="16"/>
      <c r="AF556" s="14"/>
      <c r="AG556" s="64"/>
      <c r="AH556" s="153"/>
      <c r="AI556" s="38"/>
      <c r="AJ556" s="142"/>
      <c r="AL556" s="6" t="s">
        <v>244</v>
      </c>
      <c r="AO556" s="157"/>
    </row>
    <row r="557" spans="1:41" s="3" customFormat="1" ht="2.85" customHeight="1" x14ac:dyDescent="0.2">
      <c r="P557" s="72"/>
      <c r="Q557" s="87"/>
      <c r="R557" s="6"/>
      <c r="S557" s="38"/>
      <c r="T557" s="6"/>
      <c r="U557" s="5"/>
      <c r="V557" s="51"/>
      <c r="W557" s="55"/>
      <c r="X557" s="14"/>
      <c r="Y557" s="146"/>
      <c r="Z557" s="38"/>
      <c r="AA557" s="38"/>
      <c r="AB557" s="54"/>
      <c r="AC557" s="16"/>
      <c r="AD557" s="14"/>
      <c r="AE557" s="64"/>
      <c r="AF557" s="118"/>
      <c r="AG557" s="38"/>
      <c r="AH557" s="146"/>
      <c r="AJ557" s="38"/>
      <c r="AK557" s="16"/>
      <c r="AL557" s="16"/>
      <c r="AM557" s="16"/>
      <c r="AO557" s="157" t="s">
        <v>56</v>
      </c>
    </row>
    <row r="558" spans="1:41" s="3" customFormat="1" ht="9.9499999999999993" customHeight="1" x14ac:dyDescent="0.2">
      <c r="C558" s="34"/>
      <c r="D558" s="39" t="s">
        <v>227</v>
      </c>
      <c r="E558" s="138" t="s">
        <v>2002</v>
      </c>
      <c r="F558" s="138"/>
      <c r="G558" s="138"/>
      <c r="H558" s="138"/>
      <c r="I558" s="138"/>
      <c r="J558" s="138"/>
      <c r="K558" s="138"/>
      <c r="L558" s="138"/>
      <c r="M558" s="138" t="s">
        <v>244</v>
      </c>
      <c r="N558" s="138"/>
      <c r="O558" s="29"/>
      <c r="P558" s="72"/>
      <c r="Q558" s="29"/>
      <c r="R558" s="29"/>
      <c r="S558" s="29"/>
      <c r="T558" s="29"/>
      <c r="U558" s="5"/>
      <c r="V558" s="51"/>
      <c r="W558" s="68"/>
      <c r="X558" s="68"/>
      <c r="Y558" s="146"/>
      <c r="Z558" s="38"/>
      <c r="AA558" s="38"/>
      <c r="AB558" s="54"/>
      <c r="AC558" s="16"/>
      <c r="AD558" s="14"/>
      <c r="AE558" s="64"/>
      <c r="AF558" s="118"/>
      <c r="AG558" s="16"/>
      <c r="AH558" s="146"/>
      <c r="AJ558" s="38"/>
      <c r="AK558" s="16"/>
      <c r="AL558" s="16"/>
      <c r="AM558" s="16"/>
      <c r="AO558" s="157"/>
    </row>
    <row r="559" spans="1:41" s="3" customFormat="1" ht="1.5" customHeight="1" x14ac:dyDescent="0.2">
      <c r="P559" s="72"/>
      <c r="Q559" s="87"/>
      <c r="R559" s="6"/>
      <c r="S559" s="38"/>
      <c r="T559" s="6"/>
      <c r="U559" s="5"/>
      <c r="V559" s="51"/>
      <c r="W559" s="55"/>
      <c r="X559" s="14"/>
      <c r="Y559" s="146"/>
      <c r="Z559" s="38"/>
      <c r="AA559" s="38"/>
      <c r="AB559" s="54"/>
      <c r="AC559" s="16"/>
      <c r="AD559" s="14"/>
      <c r="AE559" s="64"/>
      <c r="AF559" s="118"/>
      <c r="AG559" s="38"/>
      <c r="AH559" s="146"/>
      <c r="AJ559" s="38"/>
      <c r="AK559" s="16"/>
      <c r="AL559" s="16"/>
      <c r="AM559" s="16"/>
      <c r="AO559" s="157" t="s">
        <v>56</v>
      </c>
    </row>
    <row r="560" spans="1:41" s="3" customFormat="1" ht="9.9499999999999993" customHeight="1" x14ac:dyDescent="0.2">
      <c r="B560" s="106" t="s">
        <v>6</v>
      </c>
      <c r="D560" s="39"/>
      <c r="E560" s="72" t="s">
        <v>2003</v>
      </c>
      <c r="F560" s="72"/>
      <c r="G560" s="29" t="s">
        <v>2004</v>
      </c>
      <c r="H560" s="29"/>
      <c r="I560" s="29"/>
      <c r="J560" s="29"/>
      <c r="K560" s="29" t="s">
        <v>125</v>
      </c>
      <c r="L560" s="29"/>
      <c r="M560" s="29" t="s">
        <v>2005</v>
      </c>
      <c r="N560" s="29"/>
      <c r="P560" s="72" t="s">
        <v>1531</v>
      </c>
      <c r="Q560" s="87"/>
      <c r="R560" s="28"/>
      <c r="S560" s="38">
        <f>IF(Suggested="Yes",AA560,AG560)</f>
        <v>64.2</v>
      </c>
      <c r="T560" s="36" t="s">
        <v>43</v>
      </c>
      <c r="U560" s="5" t="str">
        <f>+Instructions!$B$3</f>
        <v>E</v>
      </c>
      <c r="V560" s="51"/>
      <c r="W560" s="55">
        <f>+Instructions!$C$22</f>
        <v>0</v>
      </c>
      <c r="X560" s="38">
        <f>ROUND($AA560*(1-W560)+0.004999,2)</f>
        <v>64.2</v>
      </c>
      <c r="Y560" s="146"/>
      <c r="Z560" s="6" t="s">
        <v>3263</v>
      </c>
      <c r="AA560" s="38">
        <v>64.2</v>
      </c>
      <c r="AB560" s="59">
        <f t="shared" ref="AB560" si="407">+W560</f>
        <v>0</v>
      </c>
      <c r="AC560" s="16">
        <f t="shared" ref="AC560" si="408">+X560</f>
        <v>64.2</v>
      </c>
      <c r="AD560" s="12">
        <f>(AG560-AC560)/AG560</f>
        <v>0</v>
      </c>
      <c r="AE560" s="115"/>
      <c r="AF560" s="121">
        <v>3</v>
      </c>
      <c r="AG560" s="52">
        <f>SUM(AJ560:AL560)+AE560</f>
        <v>64.2</v>
      </c>
      <c r="AH560" s="146"/>
      <c r="AJ560" s="38">
        <f>ROUND(AC560/(1-VLOOKUP(AF560,Group,2,FALSE)),2)</f>
        <v>64.2</v>
      </c>
      <c r="AK560" s="16">
        <f>IF(VLOOKUP(AF560,Group,5,FALSE)="YES",VLOOKUP(ROUND(ROUND(AJ560,1)-AJ560,2),Round,2,FALSE)+VLOOKUP(AF560,Group,6,FALSE),0)</f>
        <v>0</v>
      </c>
      <c r="AL560" s="16">
        <f>IF(VLOOKUP(AF560,Group,7,FALSE)="",0,ROUND(AJ560-0.04999,1)-AJ560+AM560)</f>
        <v>0</v>
      </c>
      <c r="AM560" s="16" t="str">
        <f>IF(VLOOKUP(AF560,Group,7,FALSE)="","",VLOOKUP(AF560,Group,7,FALSE))</f>
        <v/>
      </c>
      <c r="AO560" s="157" t="s">
        <v>56</v>
      </c>
    </row>
    <row r="561" spans="2:41" s="3" customFormat="1" ht="2.85" customHeight="1" x14ac:dyDescent="0.2">
      <c r="P561" s="72"/>
      <c r="Q561" s="87"/>
      <c r="R561" s="6"/>
      <c r="S561" s="38"/>
      <c r="T561" s="6"/>
      <c r="U561" s="5"/>
      <c r="V561" s="51"/>
      <c r="W561" s="55"/>
      <c r="X561" s="14"/>
      <c r="Y561" s="146"/>
      <c r="Z561" s="38"/>
      <c r="AA561" s="38"/>
      <c r="AB561" s="54"/>
      <c r="AC561" s="16"/>
      <c r="AD561" s="14"/>
      <c r="AE561" s="64"/>
      <c r="AF561" s="118"/>
      <c r="AG561" s="38"/>
      <c r="AH561" s="146"/>
      <c r="AJ561" s="38"/>
      <c r="AK561" s="16"/>
      <c r="AL561" s="16"/>
      <c r="AM561" s="16"/>
      <c r="AO561" s="157" t="s">
        <v>56</v>
      </c>
    </row>
    <row r="562" spans="2:41" s="3" customFormat="1" ht="9.9499999999999993" customHeight="1" x14ac:dyDescent="0.2">
      <c r="C562" s="34"/>
      <c r="D562" s="39" t="s">
        <v>227</v>
      </c>
      <c r="E562" s="138" t="s">
        <v>2006</v>
      </c>
      <c r="F562" s="138"/>
      <c r="G562" s="138"/>
      <c r="H562" s="138"/>
      <c r="I562" s="138"/>
      <c r="J562" s="138"/>
      <c r="K562" s="138"/>
      <c r="L562" s="138"/>
      <c r="M562" s="138" t="s">
        <v>244</v>
      </c>
      <c r="N562" s="138"/>
      <c r="O562" s="29"/>
      <c r="P562" s="72"/>
      <c r="Q562" s="29"/>
      <c r="R562" s="29"/>
      <c r="S562" s="29"/>
      <c r="T562" s="29"/>
      <c r="U562" s="5"/>
      <c r="V562" s="51"/>
      <c r="W562" s="68"/>
      <c r="X562" s="68"/>
      <c r="Y562" s="146"/>
      <c r="Z562" s="38"/>
      <c r="AA562" s="38"/>
      <c r="AB562" s="54"/>
      <c r="AC562" s="16"/>
      <c r="AD562" s="14"/>
      <c r="AE562" s="64"/>
      <c r="AF562" s="118"/>
      <c r="AG562" s="16"/>
      <c r="AH562" s="146"/>
      <c r="AJ562" s="38"/>
      <c r="AK562" s="16"/>
      <c r="AL562" s="16"/>
      <c r="AM562" s="16"/>
      <c r="AO562" s="157"/>
    </row>
    <row r="563" spans="2:41" s="3" customFormat="1" ht="1.5" customHeight="1" x14ac:dyDescent="0.2">
      <c r="P563" s="72"/>
      <c r="Q563" s="87"/>
      <c r="R563" s="6"/>
      <c r="S563" s="38"/>
      <c r="T563" s="6"/>
      <c r="U563" s="5"/>
      <c r="V563" s="51"/>
      <c r="W563" s="55"/>
      <c r="X563" s="14"/>
      <c r="Y563" s="146"/>
      <c r="Z563" s="38"/>
      <c r="AA563" s="38"/>
      <c r="AB563" s="54"/>
      <c r="AC563" s="16"/>
      <c r="AD563" s="14"/>
      <c r="AE563" s="64"/>
      <c r="AF563" s="118"/>
      <c r="AG563" s="38"/>
      <c r="AH563" s="146"/>
      <c r="AJ563" s="38"/>
      <c r="AK563" s="16"/>
      <c r="AL563" s="16"/>
      <c r="AM563" s="16"/>
      <c r="AO563" s="157" t="s">
        <v>56</v>
      </c>
    </row>
    <row r="564" spans="2:41" s="3" customFormat="1" ht="9.9499999999999993" customHeight="1" x14ac:dyDescent="0.2">
      <c r="B564" s="106" t="s">
        <v>6</v>
      </c>
      <c r="D564" s="39"/>
      <c r="E564" s="72" t="s">
        <v>2010</v>
      </c>
      <c r="F564" s="72"/>
      <c r="G564" s="29" t="s">
        <v>1259</v>
      </c>
      <c r="H564" s="29"/>
      <c r="I564" s="29"/>
      <c r="J564" s="29"/>
      <c r="K564" s="29" t="s">
        <v>125</v>
      </c>
      <c r="L564" s="29"/>
      <c r="M564" s="29" t="s">
        <v>2007</v>
      </c>
      <c r="N564" s="29"/>
      <c r="P564" s="72" t="s">
        <v>1531</v>
      </c>
      <c r="Q564" s="87"/>
      <c r="R564" s="28"/>
      <c r="S564" s="38">
        <f>IF(Suggested="Yes",AA564,AG564)</f>
        <v>84.25</v>
      </c>
      <c r="T564" s="36" t="s">
        <v>43</v>
      </c>
      <c r="U564" s="5" t="str">
        <f>+Instructions!$B$3</f>
        <v>E</v>
      </c>
      <c r="V564" s="51"/>
      <c r="W564" s="55">
        <f>+Instructions!$C$22</f>
        <v>0</v>
      </c>
      <c r="X564" s="38">
        <f>ROUND($AA564*(1-W564)+0.004999,2)</f>
        <v>84.25</v>
      </c>
      <c r="Y564" s="146"/>
      <c r="Z564" s="6" t="s">
        <v>3263</v>
      </c>
      <c r="AA564" s="38">
        <v>84.25</v>
      </c>
      <c r="AB564" s="59">
        <f t="shared" ref="AB564:AC566" si="409">+W564</f>
        <v>0</v>
      </c>
      <c r="AC564" s="16">
        <f t="shared" si="409"/>
        <v>84.25</v>
      </c>
      <c r="AD564" s="12">
        <f>(AG564-AC564)/AG564</f>
        <v>0</v>
      </c>
      <c r="AE564" s="115"/>
      <c r="AF564" s="121">
        <v>3</v>
      </c>
      <c r="AG564" s="52">
        <f>SUM(AJ564:AL564)+AE564</f>
        <v>84.25</v>
      </c>
      <c r="AH564" s="146"/>
      <c r="AJ564" s="38">
        <f>ROUND(AC564/(1-VLOOKUP(AF564,Group,2,FALSE)),2)</f>
        <v>84.25</v>
      </c>
      <c r="AK564" s="16">
        <f>IF(VLOOKUP(AF564,Group,5,FALSE)="YES",VLOOKUP(ROUND(ROUND(AJ564,1)-AJ564,2),Round,2,FALSE)+VLOOKUP(AF564,Group,6,FALSE),0)</f>
        <v>0</v>
      </c>
      <c r="AL564" s="16">
        <f>IF(VLOOKUP(AF564,Group,7,FALSE)="",0,ROUND(AJ564-0.04999,1)-AJ564+AM564)</f>
        <v>0</v>
      </c>
      <c r="AM564" s="16" t="str">
        <f>IF(VLOOKUP(AF564,Group,7,FALSE)="","",VLOOKUP(AF564,Group,7,FALSE))</f>
        <v/>
      </c>
      <c r="AO564" s="157" t="s">
        <v>56</v>
      </c>
    </row>
    <row r="565" spans="2:41" s="3" customFormat="1" ht="9.9499999999999993" customHeight="1" x14ac:dyDescent="0.2">
      <c r="B565" s="106" t="s">
        <v>6</v>
      </c>
      <c r="D565" s="39"/>
      <c r="E565" s="72" t="s">
        <v>2011</v>
      </c>
      <c r="F565" s="72"/>
      <c r="G565" s="29" t="s">
        <v>1387</v>
      </c>
      <c r="H565" s="29"/>
      <c r="I565" s="29"/>
      <c r="J565" s="29"/>
      <c r="K565" s="29" t="s">
        <v>125</v>
      </c>
      <c r="L565" s="29"/>
      <c r="M565" s="29" t="s">
        <v>2009</v>
      </c>
      <c r="N565" s="29"/>
      <c r="P565" s="72" t="s">
        <v>1531</v>
      </c>
      <c r="Q565" s="87"/>
      <c r="R565" s="28"/>
      <c r="S565" s="38">
        <f>IF(Suggested="Yes",AA565,AG565)</f>
        <v>144.19999999999999</v>
      </c>
      <c r="T565" s="36" t="s">
        <v>43</v>
      </c>
      <c r="U565" s="5" t="str">
        <f>+Instructions!$B$3</f>
        <v>E</v>
      </c>
      <c r="V565" s="51"/>
      <c r="W565" s="55">
        <f>+Instructions!$C$22</f>
        <v>0</v>
      </c>
      <c r="X565" s="38">
        <f>ROUND($AA565*(1-W565)+0.004999,2)</f>
        <v>144.19999999999999</v>
      </c>
      <c r="Y565" s="146"/>
      <c r="Z565" s="6" t="s">
        <v>3263</v>
      </c>
      <c r="AA565" s="38">
        <v>144.19999999999999</v>
      </c>
      <c r="AB565" s="59">
        <f t="shared" si="409"/>
        <v>0</v>
      </c>
      <c r="AC565" s="16">
        <f t="shared" si="409"/>
        <v>144.19999999999999</v>
      </c>
      <c r="AD565" s="12">
        <f>(AG565-AC565)/AG565</f>
        <v>0</v>
      </c>
      <c r="AE565" s="115"/>
      <c r="AF565" s="121">
        <v>3</v>
      </c>
      <c r="AG565" s="52">
        <f>SUM(AJ565:AL565)+AE565</f>
        <v>144.19999999999999</v>
      </c>
      <c r="AH565" s="146"/>
      <c r="AJ565" s="38">
        <f>ROUND(AC565/(1-VLOOKUP(AF565,Group,2,FALSE)),2)</f>
        <v>144.19999999999999</v>
      </c>
      <c r="AK565" s="16">
        <f>IF(VLOOKUP(AF565,Group,5,FALSE)="YES",VLOOKUP(ROUND(ROUND(AJ565,1)-AJ565,2),Round,2,FALSE)+VLOOKUP(AF565,Group,6,FALSE),0)</f>
        <v>0</v>
      </c>
      <c r="AL565" s="16">
        <f>IF(VLOOKUP(AF565,Group,7,FALSE)="",0,ROUND(AJ565-0.04999,1)-AJ565+AM565)</f>
        <v>0</v>
      </c>
      <c r="AM565" s="16" t="str">
        <f>IF(VLOOKUP(AF565,Group,7,FALSE)="","",VLOOKUP(AF565,Group,7,FALSE))</f>
        <v/>
      </c>
      <c r="AO565" s="157" t="s">
        <v>56</v>
      </c>
    </row>
    <row r="566" spans="2:41" s="3" customFormat="1" ht="9.9499999999999993" customHeight="1" x14ac:dyDescent="0.2">
      <c r="B566" s="106" t="s">
        <v>6</v>
      </c>
      <c r="D566" s="39"/>
      <c r="E566" s="72" t="s">
        <v>1580</v>
      </c>
      <c r="F566" s="72"/>
      <c r="G566" s="29" t="s">
        <v>1579</v>
      </c>
      <c r="H566" s="29"/>
      <c r="I566" s="29"/>
      <c r="J566" s="29"/>
      <c r="K566" s="29" t="s">
        <v>125</v>
      </c>
      <c r="L566" s="29"/>
      <c r="M566" s="29" t="s">
        <v>2008</v>
      </c>
      <c r="N566" s="29"/>
      <c r="P566" s="72" t="s">
        <v>1531</v>
      </c>
      <c r="Q566" s="87"/>
      <c r="R566" s="28"/>
      <c r="S566" s="38">
        <f>IF(Suggested="Yes",AA566,AG566)</f>
        <v>179.85</v>
      </c>
      <c r="T566" s="36" t="s">
        <v>43</v>
      </c>
      <c r="U566" s="5" t="str">
        <f>+Instructions!$B$3</f>
        <v>E</v>
      </c>
      <c r="V566" s="51"/>
      <c r="W566" s="55">
        <f>+Instructions!$C$22</f>
        <v>0</v>
      </c>
      <c r="X566" s="38">
        <f>ROUND($AA566*(1-W566)+0.004999,2)</f>
        <v>179.85</v>
      </c>
      <c r="Y566" s="146"/>
      <c r="Z566" s="6" t="s">
        <v>3263</v>
      </c>
      <c r="AA566" s="38">
        <v>179.85</v>
      </c>
      <c r="AB566" s="59">
        <f t="shared" si="409"/>
        <v>0</v>
      </c>
      <c r="AC566" s="16">
        <f t="shared" si="409"/>
        <v>179.85</v>
      </c>
      <c r="AD566" s="12">
        <f>(AG566-AC566)/AG566</f>
        <v>0</v>
      </c>
      <c r="AE566" s="115"/>
      <c r="AF566" s="121">
        <v>3</v>
      </c>
      <c r="AG566" s="52">
        <f>SUM(AJ566:AL566)+AE566</f>
        <v>179.85</v>
      </c>
      <c r="AH566" s="146"/>
      <c r="AJ566" s="38">
        <f>ROUND(AC566/(1-VLOOKUP(AF566,Group,2,FALSE)),2)</f>
        <v>179.85</v>
      </c>
      <c r="AK566" s="16">
        <f>IF(VLOOKUP(AF566,Group,5,FALSE)="YES",VLOOKUP(ROUND(ROUND(AJ566,1)-AJ566,2),Round,2,FALSE)+VLOOKUP(AF566,Group,6,FALSE),0)</f>
        <v>0</v>
      </c>
      <c r="AL566" s="16">
        <f>IF(VLOOKUP(AF566,Group,7,FALSE)="",0,ROUND(AJ566-0.04999,1)-AJ566+AM566)</f>
        <v>0</v>
      </c>
      <c r="AM566" s="16" t="str">
        <f>IF(VLOOKUP(AF566,Group,7,FALSE)="","",VLOOKUP(AF566,Group,7,FALSE))</f>
        <v/>
      </c>
      <c r="AO566" s="157" t="s">
        <v>56</v>
      </c>
    </row>
    <row r="567" spans="2:41" s="3" customFormat="1" ht="3.95" customHeight="1" x14ac:dyDescent="0.2">
      <c r="P567" s="72"/>
      <c r="Q567" s="87"/>
      <c r="R567" s="6"/>
      <c r="S567" s="38"/>
      <c r="T567" s="6"/>
      <c r="U567" s="5"/>
      <c r="V567" s="51"/>
      <c r="W567" s="55"/>
      <c r="X567" s="14"/>
      <c r="Y567" s="146"/>
      <c r="Z567" s="38"/>
      <c r="AA567" s="38"/>
      <c r="AB567" s="54"/>
      <c r="AC567" s="16"/>
      <c r="AD567" s="14"/>
      <c r="AE567" s="64"/>
      <c r="AF567" s="118"/>
      <c r="AG567" s="38"/>
      <c r="AH567" s="146"/>
      <c r="AJ567" s="38"/>
      <c r="AK567" s="16"/>
      <c r="AL567" s="16"/>
      <c r="AM567" s="16"/>
      <c r="AO567" s="157" t="s">
        <v>56</v>
      </c>
    </row>
    <row r="568" spans="2:41" s="3" customFormat="1" ht="9.9499999999999993" customHeight="1" x14ac:dyDescent="0.2">
      <c r="C568" s="71" t="s">
        <v>3071</v>
      </c>
      <c r="K568" s="138"/>
      <c r="L568" s="11"/>
      <c r="P568" s="137"/>
      <c r="Q568" s="6"/>
      <c r="R568" s="77" t="s">
        <v>791</v>
      </c>
      <c r="S568" s="185" t="s">
        <v>3072</v>
      </c>
      <c r="T568" s="190"/>
      <c r="U568" s="5"/>
      <c r="V568" s="214"/>
      <c r="W568" s="68"/>
      <c r="X568" s="68"/>
      <c r="Y568" s="212"/>
      <c r="Z568" s="38"/>
      <c r="AA568" s="38"/>
      <c r="AB568" s="14"/>
      <c r="AC568" s="14"/>
      <c r="AD568" s="14"/>
      <c r="AE568" s="14"/>
      <c r="AF568" s="64"/>
      <c r="AG568" s="16"/>
      <c r="AH568" s="212"/>
      <c r="AO568" s="157" t="s">
        <v>56</v>
      </c>
    </row>
    <row r="569" spans="2:41" s="3" customFormat="1" ht="2.4500000000000002" customHeight="1" x14ac:dyDescent="0.2">
      <c r="P569" s="72"/>
      <c r="Q569" s="87"/>
      <c r="R569" s="6"/>
      <c r="S569" s="38"/>
      <c r="T569" s="6"/>
      <c r="U569" s="5"/>
      <c r="V569" s="214"/>
      <c r="W569" s="55"/>
      <c r="X569" s="14"/>
      <c r="Y569" s="212"/>
      <c r="Z569" s="38"/>
      <c r="AA569" s="38"/>
      <c r="AB569" s="54"/>
      <c r="AC569" s="16"/>
      <c r="AD569" s="14"/>
      <c r="AE569" s="64"/>
      <c r="AF569" s="118"/>
      <c r="AG569" s="38"/>
      <c r="AH569" s="212"/>
      <c r="AJ569" s="38"/>
      <c r="AK569" s="16"/>
      <c r="AL569" s="16"/>
      <c r="AM569" s="16"/>
      <c r="AO569" s="157" t="s">
        <v>56</v>
      </c>
    </row>
    <row r="570" spans="2:41" s="3" customFormat="1" ht="9.9499999999999993" customHeight="1" x14ac:dyDescent="0.2">
      <c r="C570" s="34"/>
      <c r="D570" s="39" t="s">
        <v>216</v>
      </c>
      <c r="E570" s="138" t="s">
        <v>2747</v>
      </c>
      <c r="F570" s="138"/>
      <c r="G570" s="138"/>
      <c r="H570" s="138"/>
      <c r="I570" s="138"/>
      <c r="J570" s="138"/>
      <c r="K570" s="138"/>
      <c r="L570" s="138"/>
      <c r="M570" s="138"/>
      <c r="N570" s="138"/>
      <c r="O570" s="29"/>
      <c r="P570" s="72"/>
      <c r="Q570" s="29"/>
      <c r="R570" s="29"/>
      <c r="S570" s="29"/>
      <c r="T570" s="29"/>
      <c r="U570" s="5"/>
      <c r="V570" s="214"/>
      <c r="W570" s="68"/>
      <c r="X570" s="68"/>
      <c r="Y570" s="212"/>
      <c r="Z570" s="38"/>
      <c r="AA570" s="38"/>
      <c r="AB570" s="54"/>
      <c r="AC570" s="16"/>
      <c r="AD570" s="14"/>
      <c r="AE570" s="64"/>
      <c r="AF570" s="118"/>
      <c r="AG570" s="16"/>
      <c r="AH570" s="212"/>
      <c r="AJ570" s="38"/>
      <c r="AK570" s="16"/>
      <c r="AL570" s="16"/>
      <c r="AM570" s="16"/>
      <c r="AO570" s="157"/>
    </row>
    <row r="571" spans="2:41" s="3" customFormat="1" ht="1.5" customHeight="1" x14ac:dyDescent="0.2">
      <c r="C571" s="178"/>
      <c r="D571" s="178"/>
      <c r="E571" s="178"/>
      <c r="F571" s="178"/>
      <c r="G571" s="178"/>
      <c r="H571" s="178"/>
      <c r="I571" s="178"/>
      <c r="J571" s="178"/>
      <c r="K571" s="178"/>
      <c r="L571" s="178"/>
      <c r="M571" s="178"/>
      <c r="N571" s="178"/>
      <c r="O571" s="178"/>
      <c r="P571" s="180"/>
      <c r="Q571" s="181"/>
      <c r="R571" s="179"/>
      <c r="S571" s="182"/>
      <c r="T571" s="179"/>
      <c r="U571" s="5"/>
      <c r="V571" s="51"/>
      <c r="W571" s="55"/>
      <c r="X571" s="14"/>
      <c r="Y571" s="146"/>
      <c r="Z571" s="38"/>
      <c r="AA571" s="38"/>
      <c r="AB571" s="54"/>
      <c r="AC571" s="16"/>
      <c r="AD571" s="14"/>
      <c r="AE571" s="64"/>
      <c r="AF571" s="118"/>
      <c r="AG571" s="38"/>
      <c r="AH571" s="146"/>
      <c r="AJ571" s="38"/>
      <c r="AK571" s="16"/>
      <c r="AL571" s="16"/>
      <c r="AM571" s="16"/>
      <c r="AO571" s="157" t="s">
        <v>56</v>
      </c>
    </row>
    <row r="572" spans="2:41" s="3" customFormat="1" ht="9.75" customHeight="1" x14ac:dyDescent="0.2">
      <c r="B572" s="107" t="s">
        <v>52</v>
      </c>
      <c r="D572" s="39"/>
      <c r="E572" s="72" t="s">
        <v>1520</v>
      </c>
      <c r="F572" s="72"/>
      <c r="G572" s="29" t="s">
        <v>45</v>
      </c>
      <c r="H572" s="29"/>
      <c r="I572" s="29"/>
      <c r="J572" s="29"/>
      <c r="K572" s="29" t="s">
        <v>125</v>
      </c>
      <c r="L572" s="29"/>
      <c r="M572" s="29" t="s">
        <v>3073</v>
      </c>
      <c r="N572" s="29"/>
      <c r="P572" s="72" t="s">
        <v>90</v>
      </c>
      <c r="Q572" s="87"/>
      <c r="R572" s="28"/>
      <c r="S572" s="38">
        <f>IF(Suggested="Yes",AA572,AG572)</f>
        <v>41.3</v>
      </c>
      <c r="T572" s="36" t="s">
        <v>44</v>
      </c>
      <c r="U572" s="5" t="str">
        <f>+Instructions!$B$3</f>
        <v>E</v>
      </c>
      <c r="V572" s="51"/>
      <c r="W572" s="55">
        <f>+Instructions!$C$22</f>
        <v>0</v>
      </c>
      <c r="X572" s="38">
        <f t="shared" ref="X572:X574" si="410">ROUND($AA572*(1-W572)+0.004999,2)</f>
        <v>41.3</v>
      </c>
      <c r="Y572" s="146"/>
      <c r="Z572" s="6" t="s">
        <v>3262</v>
      </c>
      <c r="AA572" s="38">
        <v>41.3</v>
      </c>
      <c r="AB572" s="59">
        <f t="shared" ref="AB572:AB574" si="411">+W572</f>
        <v>0</v>
      </c>
      <c r="AC572" s="16">
        <f t="shared" ref="AC572:AC574" si="412">+X572</f>
        <v>41.3</v>
      </c>
      <c r="AD572" s="12">
        <f t="shared" ref="AD572:AD574" si="413">(AG572-AC572)/AG572</f>
        <v>0</v>
      </c>
      <c r="AE572" s="115"/>
      <c r="AF572" s="120">
        <v>1</v>
      </c>
      <c r="AG572" s="37">
        <f t="shared" ref="AG572:AG574" si="414">SUM(AJ572:AL572)+AE572</f>
        <v>41.3</v>
      </c>
      <c r="AH572" s="146"/>
      <c r="AJ572" s="38">
        <f t="shared" ref="AJ572:AJ574" si="415">ROUND(AC572/(1-VLOOKUP(AF572,Group,2,FALSE)),2)</f>
        <v>41.3</v>
      </c>
      <c r="AK572" s="16">
        <f t="shared" ref="AK572:AK574" si="416">IF(VLOOKUP(AF572,Group,5,FALSE)="YES",VLOOKUP(ROUND(ROUND(AJ572,1)-AJ572,2),Round,2,FALSE)+VLOOKUP(AF572,Group,6,FALSE),0)</f>
        <v>0</v>
      </c>
      <c r="AL572" s="16">
        <f t="shared" ref="AL572:AL574" si="417">IF(VLOOKUP(AF572,Group,7,FALSE)="",0,ROUND(AJ572-0.04999,1)-AJ572+AM572)</f>
        <v>0</v>
      </c>
      <c r="AM572" s="16" t="str">
        <f t="shared" ref="AM572:AM574" si="418">IF(VLOOKUP(AF572,Group,7,FALSE)="","",VLOOKUP(AF572,Group,7,FALSE))</f>
        <v/>
      </c>
      <c r="AO572" s="156" t="s">
        <v>56</v>
      </c>
    </row>
    <row r="573" spans="2:41" s="3" customFormat="1" ht="9.75" customHeight="1" x14ac:dyDescent="0.2">
      <c r="B573" s="107" t="s">
        <v>52</v>
      </c>
      <c r="D573" s="39"/>
      <c r="E573" s="72" t="s">
        <v>128</v>
      </c>
      <c r="F573" s="72"/>
      <c r="G573" s="29" t="s">
        <v>45</v>
      </c>
      <c r="H573" s="29"/>
      <c r="I573" s="29"/>
      <c r="J573" s="29"/>
      <c r="K573" s="29" t="s">
        <v>125</v>
      </c>
      <c r="L573" s="29"/>
      <c r="M573" s="29" t="s">
        <v>3074</v>
      </c>
      <c r="N573" s="29"/>
      <c r="P573" s="72" t="s">
        <v>91</v>
      </c>
      <c r="Q573" s="87"/>
      <c r="R573" s="28"/>
      <c r="S573" s="38">
        <f>IF(Suggested="Yes",AA573,AG573)</f>
        <v>39.15</v>
      </c>
      <c r="T573" s="36" t="s">
        <v>44</v>
      </c>
      <c r="U573" s="5" t="str">
        <f>+Instructions!$B$3</f>
        <v>E</v>
      </c>
      <c r="V573" s="51"/>
      <c r="W573" s="55">
        <f>+Instructions!$C$22</f>
        <v>0</v>
      </c>
      <c r="X573" s="38">
        <f t="shared" si="410"/>
        <v>39.15</v>
      </c>
      <c r="Y573" s="146"/>
      <c r="Z573" s="6" t="s">
        <v>3262</v>
      </c>
      <c r="AA573" s="38">
        <v>39.15</v>
      </c>
      <c r="AB573" s="59">
        <f t="shared" si="411"/>
        <v>0</v>
      </c>
      <c r="AC573" s="16">
        <f t="shared" si="412"/>
        <v>39.15</v>
      </c>
      <c r="AD573" s="12">
        <f t="shared" si="413"/>
        <v>0</v>
      </c>
      <c r="AE573" s="115"/>
      <c r="AF573" s="120">
        <v>1</v>
      </c>
      <c r="AG573" s="37">
        <f t="shared" si="414"/>
        <v>39.15</v>
      </c>
      <c r="AH573" s="146"/>
      <c r="AJ573" s="38">
        <f t="shared" si="415"/>
        <v>39.15</v>
      </c>
      <c r="AK573" s="16">
        <f t="shared" si="416"/>
        <v>0</v>
      </c>
      <c r="AL573" s="16">
        <f t="shared" si="417"/>
        <v>0</v>
      </c>
      <c r="AM573" s="16" t="str">
        <f t="shared" si="418"/>
        <v/>
      </c>
      <c r="AO573" s="156" t="s">
        <v>56</v>
      </c>
    </row>
    <row r="574" spans="2:41" s="3" customFormat="1" ht="9.75" customHeight="1" x14ac:dyDescent="0.2">
      <c r="B574" s="107" t="s">
        <v>52</v>
      </c>
      <c r="D574" s="39"/>
      <c r="E574" s="72" t="s">
        <v>177</v>
      </c>
      <c r="F574" s="72"/>
      <c r="G574" s="29" t="s">
        <v>45</v>
      </c>
      <c r="H574" s="29"/>
      <c r="I574" s="29"/>
      <c r="J574" s="29"/>
      <c r="K574" s="29" t="s">
        <v>125</v>
      </c>
      <c r="L574" s="29"/>
      <c r="M574" s="29" t="s">
        <v>3075</v>
      </c>
      <c r="N574" s="29"/>
      <c r="P574" s="72" t="s">
        <v>90</v>
      </c>
      <c r="Q574" s="87"/>
      <c r="R574" s="28"/>
      <c r="S574" s="38">
        <f>IF(Suggested="Yes",AA574,AG574)</f>
        <v>39.15</v>
      </c>
      <c r="T574" s="36" t="s">
        <v>44</v>
      </c>
      <c r="U574" s="5" t="str">
        <f>+Instructions!$B$3</f>
        <v>E</v>
      </c>
      <c r="V574" s="51"/>
      <c r="W574" s="55">
        <f>+Instructions!$C$22</f>
        <v>0</v>
      </c>
      <c r="X574" s="38">
        <f t="shared" si="410"/>
        <v>39.15</v>
      </c>
      <c r="Y574" s="146"/>
      <c r="Z574" s="6" t="s">
        <v>3262</v>
      </c>
      <c r="AA574" s="38">
        <v>39.15</v>
      </c>
      <c r="AB574" s="59">
        <f t="shared" si="411"/>
        <v>0</v>
      </c>
      <c r="AC574" s="16">
        <f t="shared" si="412"/>
        <v>39.15</v>
      </c>
      <c r="AD574" s="12">
        <f t="shared" si="413"/>
        <v>0</v>
      </c>
      <c r="AE574" s="115"/>
      <c r="AF574" s="120">
        <v>1</v>
      </c>
      <c r="AG574" s="37">
        <f t="shared" si="414"/>
        <v>39.15</v>
      </c>
      <c r="AH574" s="146"/>
      <c r="AJ574" s="38">
        <f t="shared" si="415"/>
        <v>39.15</v>
      </c>
      <c r="AK574" s="16">
        <f t="shared" si="416"/>
        <v>0</v>
      </c>
      <c r="AL574" s="16">
        <f t="shared" si="417"/>
        <v>0</v>
      </c>
      <c r="AM574" s="16" t="str">
        <f t="shared" si="418"/>
        <v/>
      </c>
      <c r="AO574" s="156" t="s">
        <v>56</v>
      </c>
    </row>
    <row r="575" spans="2:41" s="3" customFormat="1" ht="9.75" customHeight="1" x14ac:dyDescent="0.2">
      <c r="B575" s="107" t="s">
        <v>52</v>
      </c>
      <c r="D575" s="39"/>
      <c r="E575" s="72" t="s">
        <v>3077</v>
      </c>
      <c r="F575" s="72"/>
      <c r="G575" s="29" t="s">
        <v>45</v>
      </c>
      <c r="H575" s="29"/>
      <c r="I575" s="29"/>
      <c r="J575" s="29"/>
      <c r="K575" s="29" t="s">
        <v>125</v>
      </c>
      <c r="L575" s="29"/>
      <c r="M575" s="29" t="s">
        <v>3078</v>
      </c>
      <c r="N575" s="29"/>
      <c r="P575" s="72" t="s">
        <v>3079</v>
      </c>
      <c r="Q575" s="87"/>
      <c r="R575" s="28"/>
      <c r="S575" s="38">
        <f>IF(Suggested="Yes",AA575,AG575)</f>
        <v>41</v>
      </c>
      <c r="T575" s="36" t="s">
        <v>44</v>
      </c>
      <c r="U575" s="5" t="str">
        <f>+Instructions!$B$3</f>
        <v>E</v>
      </c>
      <c r="V575" s="51"/>
      <c r="W575" s="55">
        <f>+Instructions!$C$22</f>
        <v>0</v>
      </c>
      <c r="X575" s="38">
        <f t="shared" ref="X575" si="419">ROUND($AA575*(1-W575)+0.004999,2)</f>
        <v>41</v>
      </c>
      <c r="Y575" s="146"/>
      <c r="Z575" s="6" t="s">
        <v>3262</v>
      </c>
      <c r="AA575" s="38">
        <v>41</v>
      </c>
      <c r="AB575" s="59">
        <f t="shared" ref="AB575" si="420">+W575</f>
        <v>0</v>
      </c>
      <c r="AC575" s="16">
        <f t="shared" ref="AC575" si="421">+X575</f>
        <v>41</v>
      </c>
      <c r="AD575" s="12">
        <f t="shared" ref="AD575" si="422">(AG575-AC575)/AG575</f>
        <v>0</v>
      </c>
      <c r="AE575" s="115"/>
      <c r="AF575" s="120">
        <v>1</v>
      </c>
      <c r="AG575" s="37">
        <f t="shared" ref="AG575" si="423">SUM(AJ575:AL575)+AE575</f>
        <v>41</v>
      </c>
      <c r="AH575" s="146"/>
      <c r="AJ575" s="38">
        <f t="shared" ref="AJ575" si="424">ROUND(AC575/(1-VLOOKUP(AF575,Group,2,FALSE)),2)</f>
        <v>41</v>
      </c>
      <c r="AK575" s="16">
        <f t="shared" ref="AK575" si="425">IF(VLOOKUP(AF575,Group,5,FALSE)="YES",VLOOKUP(ROUND(ROUND(AJ575,1)-AJ575,2),Round,2,FALSE)+VLOOKUP(AF575,Group,6,FALSE),0)</f>
        <v>0</v>
      </c>
      <c r="AL575" s="16">
        <f t="shared" ref="AL575" si="426">IF(VLOOKUP(AF575,Group,7,FALSE)="",0,ROUND(AJ575-0.04999,1)-AJ575+AM575)</f>
        <v>0</v>
      </c>
      <c r="AM575" s="16" t="str">
        <f t="shared" ref="AM575" si="427">IF(VLOOKUP(AF575,Group,7,FALSE)="","",VLOOKUP(AF575,Group,7,FALSE))</f>
        <v/>
      </c>
      <c r="AO575" s="156" t="s">
        <v>56</v>
      </c>
    </row>
    <row r="576" spans="2:41" s="3" customFormat="1" ht="1.5" customHeight="1" x14ac:dyDescent="0.2">
      <c r="P576" s="72"/>
      <c r="Q576" s="87"/>
      <c r="R576" s="6"/>
      <c r="S576" s="38"/>
      <c r="T576" s="6"/>
      <c r="U576" s="5"/>
      <c r="V576" s="51"/>
      <c r="W576" s="55"/>
      <c r="X576" s="14"/>
      <c r="Y576" s="146"/>
      <c r="Z576" s="38"/>
      <c r="AA576" s="38"/>
      <c r="AB576" s="54"/>
      <c r="AC576" s="16"/>
      <c r="AD576" s="14"/>
      <c r="AE576" s="64"/>
      <c r="AF576" s="118"/>
      <c r="AG576" s="38"/>
      <c r="AH576" s="146"/>
      <c r="AJ576" s="38"/>
      <c r="AK576" s="16"/>
      <c r="AL576" s="16"/>
      <c r="AM576" s="16"/>
      <c r="AO576" s="157" t="s">
        <v>56</v>
      </c>
    </row>
    <row r="577" spans="2:41" s="3" customFormat="1" ht="9.9499999999999993" customHeight="1" x14ac:dyDescent="0.2">
      <c r="B577" s="106" t="s">
        <v>6</v>
      </c>
      <c r="D577" s="39"/>
      <c r="E577" s="72" t="s">
        <v>2904</v>
      </c>
      <c r="F577" s="72"/>
      <c r="G577" s="29" t="s">
        <v>1936</v>
      </c>
      <c r="H577" s="29"/>
      <c r="I577" s="29"/>
      <c r="J577" s="29"/>
      <c r="K577" s="29" t="s">
        <v>125</v>
      </c>
      <c r="L577" s="29"/>
      <c r="M577" s="29" t="s">
        <v>3080</v>
      </c>
      <c r="N577" s="29"/>
      <c r="P577" s="72" t="s">
        <v>1531</v>
      </c>
      <c r="Q577" s="87"/>
      <c r="R577" s="28"/>
      <c r="S577" s="38">
        <f>IF(Suggested="Yes",AA577,AG577)</f>
        <v>58.65</v>
      </c>
      <c r="T577" s="36" t="s">
        <v>43</v>
      </c>
      <c r="U577" s="5" t="str">
        <f>+Instructions!$B$3</f>
        <v>E</v>
      </c>
      <c r="V577" s="51"/>
      <c r="W577" s="55">
        <f>+Instructions!$C$22</f>
        <v>0</v>
      </c>
      <c r="X577" s="38">
        <f>ROUND($AA577*(1-W577)+0.004999,2)</f>
        <v>58.65</v>
      </c>
      <c r="Y577" s="146"/>
      <c r="Z577" s="6" t="s">
        <v>3262</v>
      </c>
      <c r="AA577" s="38">
        <v>58.65</v>
      </c>
      <c r="AB577" s="59">
        <f t="shared" ref="AB577:AB580" si="428">+W577</f>
        <v>0</v>
      </c>
      <c r="AC577" s="16">
        <f t="shared" ref="AC577:AC580" si="429">+X577</f>
        <v>58.65</v>
      </c>
      <c r="AD577" s="12">
        <f>(AG577-AC577)/AG577</f>
        <v>0</v>
      </c>
      <c r="AE577" s="115"/>
      <c r="AF577" s="121">
        <v>3</v>
      </c>
      <c r="AG577" s="52">
        <f>SUM(AJ577:AL577)+AE577</f>
        <v>58.65</v>
      </c>
      <c r="AH577" s="146"/>
      <c r="AJ577" s="38">
        <f>ROUND(AC577/(1-VLOOKUP(AF577,Group,2,FALSE)),2)</f>
        <v>58.65</v>
      </c>
      <c r="AK577" s="16">
        <f>IF(VLOOKUP(AF577,Group,5,FALSE)="YES",VLOOKUP(ROUND(ROUND(AJ577,1)-AJ577,2),Round,2,FALSE)+VLOOKUP(AF577,Group,6,FALSE),0)</f>
        <v>0</v>
      </c>
      <c r="AL577" s="16">
        <f>IF(VLOOKUP(AF577,Group,7,FALSE)="",0,ROUND(AJ577-0.04999,1)-AJ577+AM577)</f>
        <v>0</v>
      </c>
      <c r="AM577" s="16" t="str">
        <f>IF(VLOOKUP(AF577,Group,7,FALSE)="","",VLOOKUP(AF577,Group,7,FALSE))</f>
        <v/>
      </c>
      <c r="AO577" s="156" t="s">
        <v>56</v>
      </c>
    </row>
    <row r="578" spans="2:41" s="3" customFormat="1" ht="9.9499999999999993" customHeight="1" x14ac:dyDescent="0.2">
      <c r="B578" s="106" t="s">
        <v>6</v>
      </c>
      <c r="D578" s="39"/>
      <c r="E578" s="72" t="s">
        <v>2316</v>
      </c>
      <c r="F578" s="72"/>
      <c r="G578" s="29" t="s">
        <v>2075</v>
      </c>
      <c r="H578" s="29"/>
      <c r="I578" s="29"/>
      <c r="J578" s="29"/>
      <c r="K578" s="29" t="s">
        <v>125</v>
      </c>
      <c r="L578" s="29"/>
      <c r="M578" s="29" t="s">
        <v>3082</v>
      </c>
      <c r="N578" s="29"/>
      <c r="P578" s="72" t="s">
        <v>1531</v>
      </c>
      <c r="Q578" s="87"/>
      <c r="R578" s="28"/>
      <c r="S578" s="38">
        <f>IF(Suggested="Yes",AA578,AG578)</f>
        <v>55.6</v>
      </c>
      <c r="T578" s="36" t="s">
        <v>43</v>
      </c>
      <c r="U578" s="5" t="str">
        <f>+Instructions!$B$3</f>
        <v>E</v>
      </c>
      <c r="V578" s="51"/>
      <c r="W578" s="55">
        <f>+Instructions!$C$22</f>
        <v>0</v>
      </c>
      <c r="X578" s="38">
        <f>ROUND($AA578*(1-W578)+0.004999,2)</f>
        <v>55.6</v>
      </c>
      <c r="Y578" s="146"/>
      <c r="Z578" s="6" t="s">
        <v>3262</v>
      </c>
      <c r="AA578" s="38">
        <v>55.6</v>
      </c>
      <c r="AB578" s="59">
        <f t="shared" si="428"/>
        <v>0</v>
      </c>
      <c r="AC578" s="16">
        <f t="shared" si="429"/>
        <v>55.6</v>
      </c>
      <c r="AD578" s="12">
        <f>(AG578-AC578)/AG578</f>
        <v>0</v>
      </c>
      <c r="AE578" s="115"/>
      <c r="AF578" s="121">
        <v>3</v>
      </c>
      <c r="AG578" s="52">
        <f>SUM(AJ578:AL578)+AE578</f>
        <v>55.6</v>
      </c>
      <c r="AH578" s="146"/>
      <c r="AJ578" s="38">
        <f>ROUND(AC578/(1-VLOOKUP(AF578,Group,2,FALSE)),2)</f>
        <v>55.6</v>
      </c>
      <c r="AK578" s="16">
        <f>IF(VLOOKUP(AF578,Group,5,FALSE)="YES",VLOOKUP(ROUND(ROUND(AJ578,1)-AJ578,2),Round,2,FALSE)+VLOOKUP(AF578,Group,6,FALSE),0)</f>
        <v>0</v>
      </c>
      <c r="AL578" s="16">
        <f>IF(VLOOKUP(AF578,Group,7,FALSE)="",0,ROUND(AJ578-0.04999,1)-AJ578+AM578)</f>
        <v>0</v>
      </c>
      <c r="AM578" s="16" t="str">
        <f>IF(VLOOKUP(AF578,Group,7,FALSE)="","",VLOOKUP(AF578,Group,7,FALSE))</f>
        <v/>
      </c>
      <c r="AO578" s="156" t="s">
        <v>56</v>
      </c>
    </row>
    <row r="579" spans="2:41" s="3" customFormat="1" ht="9.9499999999999993" customHeight="1" x14ac:dyDescent="0.2">
      <c r="B579" s="106" t="s">
        <v>6</v>
      </c>
      <c r="D579" s="39"/>
      <c r="E579" s="72" t="s">
        <v>2000</v>
      </c>
      <c r="F579" s="72"/>
      <c r="G579" s="29" t="s">
        <v>733</v>
      </c>
      <c r="H579" s="29"/>
      <c r="I579" s="29"/>
      <c r="J579" s="29"/>
      <c r="K579" s="29" t="s">
        <v>125</v>
      </c>
      <c r="L579" s="29"/>
      <c r="M579" s="29" t="s">
        <v>3083</v>
      </c>
      <c r="N579" s="29"/>
      <c r="P579" s="72" t="s">
        <v>1531</v>
      </c>
      <c r="Q579" s="87"/>
      <c r="R579" s="28"/>
      <c r="S579" s="38">
        <f>IF(Suggested="Yes",AA579,AG579)</f>
        <v>63.2</v>
      </c>
      <c r="T579" s="36" t="s">
        <v>43</v>
      </c>
      <c r="U579" s="5" t="str">
        <f>+Instructions!$B$3</f>
        <v>E</v>
      </c>
      <c r="V579" s="51"/>
      <c r="W579" s="55">
        <f>+Instructions!$C$22</f>
        <v>0</v>
      </c>
      <c r="X579" s="38">
        <f>ROUND($AA579*(1-W579)+0.004999,2)</f>
        <v>63.2</v>
      </c>
      <c r="Y579" s="146"/>
      <c r="Z579" s="6" t="s">
        <v>3262</v>
      </c>
      <c r="AA579" s="38">
        <v>63.2</v>
      </c>
      <c r="AB579" s="59">
        <f t="shared" si="428"/>
        <v>0</v>
      </c>
      <c r="AC579" s="16">
        <f t="shared" si="429"/>
        <v>63.2</v>
      </c>
      <c r="AD579" s="12">
        <f>(AG579-AC579)/AG579</f>
        <v>0</v>
      </c>
      <c r="AE579" s="115"/>
      <c r="AF579" s="121">
        <v>3</v>
      </c>
      <c r="AG579" s="52">
        <f>SUM(AJ579:AL579)+AE579</f>
        <v>63.2</v>
      </c>
      <c r="AH579" s="146"/>
      <c r="AJ579" s="38">
        <f>ROUND(AC579/(1-VLOOKUP(AF579,Group,2,FALSE)),2)</f>
        <v>63.2</v>
      </c>
      <c r="AK579" s="16">
        <f>IF(VLOOKUP(AF579,Group,5,FALSE)="YES",VLOOKUP(ROUND(ROUND(AJ579,1)-AJ579,2),Round,2,FALSE)+VLOOKUP(AF579,Group,6,FALSE),0)</f>
        <v>0</v>
      </c>
      <c r="AL579" s="16">
        <f>IF(VLOOKUP(AF579,Group,7,FALSE)="",0,ROUND(AJ579-0.04999,1)-AJ579+AM579)</f>
        <v>0</v>
      </c>
      <c r="AM579" s="16" t="str">
        <f>IF(VLOOKUP(AF579,Group,7,FALSE)="","",VLOOKUP(AF579,Group,7,FALSE))</f>
        <v/>
      </c>
      <c r="AO579" s="156" t="s">
        <v>56</v>
      </c>
    </row>
    <row r="580" spans="2:41" s="3" customFormat="1" ht="9.9499999999999993" customHeight="1" x14ac:dyDescent="0.2">
      <c r="B580" s="106" t="s">
        <v>6</v>
      </c>
      <c r="D580" s="39"/>
      <c r="E580" s="72" t="s">
        <v>83</v>
      </c>
      <c r="F580" s="72"/>
      <c r="G580" s="29" t="s">
        <v>2019</v>
      </c>
      <c r="H580" s="29"/>
      <c r="I580" s="29"/>
      <c r="J580" s="29"/>
      <c r="K580" s="29" t="s">
        <v>125</v>
      </c>
      <c r="L580" s="29"/>
      <c r="M580" s="29" t="s">
        <v>3081</v>
      </c>
      <c r="N580" s="29"/>
      <c r="P580" s="72" t="s">
        <v>1531</v>
      </c>
      <c r="Q580" s="87"/>
      <c r="R580" s="28"/>
      <c r="S580" s="38">
        <f>IF(Suggested="Yes",AA580,AG580)</f>
        <v>58.55</v>
      </c>
      <c r="T580" s="36" t="s">
        <v>43</v>
      </c>
      <c r="U580" s="5" t="str">
        <f>+Instructions!$B$3</f>
        <v>E</v>
      </c>
      <c r="V580" s="51"/>
      <c r="W580" s="55">
        <f>+Instructions!$C$22</f>
        <v>0</v>
      </c>
      <c r="X580" s="38">
        <f>ROUND($AA580*(1-W580)+0.004999,2)</f>
        <v>58.55</v>
      </c>
      <c r="Y580" s="146"/>
      <c r="Z580" s="6" t="s">
        <v>3262</v>
      </c>
      <c r="AA580" s="38">
        <v>58.55</v>
      </c>
      <c r="AB580" s="59">
        <f t="shared" si="428"/>
        <v>0</v>
      </c>
      <c r="AC580" s="16">
        <f t="shared" si="429"/>
        <v>58.55</v>
      </c>
      <c r="AD580" s="12">
        <f>(AG580-AC580)/AG580</f>
        <v>0</v>
      </c>
      <c r="AE580" s="115"/>
      <c r="AF580" s="121">
        <v>3</v>
      </c>
      <c r="AG580" s="52">
        <f>SUM(AJ580:AL580)+AE580</f>
        <v>58.55</v>
      </c>
      <c r="AH580" s="146"/>
      <c r="AJ580" s="38">
        <f>ROUND(AC580/(1-VLOOKUP(AF580,Group,2,FALSE)),2)</f>
        <v>58.55</v>
      </c>
      <c r="AK580" s="16">
        <f>IF(VLOOKUP(AF580,Group,5,FALSE)="YES",VLOOKUP(ROUND(ROUND(AJ580,1)-AJ580,2),Round,2,FALSE)+VLOOKUP(AF580,Group,6,FALSE),0)</f>
        <v>0</v>
      </c>
      <c r="AL580" s="16">
        <f>IF(VLOOKUP(AF580,Group,7,FALSE)="",0,ROUND(AJ580-0.04999,1)-AJ580+AM580)</f>
        <v>0</v>
      </c>
      <c r="AM580" s="16" t="str">
        <f>IF(VLOOKUP(AF580,Group,7,FALSE)="","",VLOOKUP(AF580,Group,7,FALSE))</f>
        <v/>
      </c>
      <c r="AO580" s="156" t="s">
        <v>56</v>
      </c>
    </row>
    <row r="581" spans="2:41" s="3" customFormat="1" ht="1.5" customHeight="1" x14ac:dyDescent="0.2">
      <c r="N581" s="3" t="s">
        <v>244</v>
      </c>
      <c r="P581" s="72"/>
      <c r="Q581" s="87"/>
      <c r="R581" s="6"/>
      <c r="S581" s="38"/>
      <c r="T581" s="6"/>
      <c r="U581" s="5"/>
      <c r="V581" s="51"/>
      <c r="W581" s="142"/>
      <c r="X581" s="55"/>
      <c r="Y581" s="149"/>
      <c r="Z581" s="142"/>
      <c r="AA581" s="38"/>
      <c r="AB581" s="38"/>
      <c r="AC581" s="54"/>
      <c r="AD581" s="16"/>
      <c r="AE581" s="14"/>
      <c r="AF581" s="64"/>
      <c r="AG581" s="118"/>
      <c r="AH581" s="151"/>
      <c r="AI581" s="142"/>
      <c r="AK581" s="16"/>
      <c r="AL581" s="16"/>
      <c r="AM581" s="16"/>
      <c r="AN581" s="16"/>
      <c r="AO581" s="157"/>
    </row>
    <row r="582" spans="2:41" s="3" customFormat="1" ht="9.9499999999999993" customHeight="1" x14ac:dyDescent="0.2">
      <c r="B582" s="106" t="s">
        <v>6</v>
      </c>
      <c r="D582" s="39"/>
      <c r="E582" s="72" t="s">
        <v>1992</v>
      </c>
      <c r="F582" s="72"/>
      <c r="G582" s="144" t="s">
        <v>1993</v>
      </c>
      <c r="H582" s="29"/>
      <c r="I582" s="29"/>
      <c r="J582" s="29"/>
      <c r="K582" s="144" t="s">
        <v>125</v>
      </c>
      <c r="L582" s="29"/>
      <c r="M582" s="29" t="s">
        <v>3084</v>
      </c>
      <c r="N582" s="29"/>
      <c r="P582" s="72"/>
      <c r="Q582" s="87"/>
      <c r="R582" s="28"/>
      <c r="S582" s="38">
        <f>IF(Suggested="Yes",AA582,AG582)</f>
        <v>38.799999999999997</v>
      </c>
      <c r="T582" s="36" t="s">
        <v>43</v>
      </c>
      <c r="U582" s="5" t="str">
        <f>+Instructions!$B$3</f>
        <v>E</v>
      </c>
      <c r="V582" s="51"/>
      <c r="W582" s="55">
        <f>+Instructions!$C$22</f>
        <v>0</v>
      </c>
      <c r="X582" s="38">
        <f>ROUND($AA582*(1-W582)+0.004999,2)</f>
        <v>38.799999999999997</v>
      </c>
      <c r="Y582" s="146"/>
      <c r="Z582" s="6" t="s">
        <v>3263</v>
      </c>
      <c r="AA582" s="38">
        <v>38.799999999999997</v>
      </c>
      <c r="AB582" s="59">
        <f>+W582</f>
        <v>0</v>
      </c>
      <c r="AC582" s="16">
        <f>+X582</f>
        <v>38.799999999999997</v>
      </c>
      <c r="AD582" s="12">
        <f>(AG582-AC582)/AG582</f>
        <v>0</v>
      </c>
      <c r="AE582" s="115"/>
      <c r="AF582" s="121">
        <v>3</v>
      </c>
      <c r="AG582" s="52">
        <f>SUM(AJ582:AL582)+AE582</f>
        <v>38.799999999999997</v>
      </c>
      <c r="AH582" s="146"/>
      <c r="AJ582" s="38">
        <f>ROUND(AC582/(1-VLOOKUP(AF582,Group,2,FALSE)),2)</f>
        <v>38.799999999999997</v>
      </c>
      <c r="AK582" s="16">
        <f>IF(VLOOKUP(AF582,Group,5,FALSE)="YES",VLOOKUP(ROUND(ROUND(AJ582,1)-AJ582,2),Round,2,FALSE)+VLOOKUP(AF582,Group,6,FALSE),0)</f>
        <v>0</v>
      </c>
      <c r="AL582" s="16">
        <f>IF(VLOOKUP(AF582,Group,7,FALSE)="",0,ROUND(AJ582-0.04999,1)-AJ582+AM582)</f>
        <v>0</v>
      </c>
      <c r="AM582" s="16" t="str">
        <f>IF(VLOOKUP(AF582,Group,7,FALSE)="","",VLOOKUP(AF582,Group,7,FALSE))</f>
        <v/>
      </c>
      <c r="AO582" s="156" t="s">
        <v>56</v>
      </c>
    </row>
    <row r="583" spans="2:41" s="3" customFormat="1" ht="1.5" customHeight="1" x14ac:dyDescent="0.2">
      <c r="P583" s="72"/>
      <c r="Q583" s="87"/>
      <c r="R583" s="6"/>
      <c r="S583" s="38"/>
      <c r="T583" s="6"/>
      <c r="U583" s="5"/>
      <c r="V583" s="51"/>
      <c r="W583" s="55"/>
      <c r="X583" s="14"/>
      <c r="Y583" s="146"/>
      <c r="Z583" s="38"/>
      <c r="AA583" s="38"/>
      <c r="AB583" s="54"/>
      <c r="AC583" s="16"/>
      <c r="AD583" s="14"/>
      <c r="AE583" s="64"/>
      <c r="AF583" s="118"/>
      <c r="AG583" s="38"/>
      <c r="AH583" s="146"/>
      <c r="AJ583" s="38"/>
      <c r="AK583" s="16"/>
      <c r="AL583" s="16"/>
      <c r="AM583" s="16"/>
      <c r="AO583" s="157" t="s">
        <v>56</v>
      </c>
    </row>
    <row r="584" spans="2:41" s="3" customFormat="1" ht="9.9499999999999993" customHeight="1" x14ac:dyDescent="0.2">
      <c r="B584" s="106" t="s">
        <v>6</v>
      </c>
      <c r="D584" s="39"/>
      <c r="E584" s="72" t="s">
        <v>256</v>
      </c>
      <c r="F584" s="72"/>
      <c r="G584" s="29" t="s">
        <v>1020</v>
      </c>
      <c r="H584" s="29"/>
      <c r="I584" s="29"/>
      <c r="J584" s="29"/>
      <c r="K584" s="29" t="s">
        <v>125</v>
      </c>
      <c r="L584" s="29"/>
      <c r="M584" s="29" t="s">
        <v>3085</v>
      </c>
      <c r="N584" s="29"/>
      <c r="P584" s="72"/>
      <c r="Q584" s="87"/>
      <c r="R584" s="28"/>
      <c r="S584" s="38">
        <f>IF(Suggested="Yes",AA584,AG584)</f>
        <v>57.85</v>
      </c>
      <c r="T584" s="36" t="s">
        <v>43</v>
      </c>
      <c r="U584" s="5" t="str">
        <f>+Instructions!$B$3</f>
        <v>E</v>
      </c>
      <c r="V584" s="51"/>
      <c r="W584" s="55">
        <f>+Instructions!$C$22</f>
        <v>0</v>
      </c>
      <c r="X584" s="38">
        <f>ROUND($AA584*(1-W584)+0.004999,2)</f>
        <v>57.85</v>
      </c>
      <c r="Y584" s="146"/>
      <c r="Z584" s="6" t="s">
        <v>3262</v>
      </c>
      <c r="AA584" s="38">
        <v>57.85</v>
      </c>
      <c r="AB584" s="59">
        <f>+W584</f>
        <v>0</v>
      </c>
      <c r="AC584" s="16">
        <f>+X584</f>
        <v>57.85</v>
      </c>
      <c r="AD584" s="12">
        <f>(AG584-AC584)/AG584</f>
        <v>0</v>
      </c>
      <c r="AE584" s="115"/>
      <c r="AF584" s="121">
        <v>3</v>
      </c>
      <c r="AG584" s="52">
        <f>SUM(AJ584:AL584)+AE584</f>
        <v>57.85</v>
      </c>
      <c r="AH584" s="146"/>
      <c r="AJ584" s="38">
        <f>ROUND(AC584/(1-VLOOKUP(AF584,Group,2,FALSE)),2)</f>
        <v>57.85</v>
      </c>
      <c r="AK584" s="16">
        <f>IF(VLOOKUP(AF584,Group,5,FALSE)="YES",VLOOKUP(ROUND(ROUND(AJ584,1)-AJ584,2),Round,2,FALSE)+VLOOKUP(AF584,Group,6,FALSE),0)</f>
        <v>0</v>
      </c>
      <c r="AL584" s="16">
        <f>IF(VLOOKUP(AF584,Group,7,FALSE)="",0,ROUND(AJ584-0.04999,1)-AJ584+AM584)</f>
        <v>0</v>
      </c>
      <c r="AM584" s="16" t="str">
        <f>IF(VLOOKUP(AF584,Group,7,FALSE)="","",VLOOKUP(AF584,Group,7,FALSE))</f>
        <v/>
      </c>
      <c r="AO584" s="157" t="s">
        <v>56</v>
      </c>
    </row>
    <row r="585" spans="2:41" s="3" customFormat="1" ht="2.85" customHeight="1" x14ac:dyDescent="0.2">
      <c r="P585" s="72"/>
      <c r="Q585" s="87"/>
      <c r="R585" s="6"/>
      <c r="S585" s="38"/>
      <c r="T585" s="6"/>
      <c r="U585" s="5"/>
      <c r="V585" s="51"/>
      <c r="W585" s="55"/>
      <c r="X585" s="14"/>
      <c r="Y585" s="146"/>
      <c r="Z585" s="38"/>
      <c r="AA585" s="38"/>
      <c r="AB585" s="54"/>
      <c r="AC585" s="16"/>
      <c r="AD585" s="14"/>
      <c r="AE585" s="64"/>
      <c r="AF585" s="118"/>
      <c r="AG585" s="38"/>
      <c r="AH585" s="146"/>
      <c r="AJ585" s="38"/>
      <c r="AK585" s="16"/>
      <c r="AL585" s="16"/>
      <c r="AM585" s="16"/>
      <c r="AO585" s="157" t="s">
        <v>56</v>
      </c>
    </row>
    <row r="586" spans="2:41" s="3" customFormat="1" ht="9.75" customHeight="1" x14ac:dyDescent="0.2">
      <c r="B586" s="107" t="s">
        <v>52</v>
      </c>
      <c r="D586" s="39"/>
      <c r="E586" s="72" t="s">
        <v>177</v>
      </c>
      <c r="F586" s="72"/>
      <c r="G586" s="29" t="s">
        <v>45</v>
      </c>
      <c r="H586" s="29"/>
      <c r="I586" s="29"/>
      <c r="J586" s="29"/>
      <c r="K586" s="29" t="s">
        <v>88</v>
      </c>
      <c r="L586" s="29"/>
      <c r="M586" s="29" t="s">
        <v>3076</v>
      </c>
      <c r="N586" s="29"/>
      <c r="P586" s="72" t="s">
        <v>90</v>
      </c>
      <c r="Q586" s="87"/>
      <c r="R586" s="28"/>
      <c r="S586" s="38">
        <f>IF(Suggested="Yes",AA586,AG586)</f>
        <v>39.15</v>
      </c>
      <c r="T586" s="36" t="s">
        <v>44</v>
      </c>
      <c r="U586" s="5" t="str">
        <f>+Instructions!$B$3</f>
        <v>E</v>
      </c>
      <c r="V586" s="51"/>
      <c r="W586" s="55">
        <f>+Instructions!$C$22</f>
        <v>0</v>
      </c>
      <c r="X586" s="38">
        <f>ROUND($AA586*(1-W586)+0.004999,2)</f>
        <v>39.15</v>
      </c>
      <c r="Y586" s="146"/>
      <c r="Z586" s="6" t="s">
        <v>3262</v>
      </c>
      <c r="AA586" s="38">
        <v>39.15</v>
      </c>
      <c r="AB586" s="59">
        <f t="shared" ref="AB586" si="430">+W586</f>
        <v>0</v>
      </c>
      <c r="AC586" s="16">
        <f t="shared" ref="AC586" si="431">+X586</f>
        <v>39.15</v>
      </c>
      <c r="AD586" s="12">
        <f t="shared" ref="AD586" si="432">(AG586-AC586)/AG586</f>
        <v>0</v>
      </c>
      <c r="AE586" s="115"/>
      <c r="AF586" s="120">
        <v>1</v>
      </c>
      <c r="AG586" s="37">
        <f t="shared" ref="AG586" si="433">SUM(AJ586:AL586)+AE586</f>
        <v>39.15</v>
      </c>
      <c r="AH586" s="146"/>
      <c r="AJ586" s="38">
        <f t="shared" ref="AJ586" si="434">ROUND(AC586/(1-VLOOKUP(AF586,Group,2,FALSE)),2)</f>
        <v>39.15</v>
      </c>
      <c r="AK586" s="16">
        <f t="shared" ref="AK586" si="435">IF(VLOOKUP(AF586,Group,5,FALSE)="YES",VLOOKUP(ROUND(ROUND(AJ586,1)-AJ586,2),Round,2,FALSE)+VLOOKUP(AF586,Group,6,FALSE),0)</f>
        <v>0</v>
      </c>
      <c r="AL586" s="16">
        <f t="shared" ref="AL586" si="436">IF(VLOOKUP(AF586,Group,7,FALSE)="",0,ROUND(AJ586-0.04999,1)-AJ586+AM586)</f>
        <v>0</v>
      </c>
      <c r="AM586" s="16" t="str">
        <f t="shared" ref="AM586" si="437">IF(VLOOKUP(AF586,Group,7,FALSE)="","",VLOOKUP(AF586,Group,7,FALSE))</f>
        <v/>
      </c>
      <c r="AO586" s="156" t="s">
        <v>56</v>
      </c>
    </row>
    <row r="587" spans="2:41" s="3" customFormat="1" ht="2.85" customHeight="1" x14ac:dyDescent="0.2">
      <c r="P587" s="72"/>
      <c r="Q587" s="87"/>
      <c r="R587" s="6"/>
      <c r="S587" s="38"/>
      <c r="T587" s="6"/>
      <c r="U587" s="5"/>
      <c r="V587" s="51"/>
      <c r="W587" s="55"/>
      <c r="X587" s="14"/>
      <c r="Y587" s="146"/>
      <c r="Z587" s="38"/>
      <c r="AA587" s="38"/>
      <c r="AB587" s="54"/>
      <c r="AC587" s="16"/>
      <c r="AD587" s="14"/>
      <c r="AE587" s="64"/>
      <c r="AF587" s="118"/>
      <c r="AG587" s="38"/>
      <c r="AH587" s="146"/>
      <c r="AJ587" s="38"/>
      <c r="AK587" s="16"/>
      <c r="AL587" s="16"/>
      <c r="AM587" s="16"/>
      <c r="AO587" s="157" t="s">
        <v>56</v>
      </c>
    </row>
    <row r="588" spans="2:41" s="3" customFormat="1" ht="9.9499999999999993" customHeight="1" x14ac:dyDescent="0.2">
      <c r="C588" s="34"/>
      <c r="D588" s="39" t="s">
        <v>227</v>
      </c>
      <c r="E588" s="138" t="s">
        <v>3086</v>
      </c>
      <c r="F588" s="138"/>
      <c r="G588" s="138"/>
      <c r="H588" s="138"/>
      <c r="I588" s="138"/>
      <c r="J588" s="138"/>
      <c r="K588" s="138"/>
      <c r="L588" s="138"/>
      <c r="M588" s="138" t="s">
        <v>244</v>
      </c>
      <c r="N588" s="138"/>
      <c r="O588" s="29"/>
      <c r="P588" s="72"/>
      <c r="Q588" s="29"/>
      <c r="R588" s="29"/>
      <c r="S588" s="29"/>
      <c r="T588" s="29"/>
      <c r="U588" s="5"/>
      <c r="V588" s="51"/>
      <c r="W588" s="68"/>
      <c r="X588" s="68"/>
      <c r="Y588" s="146"/>
      <c r="Z588" s="38"/>
      <c r="AA588" s="38"/>
      <c r="AB588" s="54"/>
      <c r="AC588" s="16"/>
      <c r="AD588" s="14"/>
      <c r="AE588" s="64"/>
      <c r="AF588" s="118"/>
      <c r="AG588" s="16"/>
      <c r="AH588" s="146"/>
      <c r="AJ588" s="38"/>
      <c r="AK588" s="16"/>
      <c r="AL588" s="16"/>
      <c r="AM588" s="16"/>
      <c r="AO588" s="157"/>
    </row>
    <row r="589" spans="2:41" s="3" customFormat="1" ht="1.5" customHeight="1" x14ac:dyDescent="0.2">
      <c r="P589" s="72"/>
      <c r="Q589" s="87"/>
      <c r="R589" s="6"/>
      <c r="S589" s="38"/>
      <c r="T589" s="6"/>
      <c r="U589" s="5"/>
      <c r="V589" s="51"/>
      <c r="W589" s="55"/>
      <c r="X589" s="14"/>
      <c r="Y589" s="146"/>
      <c r="Z589" s="38"/>
      <c r="AA589" s="38"/>
      <c r="AB589" s="54"/>
      <c r="AC589" s="16"/>
      <c r="AD589" s="14"/>
      <c r="AE589" s="64"/>
      <c r="AF589" s="118"/>
      <c r="AG589" s="38"/>
      <c r="AH589" s="146"/>
      <c r="AJ589" s="38"/>
      <c r="AK589" s="16"/>
      <c r="AL589" s="16"/>
      <c r="AM589" s="16"/>
      <c r="AO589" s="157" t="s">
        <v>56</v>
      </c>
    </row>
    <row r="590" spans="2:41" s="3" customFormat="1" ht="9.9499999999999993" customHeight="1" x14ac:dyDescent="0.2">
      <c r="B590" s="106" t="s">
        <v>6</v>
      </c>
      <c r="D590" s="39"/>
      <c r="E590" s="72" t="s">
        <v>2957</v>
      </c>
      <c r="F590" s="72"/>
      <c r="G590" s="29" t="s">
        <v>2004</v>
      </c>
      <c r="H590" s="29"/>
      <c r="I590" s="29"/>
      <c r="J590" s="29"/>
      <c r="K590" s="29" t="s">
        <v>125</v>
      </c>
      <c r="L590" s="29"/>
      <c r="M590" s="29" t="s">
        <v>3087</v>
      </c>
      <c r="N590" s="29"/>
      <c r="P590" s="72" t="s">
        <v>1531</v>
      </c>
      <c r="Q590" s="87"/>
      <c r="R590" s="28"/>
      <c r="S590" s="38">
        <f>IF(Suggested="Yes",AA590,AG590)</f>
        <v>55.3</v>
      </c>
      <c r="T590" s="36" t="s">
        <v>43</v>
      </c>
      <c r="U590" s="5" t="str">
        <f>+Instructions!$B$3</f>
        <v>E</v>
      </c>
      <c r="V590" s="51"/>
      <c r="W590" s="55">
        <f>+Instructions!$C$22</f>
        <v>0</v>
      </c>
      <c r="X590" s="38">
        <f>ROUND($AA590*(1-W590)+0.004999,2)</f>
        <v>55.3</v>
      </c>
      <c r="Y590" s="146"/>
      <c r="Z590" s="6" t="s">
        <v>3262</v>
      </c>
      <c r="AA590" s="38">
        <v>55.3</v>
      </c>
      <c r="AB590" s="59">
        <f t="shared" ref="AB590" si="438">+W590</f>
        <v>0</v>
      </c>
      <c r="AC590" s="16">
        <f t="shared" ref="AC590" si="439">+X590</f>
        <v>55.3</v>
      </c>
      <c r="AD590" s="12">
        <f>(AG590-AC590)/AG590</f>
        <v>0</v>
      </c>
      <c r="AE590" s="115"/>
      <c r="AF590" s="121">
        <v>3</v>
      </c>
      <c r="AG590" s="52">
        <f>SUM(AJ590:AL590)+AE590</f>
        <v>55.3</v>
      </c>
      <c r="AH590" s="146"/>
      <c r="AJ590" s="38">
        <f>ROUND(AC590/(1-VLOOKUP(AF590,Group,2,FALSE)),2)</f>
        <v>55.3</v>
      </c>
      <c r="AK590" s="16">
        <f>IF(VLOOKUP(AF590,Group,5,FALSE)="YES",VLOOKUP(ROUND(ROUND(AJ590,1)-AJ590,2),Round,2,FALSE)+VLOOKUP(AF590,Group,6,FALSE),0)</f>
        <v>0</v>
      </c>
      <c r="AL590" s="16">
        <f>IF(VLOOKUP(AF590,Group,7,FALSE)="",0,ROUND(AJ590-0.04999,1)-AJ590+AM590)</f>
        <v>0</v>
      </c>
      <c r="AM590" s="16" t="str">
        <f>IF(VLOOKUP(AF590,Group,7,FALSE)="","",VLOOKUP(AF590,Group,7,FALSE))</f>
        <v/>
      </c>
      <c r="AO590" s="157" t="s">
        <v>56</v>
      </c>
    </row>
    <row r="591" spans="2:41" s="3" customFormat="1" ht="2.85" customHeight="1" x14ac:dyDescent="0.2">
      <c r="P591" s="72"/>
      <c r="Q591" s="87"/>
      <c r="R591" s="6"/>
      <c r="S591" s="38"/>
      <c r="T591" s="6"/>
      <c r="U591" s="5"/>
      <c r="V591" s="51"/>
      <c r="W591" s="55"/>
      <c r="X591" s="14"/>
      <c r="Y591" s="146"/>
      <c r="Z591" s="38"/>
      <c r="AA591" s="38"/>
      <c r="AB591" s="54"/>
      <c r="AC591" s="16"/>
      <c r="AD591" s="14"/>
      <c r="AE591" s="64"/>
      <c r="AF591" s="118"/>
      <c r="AG591" s="38"/>
      <c r="AH591" s="146"/>
      <c r="AJ591" s="38"/>
      <c r="AK591" s="16"/>
      <c r="AL591" s="16"/>
      <c r="AM591" s="16"/>
      <c r="AO591" s="157" t="s">
        <v>56</v>
      </c>
    </row>
    <row r="592" spans="2:41" s="3" customFormat="1" ht="9.9499999999999993" customHeight="1" x14ac:dyDescent="0.2">
      <c r="C592" s="34"/>
      <c r="D592" s="39" t="s">
        <v>227</v>
      </c>
      <c r="E592" s="138" t="s">
        <v>3088</v>
      </c>
      <c r="F592" s="138"/>
      <c r="G592" s="138"/>
      <c r="H592" s="138"/>
      <c r="I592" s="138"/>
      <c r="J592" s="138"/>
      <c r="K592" s="138"/>
      <c r="L592" s="138"/>
      <c r="M592" s="138" t="s">
        <v>244</v>
      </c>
      <c r="N592" s="138"/>
      <c r="O592" s="29"/>
      <c r="P592" s="72"/>
      <c r="Q592" s="29"/>
      <c r="R592" s="29"/>
      <c r="S592" s="29"/>
      <c r="T592" s="29"/>
      <c r="U592" s="5"/>
      <c r="V592" s="51"/>
      <c r="W592" s="68"/>
      <c r="X592" s="68"/>
      <c r="Y592" s="146"/>
      <c r="Z592" s="38"/>
      <c r="AA592" s="38"/>
      <c r="AB592" s="54"/>
      <c r="AC592" s="16"/>
      <c r="AD592" s="14"/>
      <c r="AE592" s="64"/>
      <c r="AF592" s="118"/>
      <c r="AG592" s="16"/>
      <c r="AH592" s="146"/>
      <c r="AJ592" s="38"/>
      <c r="AK592" s="16"/>
      <c r="AL592" s="16"/>
      <c r="AM592" s="16"/>
      <c r="AO592" s="157"/>
    </row>
    <row r="593" spans="2:41" s="3" customFormat="1" ht="1.5" customHeight="1" x14ac:dyDescent="0.2">
      <c r="P593" s="72"/>
      <c r="Q593" s="87"/>
      <c r="R593" s="6"/>
      <c r="S593" s="38"/>
      <c r="T593" s="6"/>
      <c r="U593" s="5"/>
      <c r="V593" s="51"/>
      <c r="W593" s="55"/>
      <c r="X593" s="14"/>
      <c r="Y593" s="146"/>
      <c r="Z593" s="38"/>
      <c r="AA593" s="38"/>
      <c r="AB593" s="54"/>
      <c r="AC593" s="16"/>
      <c r="AD593" s="14"/>
      <c r="AE593" s="64"/>
      <c r="AF593" s="118"/>
      <c r="AG593" s="38"/>
      <c r="AH593" s="146"/>
      <c r="AJ593" s="38"/>
      <c r="AK593" s="16"/>
      <c r="AL593" s="16"/>
      <c r="AM593" s="16"/>
      <c r="AO593" s="157" t="s">
        <v>56</v>
      </c>
    </row>
    <row r="594" spans="2:41" s="3" customFormat="1" ht="9.9499999999999993" customHeight="1" x14ac:dyDescent="0.2">
      <c r="B594" s="106" t="s">
        <v>6</v>
      </c>
      <c r="D594" s="39"/>
      <c r="E594" s="72" t="s">
        <v>1580</v>
      </c>
      <c r="F594" s="72"/>
      <c r="G594" s="29" t="s">
        <v>1579</v>
      </c>
      <c r="H594" s="29"/>
      <c r="I594" s="29"/>
      <c r="J594" s="29"/>
      <c r="K594" s="29" t="s">
        <v>125</v>
      </c>
      <c r="L594" s="29"/>
      <c r="M594" s="29" t="s">
        <v>3089</v>
      </c>
      <c r="N594" s="29"/>
      <c r="P594" s="72" t="s">
        <v>1531</v>
      </c>
      <c r="Q594" s="87"/>
      <c r="R594" s="28"/>
      <c r="S594" s="38">
        <f>IF(Suggested="Yes",AA594,AG594)</f>
        <v>156.15</v>
      </c>
      <c r="T594" s="36" t="s">
        <v>43</v>
      </c>
      <c r="U594" s="5" t="str">
        <f>+Instructions!$B$3</f>
        <v>E</v>
      </c>
      <c r="V594" s="51"/>
      <c r="W594" s="55">
        <f>+Instructions!$C$22</f>
        <v>0</v>
      </c>
      <c r="X594" s="38">
        <f>ROUND($AA594*(1-W594)+0.004999,2)</f>
        <v>156.15</v>
      </c>
      <c r="Y594" s="146"/>
      <c r="Z594" s="6" t="s">
        <v>3262</v>
      </c>
      <c r="AA594" s="38">
        <v>156.15</v>
      </c>
      <c r="AB594" s="59">
        <f t="shared" ref="AB594" si="440">+W594</f>
        <v>0</v>
      </c>
      <c r="AC594" s="16">
        <f t="shared" ref="AC594" si="441">+X594</f>
        <v>156.15</v>
      </c>
      <c r="AD594" s="12">
        <f>(AG594-AC594)/AG594</f>
        <v>0</v>
      </c>
      <c r="AE594" s="115"/>
      <c r="AF594" s="121">
        <v>3</v>
      </c>
      <c r="AG594" s="52">
        <f>SUM(AJ594:AL594)+AE594</f>
        <v>156.15</v>
      </c>
      <c r="AH594" s="146"/>
      <c r="AJ594" s="38">
        <f>ROUND(AC594/(1-VLOOKUP(AF594,Group,2,FALSE)),2)</f>
        <v>156.15</v>
      </c>
      <c r="AK594" s="16">
        <f>IF(VLOOKUP(AF594,Group,5,FALSE)="YES",VLOOKUP(ROUND(ROUND(AJ594,1)-AJ594,2),Round,2,FALSE)+VLOOKUP(AF594,Group,6,FALSE),0)</f>
        <v>0</v>
      </c>
      <c r="AL594" s="16">
        <f>IF(VLOOKUP(AF594,Group,7,FALSE)="",0,ROUND(AJ594-0.04999,1)-AJ594+AM594)</f>
        <v>0</v>
      </c>
      <c r="AM594" s="16" t="str">
        <f>IF(VLOOKUP(AF594,Group,7,FALSE)="","",VLOOKUP(AF594,Group,7,FALSE))</f>
        <v/>
      </c>
      <c r="AO594" s="157" t="s">
        <v>56</v>
      </c>
    </row>
    <row r="595" spans="2:41" s="3" customFormat="1" ht="3.75" customHeight="1" x14ac:dyDescent="0.2">
      <c r="P595" s="72"/>
      <c r="Q595" s="87"/>
      <c r="R595" s="6"/>
      <c r="S595" s="38"/>
      <c r="T595" s="6"/>
      <c r="U595" s="5"/>
      <c r="V595" s="51"/>
      <c r="W595" s="55"/>
      <c r="X595" s="14"/>
      <c r="Y595" s="146"/>
      <c r="Z595" s="38"/>
      <c r="AA595" s="38"/>
      <c r="AB595" s="54"/>
      <c r="AC595" s="16"/>
      <c r="AD595" s="14"/>
      <c r="AE595" s="64"/>
      <c r="AF595" s="118"/>
      <c r="AG595" s="38"/>
      <c r="AH595" s="146"/>
      <c r="AJ595" s="38"/>
      <c r="AK595" s="16"/>
      <c r="AL595" s="16"/>
      <c r="AM595" s="16"/>
      <c r="AO595" s="157" t="s">
        <v>56</v>
      </c>
    </row>
    <row r="596" spans="2:41" s="3" customFormat="1" ht="9.9499999999999993" customHeight="1" x14ac:dyDescent="0.2">
      <c r="C596" s="71" t="s">
        <v>2553</v>
      </c>
      <c r="K596" s="138"/>
      <c r="L596" s="11"/>
      <c r="P596" s="137"/>
      <c r="Q596" s="6"/>
      <c r="R596" s="77" t="s">
        <v>791</v>
      </c>
      <c r="S596" s="185" t="s">
        <v>1056</v>
      </c>
      <c r="T596" s="190"/>
      <c r="U596" s="5"/>
      <c r="V596" s="214"/>
      <c r="W596" s="68"/>
      <c r="X596" s="68"/>
      <c r="Y596" s="212"/>
      <c r="Z596" s="38"/>
      <c r="AA596" s="38"/>
      <c r="AB596" s="14"/>
      <c r="AC596" s="14"/>
      <c r="AD596" s="14"/>
      <c r="AE596" s="14"/>
      <c r="AF596" s="64"/>
      <c r="AG596" s="16"/>
      <c r="AH596" s="212"/>
      <c r="AO596" s="157" t="s">
        <v>56</v>
      </c>
    </row>
    <row r="597" spans="2:41" s="3" customFormat="1" ht="2.4500000000000002" customHeight="1" x14ac:dyDescent="0.2">
      <c r="P597" s="72"/>
      <c r="Q597" s="87"/>
      <c r="R597" s="6"/>
      <c r="S597" s="38"/>
      <c r="T597" s="6"/>
      <c r="U597" s="5"/>
      <c r="V597" s="214"/>
      <c r="W597" s="55"/>
      <c r="X597" s="14"/>
      <c r="Y597" s="212"/>
      <c r="Z597" s="38"/>
      <c r="AA597" s="38"/>
      <c r="AB597" s="54"/>
      <c r="AC597" s="16"/>
      <c r="AD597" s="14"/>
      <c r="AE597" s="64"/>
      <c r="AF597" s="118"/>
      <c r="AG597" s="38"/>
      <c r="AH597" s="212"/>
      <c r="AJ597" s="38"/>
      <c r="AK597" s="16"/>
      <c r="AL597" s="16"/>
      <c r="AM597" s="16"/>
      <c r="AO597" s="157" t="s">
        <v>56</v>
      </c>
    </row>
    <row r="598" spans="2:41" s="3" customFormat="1" ht="9.9499999999999993" customHeight="1" x14ac:dyDescent="0.2">
      <c r="C598" s="34"/>
      <c r="D598" s="39" t="s">
        <v>216</v>
      </c>
      <c r="E598" s="138" t="s">
        <v>1059</v>
      </c>
      <c r="F598" s="138"/>
      <c r="G598" s="138"/>
      <c r="H598" s="138"/>
      <c r="I598" s="138"/>
      <c r="J598" s="138"/>
      <c r="K598" s="138"/>
      <c r="L598" s="138"/>
      <c r="M598" s="138"/>
      <c r="N598" s="138"/>
      <c r="O598" s="29"/>
      <c r="P598" s="72"/>
      <c r="Q598" s="29"/>
      <c r="R598" s="29"/>
      <c r="S598" s="29"/>
      <c r="T598" s="29"/>
      <c r="U598" s="5"/>
      <c r="V598" s="214"/>
      <c r="W598" s="68"/>
      <c r="X598" s="68"/>
      <c r="Y598" s="212"/>
      <c r="Z598" s="38"/>
      <c r="AA598" s="38"/>
      <c r="AB598" s="54"/>
      <c r="AC598" s="16"/>
      <c r="AD598" s="14"/>
      <c r="AE598" s="64"/>
      <c r="AF598" s="118"/>
      <c r="AG598" s="16"/>
      <c r="AH598" s="212"/>
      <c r="AJ598" s="38"/>
      <c r="AK598" s="16"/>
      <c r="AL598" s="16"/>
      <c r="AM598" s="16"/>
      <c r="AO598" s="157"/>
    </row>
    <row r="599" spans="2:41" s="3" customFormat="1" ht="1.5" customHeight="1" x14ac:dyDescent="0.2">
      <c r="C599" s="178"/>
      <c r="D599" s="178"/>
      <c r="E599" s="178"/>
      <c r="F599" s="178"/>
      <c r="G599" s="178"/>
      <c r="H599" s="178"/>
      <c r="I599" s="178"/>
      <c r="J599" s="178"/>
      <c r="K599" s="178"/>
      <c r="L599" s="178"/>
      <c r="M599" s="178"/>
      <c r="N599" s="178"/>
      <c r="O599" s="178"/>
      <c r="P599" s="180"/>
      <c r="Q599" s="181"/>
      <c r="R599" s="179"/>
      <c r="S599" s="182"/>
      <c r="T599" s="179"/>
      <c r="U599" s="5"/>
      <c r="V599" s="51"/>
      <c r="W599" s="55"/>
      <c r="X599" s="14"/>
      <c r="Y599" s="146"/>
      <c r="Z599" s="38"/>
      <c r="AA599" s="38"/>
      <c r="AB599" s="54"/>
      <c r="AC599" s="16"/>
      <c r="AD599" s="14"/>
      <c r="AE599" s="64"/>
      <c r="AF599" s="118"/>
      <c r="AG599" s="38"/>
      <c r="AH599" s="146"/>
      <c r="AJ599" s="38"/>
      <c r="AK599" s="16"/>
      <c r="AL599" s="16"/>
      <c r="AM599" s="16"/>
      <c r="AO599" s="157" t="s">
        <v>56</v>
      </c>
    </row>
    <row r="600" spans="2:41" s="3" customFormat="1" ht="9.75" customHeight="1" x14ac:dyDescent="0.2">
      <c r="B600" s="107" t="s">
        <v>52</v>
      </c>
      <c r="D600" s="39"/>
      <c r="E600" s="72" t="s">
        <v>1540</v>
      </c>
      <c r="F600" s="72"/>
      <c r="G600" s="29" t="s">
        <v>45</v>
      </c>
      <c r="H600" s="29"/>
      <c r="I600" s="29"/>
      <c r="J600" s="29"/>
      <c r="K600" s="29" t="s">
        <v>125</v>
      </c>
      <c r="L600" s="29"/>
      <c r="M600" s="29" t="s">
        <v>2543</v>
      </c>
      <c r="N600" s="29"/>
      <c r="P600" s="72" t="s">
        <v>1521</v>
      </c>
      <c r="Q600" s="87"/>
      <c r="R600" s="28"/>
      <c r="S600" s="38">
        <f>IF(Suggested="Yes",AA600,AG600)</f>
        <v>22.45</v>
      </c>
      <c r="T600" s="36" t="s">
        <v>44</v>
      </c>
      <c r="U600" s="5" t="str">
        <f>+Instructions!$B$3</f>
        <v>E</v>
      </c>
      <c r="V600" s="51"/>
      <c r="W600" s="55">
        <f>+Instructions!$C$22</f>
        <v>0</v>
      </c>
      <c r="X600" s="38">
        <f t="shared" ref="X600:X601" si="442">ROUND($AA600*(1-W600)+0.004999,2)</f>
        <v>22.45</v>
      </c>
      <c r="Y600" s="146"/>
      <c r="Z600" s="6" t="s">
        <v>3262</v>
      </c>
      <c r="AA600" s="38">
        <v>22.45</v>
      </c>
      <c r="AB600" s="59">
        <f t="shared" ref="AB600:AB601" si="443">+W600</f>
        <v>0</v>
      </c>
      <c r="AC600" s="16">
        <f t="shared" ref="AC600:AC601" si="444">+X600</f>
        <v>22.45</v>
      </c>
      <c r="AD600" s="12">
        <f t="shared" ref="AD600:AD601" si="445">(AG600-AC600)/AG600</f>
        <v>0</v>
      </c>
      <c r="AE600" s="115"/>
      <c r="AF600" s="120">
        <v>1</v>
      </c>
      <c r="AG600" s="37">
        <f t="shared" ref="AG600:AG601" si="446">SUM(AJ600:AL600)+AE600</f>
        <v>22.45</v>
      </c>
      <c r="AH600" s="146"/>
      <c r="AJ600" s="38">
        <f t="shared" ref="AJ600:AJ601" si="447">ROUND(AC600/(1-VLOOKUP(AF600,Group,2,FALSE)),2)</f>
        <v>22.45</v>
      </c>
      <c r="AK600" s="16">
        <f t="shared" ref="AK600:AK601" si="448">IF(VLOOKUP(AF600,Group,5,FALSE)="YES",VLOOKUP(ROUND(ROUND(AJ600,1)-AJ600,2),Round,2,FALSE)+VLOOKUP(AF600,Group,6,FALSE),0)</f>
        <v>0</v>
      </c>
      <c r="AL600" s="16">
        <f t="shared" ref="AL600:AL601" si="449">IF(VLOOKUP(AF600,Group,7,FALSE)="",0,ROUND(AJ600-0.04999,1)-AJ600+AM600)</f>
        <v>0</v>
      </c>
      <c r="AM600" s="16" t="str">
        <f t="shared" ref="AM600:AM601" si="450">IF(VLOOKUP(AF600,Group,7,FALSE)="","",VLOOKUP(AF600,Group,7,FALSE))</f>
        <v/>
      </c>
      <c r="AO600" s="156" t="s">
        <v>56</v>
      </c>
    </row>
    <row r="601" spans="2:41" s="3" customFormat="1" ht="9.75" customHeight="1" x14ac:dyDescent="0.2">
      <c r="B601" s="107" t="s">
        <v>52</v>
      </c>
      <c r="D601" s="39"/>
      <c r="E601" s="72" t="s">
        <v>89</v>
      </c>
      <c r="F601" s="72"/>
      <c r="G601" s="29" t="s">
        <v>45</v>
      </c>
      <c r="H601" s="29"/>
      <c r="I601" s="29"/>
      <c r="J601" s="29"/>
      <c r="K601" s="29" t="s">
        <v>125</v>
      </c>
      <c r="L601" s="29"/>
      <c r="M601" s="29" t="s">
        <v>2544</v>
      </c>
      <c r="N601" s="29"/>
      <c r="P601" s="72" t="s">
        <v>91</v>
      </c>
      <c r="Q601" s="87"/>
      <c r="R601" s="28"/>
      <c r="S601" s="38">
        <f>IF(Suggested="Yes",AA601,AG601)</f>
        <v>23.75</v>
      </c>
      <c r="T601" s="36" t="s">
        <v>44</v>
      </c>
      <c r="U601" s="5" t="str">
        <f>+Instructions!$B$3</f>
        <v>E</v>
      </c>
      <c r="V601" s="51"/>
      <c r="W601" s="55">
        <f>+Instructions!$C$22</f>
        <v>0</v>
      </c>
      <c r="X601" s="38">
        <f t="shared" si="442"/>
        <v>23.75</v>
      </c>
      <c r="Y601" s="146"/>
      <c r="Z601" s="6" t="s">
        <v>3262</v>
      </c>
      <c r="AA601" s="38">
        <v>23.75</v>
      </c>
      <c r="AB601" s="59">
        <f t="shared" si="443"/>
        <v>0</v>
      </c>
      <c r="AC601" s="16">
        <f t="shared" si="444"/>
        <v>23.75</v>
      </c>
      <c r="AD601" s="12">
        <f t="shared" si="445"/>
        <v>0</v>
      </c>
      <c r="AE601" s="115"/>
      <c r="AF601" s="120">
        <v>1</v>
      </c>
      <c r="AG601" s="37">
        <f t="shared" si="446"/>
        <v>23.75</v>
      </c>
      <c r="AH601" s="146"/>
      <c r="AJ601" s="38">
        <f t="shared" si="447"/>
        <v>23.75</v>
      </c>
      <c r="AK601" s="16">
        <f t="shared" si="448"/>
        <v>0</v>
      </c>
      <c r="AL601" s="16">
        <f t="shared" si="449"/>
        <v>0</v>
      </c>
      <c r="AM601" s="16" t="str">
        <f t="shared" si="450"/>
        <v/>
      </c>
      <c r="AO601" s="156" t="s">
        <v>56</v>
      </c>
    </row>
    <row r="602" spans="2:41" s="3" customFormat="1" ht="9.75" customHeight="1" x14ac:dyDescent="0.2">
      <c r="B602" s="107" t="s">
        <v>52</v>
      </c>
      <c r="D602" s="39"/>
      <c r="E602" s="72" t="s">
        <v>292</v>
      </c>
      <c r="F602" s="72"/>
      <c r="G602" s="29" t="s">
        <v>45</v>
      </c>
      <c r="H602" s="29"/>
      <c r="I602" s="29"/>
      <c r="J602" s="29"/>
      <c r="K602" s="29" t="s">
        <v>125</v>
      </c>
      <c r="L602" s="29"/>
      <c r="M602" s="29" t="s">
        <v>2545</v>
      </c>
      <c r="N602" s="29"/>
      <c r="P602" s="72" t="s">
        <v>90</v>
      </c>
      <c r="Q602" s="87"/>
      <c r="R602" s="28"/>
      <c r="S602" s="38">
        <f>IF(Suggested="Yes",AA602,AG602)</f>
        <v>22.2</v>
      </c>
      <c r="T602" s="36" t="s">
        <v>44</v>
      </c>
      <c r="U602" s="5" t="str">
        <f>+Instructions!$B$3</f>
        <v>E</v>
      </c>
      <c r="V602" s="51"/>
      <c r="W602" s="55">
        <f>+Instructions!$C$22</f>
        <v>0</v>
      </c>
      <c r="X602" s="38">
        <f t="shared" ref="X602" si="451">ROUND($AA602*(1-W602)+0.004999,2)</f>
        <v>22.2</v>
      </c>
      <c r="Y602" s="146"/>
      <c r="Z602" s="6" t="s">
        <v>3262</v>
      </c>
      <c r="AA602" s="38">
        <v>22.2</v>
      </c>
      <c r="AB602" s="59">
        <f t="shared" ref="AB602" si="452">+W602</f>
        <v>0</v>
      </c>
      <c r="AC602" s="16">
        <f t="shared" ref="AC602" si="453">+X602</f>
        <v>22.2</v>
      </c>
      <c r="AD602" s="12">
        <f t="shared" ref="AD602" si="454">(AG602-AC602)/AG602</f>
        <v>0</v>
      </c>
      <c r="AE602" s="115"/>
      <c r="AF602" s="120">
        <v>1</v>
      </c>
      <c r="AG602" s="37">
        <f t="shared" ref="AG602" si="455">SUM(AJ602:AL602)+AE602</f>
        <v>22.2</v>
      </c>
      <c r="AH602" s="146"/>
      <c r="AJ602" s="38">
        <f t="shared" ref="AJ602" si="456">ROUND(AC602/(1-VLOOKUP(AF602,Group,2,FALSE)),2)</f>
        <v>22.2</v>
      </c>
      <c r="AK602" s="16">
        <f t="shared" ref="AK602" si="457">IF(VLOOKUP(AF602,Group,5,FALSE)="YES",VLOOKUP(ROUND(ROUND(AJ602,1)-AJ602,2),Round,2,FALSE)+VLOOKUP(AF602,Group,6,FALSE),0)</f>
        <v>0</v>
      </c>
      <c r="AL602" s="16">
        <f t="shared" ref="AL602" si="458">IF(VLOOKUP(AF602,Group,7,FALSE)="",0,ROUND(AJ602-0.04999,1)-AJ602+AM602)</f>
        <v>0</v>
      </c>
      <c r="AM602" s="16" t="str">
        <f t="shared" ref="AM602" si="459">IF(VLOOKUP(AF602,Group,7,FALSE)="","",VLOOKUP(AF602,Group,7,FALSE))</f>
        <v/>
      </c>
      <c r="AO602" s="156" t="s">
        <v>56</v>
      </c>
    </row>
    <row r="603" spans="2:41" s="3" customFormat="1" ht="9.75" customHeight="1" x14ac:dyDescent="0.2">
      <c r="B603" s="107" t="s">
        <v>52</v>
      </c>
      <c r="D603" s="39"/>
      <c r="E603" s="72" t="s">
        <v>187</v>
      </c>
      <c r="F603" s="72"/>
      <c r="G603" s="29" t="s">
        <v>45</v>
      </c>
      <c r="H603" s="29"/>
      <c r="I603" s="29"/>
      <c r="J603" s="29"/>
      <c r="K603" s="29" t="s">
        <v>125</v>
      </c>
      <c r="L603" s="29"/>
      <c r="M603" s="29" t="s">
        <v>2546</v>
      </c>
      <c r="N603" s="29"/>
      <c r="P603" s="72" t="s">
        <v>432</v>
      </c>
      <c r="Q603" s="87"/>
      <c r="R603" s="28"/>
      <c r="S603" s="38">
        <f>IF(Suggested="Yes",AA603,AG603)</f>
        <v>25.2</v>
      </c>
      <c r="T603" s="36" t="s">
        <v>44</v>
      </c>
      <c r="U603" s="5" t="str">
        <f>+Instructions!$B$3</f>
        <v>E</v>
      </c>
      <c r="V603" s="51"/>
      <c r="W603" s="55">
        <f>+Instructions!$C$22</f>
        <v>0</v>
      </c>
      <c r="X603" s="38">
        <f t="shared" ref="X603" si="460">ROUND($AA603*(1-W603)+0.004999,2)</f>
        <v>25.2</v>
      </c>
      <c r="Y603" s="146"/>
      <c r="Z603" s="6" t="s">
        <v>3262</v>
      </c>
      <c r="AA603" s="38">
        <v>25.2</v>
      </c>
      <c r="AB603" s="59">
        <f t="shared" ref="AB603" si="461">+W603</f>
        <v>0</v>
      </c>
      <c r="AC603" s="16">
        <f t="shared" ref="AC603" si="462">+X603</f>
        <v>25.2</v>
      </c>
      <c r="AD603" s="12">
        <f t="shared" ref="AD603" si="463">(AG603-AC603)/AG603</f>
        <v>0</v>
      </c>
      <c r="AE603" s="115"/>
      <c r="AF603" s="120">
        <v>1</v>
      </c>
      <c r="AG603" s="37">
        <f t="shared" ref="AG603" si="464">SUM(AJ603:AL603)+AE603</f>
        <v>25.2</v>
      </c>
      <c r="AH603" s="146"/>
      <c r="AJ603" s="38">
        <f t="shared" ref="AJ603" si="465">ROUND(AC603/(1-VLOOKUP(AF603,Group,2,FALSE)),2)</f>
        <v>25.2</v>
      </c>
      <c r="AK603" s="16">
        <f t="shared" ref="AK603" si="466">IF(VLOOKUP(AF603,Group,5,FALSE)="YES",VLOOKUP(ROUND(ROUND(AJ603,1)-AJ603,2),Round,2,FALSE)+VLOOKUP(AF603,Group,6,FALSE),0)</f>
        <v>0</v>
      </c>
      <c r="AL603" s="16">
        <f t="shared" ref="AL603" si="467">IF(VLOOKUP(AF603,Group,7,FALSE)="",0,ROUND(AJ603-0.04999,1)-AJ603+AM603)</f>
        <v>0</v>
      </c>
      <c r="AM603" s="16" t="str">
        <f t="shared" ref="AM603" si="468">IF(VLOOKUP(AF603,Group,7,FALSE)="","",VLOOKUP(AF603,Group,7,FALSE))</f>
        <v/>
      </c>
      <c r="AO603" s="156" t="s">
        <v>56</v>
      </c>
    </row>
    <row r="604" spans="2:41" s="3" customFormat="1" ht="1.5" customHeight="1" x14ac:dyDescent="0.2">
      <c r="P604" s="72"/>
      <c r="Q604" s="87"/>
      <c r="R604" s="6"/>
      <c r="S604" s="38"/>
      <c r="T604" s="6"/>
      <c r="U604" s="5"/>
      <c r="V604" s="51"/>
      <c r="W604" s="55"/>
      <c r="X604" s="14"/>
      <c r="Y604" s="146"/>
      <c r="Z604" s="38"/>
      <c r="AA604" s="38"/>
      <c r="AB604" s="54"/>
      <c r="AC604" s="16"/>
      <c r="AD604" s="14"/>
      <c r="AE604" s="64"/>
      <c r="AF604" s="118"/>
      <c r="AG604" s="38"/>
      <c r="AH604" s="146"/>
      <c r="AJ604" s="38"/>
      <c r="AK604" s="16"/>
      <c r="AL604" s="16"/>
      <c r="AM604" s="16"/>
      <c r="AO604" s="157" t="s">
        <v>56</v>
      </c>
    </row>
    <row r="605" spans="2:41" s="3" customFormat="1" ht="9.9499999999999993" customHeight="1" x14ac:dyDescent="0.2">
      <c r="B605" s="106" t="s">
        <v>6</v>
      </c>
      <c r="D605" s="39"/>
      <c r="E605" s="72" t="s">
        <v>83</v>
      </c>
      <c r="F605" s="72"/>
      <c r="G605" s="29" t="s">
        <v>116</v>
      </c>
      <c r="H605" s="29"/>
      <c r="I605" s="29"/>
      <c r="J605" s="29"/>
      <c r="K605" s="29" t="s">
        <v>125</v>
      </c>
      <c r="L605" s="29"/>
      <c r="M605" s="29" t="s">
        <v>2547</v>
      </c>
      <c r="N605" s="29"/>
      <c r="P605" s="72" t="s">
        <v>1531</v>
      </c>
      <c r="Q605" s="87"/>
      <c r="R605" s="28"/>
      <c r="S605" s="38">
        <f t="shared" ref="S605:S606" si="469">IF(Suggested="Yes",AA605,AG605)</f>
        <v>21.9</v>
      </c>
      <c r="T605" s="36" t="s">
        <v>43</v>
      </c>
      <c r="U605" s="5" t="str">
        <f>+Instructions!$B$3</f>
        <v>E</v>
      </c>
      <c r="V605" s="51"/>
      <c r="W605" s="55">
        <f>+Instructions!$C$22</f>
        <v>0</v>
      </c>
      <c r="X605" s="38">
        <f t="shared" ref="X605:X606" si="470">ROUND($AA605*(1-W605)+0.004999,2)</f>
        <v>21.9</v>
      </c>
      <c r="Y605" s="146"/>
      <c r="Z605" s="6" t="s">
        <v>3262</v>
      </c>
      <c r="AA605" s="38">
        <v>21.9</v>
      </c>
      <c r="AB605" s="59">
        <f t="shared" ref="AB605:AB609" si="471">+W605</f>
        <v>0</v>
      </c>
      <c r="AC605" s="16">
        <f t="shared" ref="AC605:AC609" si="472">+X605</f>
        <v>21.9</v>
      </c>
      <c r="AD605" s="12">
        <f t="shared" ref="AD605:AD606" si="473">(AG605-AC605)/AG605</f>
        <v>0</v>
      </c>
      <c r="AE605" s="115"/>
      <c r="AF605" s="121">
        <v>3</v>
      </c>
      <c r="AG605" s="52">
        <f t="shared" ref="AG605:AG606" si="474">SUM(AJ605:AL605)+AE605</f>
        <v>21.9</v>
      </c>
      <c r="AH605" s="146"/>
      <c r="AJ605" s="38">
        <f t="shared" ref="AJ605:AJ606" si="475">ROUND(AC605/(1-VLOOKUP(AF605,Group,2,FALSE)),2)</f>
        <v>21.9</v>
      </c>
      <c r="AK605" s="16">
        <f t="shared" ref="AK605:AK606" si="476">IF(VLOOKUP(AF605,Group,5,FALSE)="YES",VLOOKUP(ROUND(ROUND(AJ605,1)-AJ605,2),Round,2,FALSE)+VLOOKUP(AF605,Group,6,FALSE),0)</f>
        <v>0</v>
      </c>
      <c r="AL605" s="16">
        <f t="shared" ref="AL605:AL606" si="477">IF(VLOOKUP(AF605,Group,7,FALSE)="",0,ROUND(AJ605-0.04999,1)-AJ605+AM605)</f>
        <v>0</v>
      </c>
      <c r="AM605" s="16" t="str">
        <f t="shared" ref="AM605:AM606" si="478">IF(VLOOKUP(AF605,Group,7,FALSE)="","",VLOOKUP(AF605,Group,7,FALSE))</f>
        <v/>
      </c>
      <c r="AO605" s="157" t="s">
        <v>56</v>
      </c>
    </row>
    <row r="606" spans="2:41" s="3" customFormat="1" ht="9.9499999999999993" customHeight="1" x14ac:dyDescent="0.2">
      <c r="B606" s="106" t="s">
        <v>6</v>
      </c>
      <c r="D606" s="39"/>
      <c r="E606" s="72" t="s">
        <v>251</v>
      </c>
      <c r="F606" s="72"/>
      <c r="G606" s="29" t="s">
        <v>96</v>
      </c>
      <c r="H606" s="29"/>
      <c r="I606" s="29"/>
      <c r="J606" s="29"/>
      <c r="K606" s="29" t="s">
        <v>125</v>
      </c>
      <c r="L606" s="29"/>
      <c r="M606" s="29" t="s">
        <v>2548</v>
      </c>
      <c r="N606" s="29"/>
      <c r="P606" s="72" t="s">
        <v>1531</v>
      </c>
      <c r="Q606" s="87"/>
      <c r="R606" s="28"/>
      <c r="S606" s="38">
        <f t="shared" si="469"/>
        <v>33.700000000000003</v>
      </c>
      <c r="T606" s="36" t="s">
        <v>43</v>
      </c>
      <c r="U606" s="5" t="str">
        <f>+Instructions!$B$3</f>
        <v>E</v>
      </c>
      <c r="V606" s="51"/>
      <c r="W606" s="55">
        <f>+Instructions!$C$22</f>
        <v>0</v>
      </c>
      <c r="X606" s="38">
        <f t="shared" si="470"/>
        <v>33.700000000000003</v>
      </c>
      <c r="Y606" s="146"/>
      <c r="Z606" s="6" t="s">
        <v>3262</v>
      </c>
      <c r="AA606" s="38">
        <v>33.700000000000003</v>
      </c>
      <c r="AB606" s="59">
        <f t="shared" si="471"/>
        <v>0</v>
      </c>
      <c r="AC606" s="16">
        <f t="shared" si="472"/>
        <v>33.700000000000003</v>
      </c>
      <c r="AD606" s="12">
        <f t="shared" si="473"/>
        <v>0</v>
      </c>
      <c r="AE606" s="115"/>
      <c r="AF606" s="121">
        <v>3</v>
      </c>
      <c r="AG606" s="52">
        <f t="shared" si="474"/>
        <v>33.700000000000003</v>
      </c>
      <c r="AH606" s="146"/>
      <c r="AJ606" s="38">
        <f t="shared" si="475"/>
        <v>33.700000000000003</v>
      </c>
      <c r="AK606" s="16">
        <f t="shared" si="476"/>
        <v>0</v>
      </c>
      <c r="AL606" s="16">
        <f t="shared" si="477"/>
        <v>0</v>
      </c>
      <c r="AM606" s="16" t="str">
        <f t="shared" si="478"/>
        <v/>
      </c>
      <c r="AO606" s="157" t="s">
        <v>56</v>
      </c>
    </row>
    <row r="607" spans="2:41" s="3" customFormat="1" ht="9.9499999999999993" customHeight="1" x14ac:dyDescent="0.2">
      <c r="B607" s="106" t="s">
        <v>6</v>
      </c>
      <c r="D607" s="39"/>
      <c r="E607" s="72" t="s">
        <v>2316</v>
      </c>
      <c r="F607" s="72"/>
      <c r="G607" s="29" t="s">
        <v>2075</v>
      </c>
      <c r="H607" s="29"/>
      <c r="I607" s="29"/>
      <c r="J607" s="29"/>
      <c r="K607" s="29" t="s">
        <v>125</v>
      </c>
      <c r="L607" s="29"/>
      <c r="M607" s="29" t="s">
        <v>2549</v>
      </c>
      <c r="N607" s="29"/>
      <c r="P607" s="72" t="s">
        <v>1531</v>
      </c>
      <c r="Q607" s="87"/>
      <c r="R607" s="28"/>
      <c r="S607" s="38">
        <f>IF(Suggested="Yes",AA607,AG607)</f>
        <v>26.9</v>
      </c>
      <c r="T607" s="36" t="s">
        <v>43</v>
      </c>
      <c r="U607" s="5" t="str">
        <f>+Instructions!$B$3</f>
        <v>E</v>
      </c>
      <c r="V607" s="51"/>
      <c r="W607" s="55">
        <f>+Instructions!$C$22</f>
        <v>0</v>
      </c>
      <c r="X607" s="38">
        <f>ROUND($AA607*(1-W607)+0.004999,2)</f>
        <v>26.9</v>
      </c>
      <c r="Y607" s="146"/>
      <c r="Z607" s="6" t="s">
        <v>3262</v>
      </c>
      <c r="AA607" s="38">
        <v>26.9</v>
      </c>
      <c r="AB607" s="59">
        <f t="shared" si="471"/>
        <v>0</v>
      </c>
      <c r="AC607" s="16">
        <f t="shared" si="472"/>
        <v>26.9</v>
      </c>
      <c r="AD607" s="12">
        <f>(AG607-AC607)/AG607</f>
        <v>0</v>
      </c>
      <c r="AE607" s="115"/>
      <c r="AF607" s="121">
        <v>3</v>
      </c>
      <c r="AG607" s="52">
        <f>SUM(AJ607:AL607)+AE607</f>
        <v>26.9</v>
      </c>
      <c r="AH607" s="146"/>
      <c r="AJ607" s="38">
        <f>ROUND(AC607/(1-VLOOKUP(AF607,Group,2,FALSE)),2)</f>
        <v>26.9</v>
      </c>
      <c r="AK607" s="16">
        <f>IF(VLOOKUP(AF607,Group,5,FALSE)="YES",VLOOKUP(ROUND(ROUND(AJ607,1)-AJ607,2),Round,2,FALSE)+VLOOKUP(AF607,Group,6,FALSE),0)</f>
        <v>0</v>
      </c>
      <c r="AL607" s="16">
        <f>IF(VLOOKUP(AF607,Group,7,FALSE)="",0,ROUND(AJ607-0.04999,1)-AJ607+AM607)</f>
        <v>0</v>
      </c>
      <c r="AM607" s="16" t="str">
        <f>IF(VLOOKUP(AF607,Group,7,FALSE)="","",VLOOKUP(AF607,Group,7,FALSE))</f>
        <v/>
      </c>
      <c r="AO607" s="156" t="s">
        <v>56</v>
      </c>
    </row>
    <row r="608" spans="2:41" s="3" customFormat="1" ht="9.9499999999999993" customHeight="1" x14ac:dyDescent="0.2">
      <c r="B608" s="106" t="s">
        <v>6</v>
      </c>
      <c r="D608" s="39"/>
      <c r="E608" s="72" t="s">
        <v>2000</v>
      </c>
      <c r="F608" s="72"/>
      <c r="G608" s="29" t="s">
        <v>733</v>
      </c>
      <c r="H608" s="29"/>
      <c r="I608" s="29"/>
      <c r="J608" s="29"/>
      <c r="K608" s="29" t="s">
        <v>125</v>
      </c>
      <c r="L608" s="29"/>
      <c r="M608" s="29" t="s">
        <v>2550</v>
      </c>
      <c r="N608" s="29"/>
      <c r="P608" s="72" t="s">
        <v>1531</v>
      </c>
      <c r="Q608" s="87"/>
      <c r="R608" s="28"/>
      <c r="S608" s="38">
        <f>IF(Suggested="Yes",AA608,AG608)</f>
        <v>60.6</v>
      </c>
      <c r="T608" s="36" t="s">
        <v>43</v>
      </c>
      <c r="U608" s="5" t="str">
        <f>+Instructions!$B$3</f>
        <v>E</v>
      </c>
      <c r="V608" s="51"/>
      <c r="W608" s="55">
        <f>+Instructions!$C$22</f>
        <v>0</v>
      </c>
      <c r="X608" s="38">
        <f>ROUND($AA608*(1-W608)+0.004999,2)</f>
        <v>60.6</v>
      </c>
      <c r="Y608" s="146"/>
      <c r="Z608" s="6" t="s">
        <v>3262</v>
      </c>
      <c r="AA608" s="38">
        <v>60.6</v>
      </c>
      <c r="AB608" s="59">
        <f t="shared" si="471"/>
        <v>0</v>
      </c>
      <c r="AC608" s="16">
        <f t="shared" si="472"/>
        <v>60.6</v>
      </c>
      <c r="AD608" s="12">
        <f>(AG608-AC608)/AG608</f>
        <v>0</v>
      </c>
      <c r="AE608" s="115"/>
      <c r="AF608" s="121">
        <v>3</v>
      </c>
      <c r="AG608" s="52">
        <f>SUM(AJ608:AL608)+AE608</f>
        <v>60.6</v>
      </c>
      <c r="AH608" s="146"/>
      <c r="AJ608" s="38">
        <f>ROUND(AC608/(1-VLOOKUP(AF608,Group,2,FALSE)),2)</f>
        <v>60.6</v>
      </c>
      <c r="AK608" s="16">
        <f>IF(VLOOKUP(AF608,Group,5,FALSE)="YES",VLOOKUP(ROUND(ROUND(AJ608,1)-AJ608,2),Round,2,FALSE)+VLOOKUP(AF608,Group,6,FALSE),0)</f>
        <v>0</v>
      </c>
      <c r="AL608" s="16">
        <f>IF(VLOOKUP(AF608,Group,7,FALSE)="",0,ROUND(AJ608-0.04999,1)-AJ608+AM608)</f>
        <v>0</v>
      </c>
      <c r="AM608" s="16" t="str">
        <f>IF(VLOOKUP(AF608,Group,7,FALSE)="","",VLOOKUP(AF608,Group,7,FALSE))</f>
        <v/>
      </c>
      <c r="AO608" s="156" t="s">
        <v>56</v>
      </c>
    </row>
    <row r="609" spans="2:41" s="3" customFormat="1" ht="9.9499999999999993" customHeight="1" x14ac:dyDescent="0.2">
      <c r="B609" s="106" t="s">
        <v>6</v>
      </c>
      <c r="D609" s="39"/>
      <c r="E609" s="72" t="s">
        <v>98</v>
      </c>
      <c r="F609" s="72"/>
      <c r="G609" s="29" t="s">
        <v>99</v>
      </c>
      <c r="H609" s="29"/>
      <c r="I609" s="29"/>
      <c r="J609" s="29"/>
      <c r="K609" s="29" t="s">
        <v>125</v>
      </c>
      <c r="L609" s="29"/>
      <c r="M609" s="29" t="s">
        <v>2551</v>
      </c>
      <c r="N609" s="29"/>
      <c r="P609" s="72"/>
      <c r="Q609" s="87"/>
      <c r="R609" s="28"/>
      <c r="S609" s="38">
        <f>IF(Suggested="Yes",AA609,AG609)</f>
        <v>23.6</v>
      </c>
      <c r="T609" s="36" t="s">
        <v>43</v>
      </c>
      <c r="U609" s="5" t="str">
        <f>+Instructions!$B$3</f>
        <v>E</v>
      </c>
      <c r="V609" s="51"/>
      <c r="W609" s="55">
        <f>+Instructions!$C$22</f>
        <v>0</v>
      </c>
      <c r="X609" s="38">
        <f>ROUND($AA609*(1-W609)+0.004999,2)</f>
        <v>23.6</v>
      </c>
      <c r="Y609" s="146"/>
      <c r="Z609" s="6" t="s">
        <v>3262</v>
      </c>
      <c r="AA609" s="38">
        <v>23.6</v>
      </c>
      <c r="AB609" s="59">
        <f t="shared" si="471"/>
        <v>0</v>
      </c>
      <c r="AC609" s="16">
        <f t="shared" si="472"/>
        <v>23.6</v>
      </c>
      <c r="AD609" s="12">
        <f>(AG609-AC609)/AG609</f>
        <v>0</v>
      </c>
      <c r="AE609" s="115"/>
      <c r="AF609" s="121">
        <v>3</v>
      </c>
      <c r="AG609" s="52">
        <f>SUM(AJ609:AL609)+AE609</f>
        <v>23.6</v>
      </c>
      <c r="AH609" s="146"/>
      <c r="AJ609" s="38">
        <f>ROUND(AC609/(1-VLOOKUP(AF609,Group,2,FALSE)),2)</f>
        <v>23.6</v>
      </c>
      <c r="AK609" s="16">
        <f>IF(VLOOKUP(AF609,Group,5,FALSE)="YES",VLOOKUP(ROUND(ROUND(AJ609,1)-AJ609,2),Round,2,FALSE)+VLOOKUP(AF609,Group,6,FALSE),0)</f>
        <v>0</v>
      </c>
      <c r="AL609" s="16">
        <f>IF(VLOOKUP(AF609,Group,7,FALSE)="",0,ROUND(AJ609-0.04999,1)-AJ609+AM609)</f>
        <v>0</v>
      </c>
      <c r="AM609" s="16" t="str">
        <f>IF(VLOOKUP(AF609,Group,7,FALSE)="","",VLOOKUP(AF609,Group,7,FALSE))</f>
        <v/>
      </c>
      <c r="AO609" s="157" t="s">
        <v>56</v>
      </c>
    </row>
    <row r="610" spans="2:41" s="3" customFormat="1" ht="9.9499999999999993" customHeight="1" x14ac:dyDescent="0.2">
      <c r="B610" s="106" t="s">
        <v>6</v>
      </c>
      <c r="D610" s="39"/>
      <c r="E610" s="72" t="s">
        <v>256</v>
      </c>
      <c r="F610" s="72"/>
      <c r="G610" s="29" t="s">
        <v>1020</v>
      </c>
      <c r="H610" s="29"/>
      <c r="I610" s="29"/>
      <c r="J610" s="29"/>
      <c r="K610" s="29" t="s">
        <v>125</v>
      </c>
      <c r="L610" s="29"/>
      <c r="M610" s="29" t="s">
        <v>2552</v>
      </c>
      <c r="N610" s="29"/>
      <c r="P610" s="72"/>
      <c r="Q610" s="87"/>
      <c r="R610" s="28"/>
      <c r="S610" s="38">
        <f>IF(Suggested="Yes",AA610,AG610)</f>
        <v>41.55</v>
      </c>
      <c r="T610" s="36" t="s">
        <v>43</v>
      </c>
      <c r="U610" s="5" t="str">
        <f>+Instructions!$B$3</f>
        <v>E</v>
      </c>
      <c r="V610" s="51"/>
      <c r="W610" s="55">
        <f>+Instructions!$C$22</f>
        <v>0</v>
      </c>
      <c r="X610" s="38">
        <f>ROUND($AA610*(1-W610)+0.004999,2)</f>
        <v>41.55</v>
      </c>
      <c r="Y610" s="146"/>
      <c r="Z610" s="6" t="s">
        <v>3262</v>
      </c>
      <c r="AA610" s="38">
        <v>41.55</v>
      </c>
      <c r="AB610" s="59">
        <f>+W610</f>
        <v>0</v>
      </c>
      <c r="AC610" s="16">
        <f>+X610</f>
        <v>41.55</v>
      </c>
      <c r="AD610" s="12">
        <f>(AG610-AC610)/AG610</f>
        <v>0</v>
      </c>
      <c r="AE610" s="115"/>
      <c r="AF610" s="121">
        <v>3</v>
      </c>
      <c r="AG610" s="52">
        <f>SUM(AJ610:AL610)+AE610</f>
        <v>41.55</v>
      </c>
      <c r="AH610" s="146"/>
      <c r="AJ610" s="38">
        <f>ROUND(AC610/(1-VLOOKUP(AF610,Group,2,FALSE)),2)</f>
        <v>41.55</v>
      </c>
      <c r="AK610" s="16">
        <f>IF(VLOOKUP(AF610,Group,5,FALSE)="YES",VLOOKUP(ROUND(ROUND(AJ610,1)-AJ610,2),Round,2,FALSE)+VLOOKUP(AF610,Group,6,FALSE),0)</f>
        <v>0</v>
      </c>
      <c r="AL610" s="16">
        <f>IF(VLOOKUP(AF610,Group,7,FALSE)="",0,ROUND(AJ610-0.04999,1)-AJ610+AM610)</f>
        <v>0</v>
      </c>
      <c r="AM610" s="16" t="str">
        <f>IF(VLOOKUP(AF610,Group,7,FALSE)="","",VLOOKUP(AF610,Group,7,FALSE))</f>
        <v/>
      </c>
      <c r="AO610" s="157" t="s">
        <v>56</v>
      </c>
    </row>
    <row r="611" spans="2:41" s="3" customFormat="1" ht="3.75" customHeight="1" x14ac:dyDescent="0.2">
      <c r="P611" s="72"/>
      <c r="Q611" s="87"/>
      <c r="R611" s="6"/>
      <c r="S611" s="38"/>
      <c r="T611" s="6"/>
      <c r="U611" s="5"/>
      <c r="V611" s="51"/>
      <c r="W611" s="55"/>
      <c r="X611" s="14"/>
      <c r="Y611" s="146"/>
      <c r="Z611" s="38"/>
      <c r="AA611" s="38"/>
      <c r="AB611" s="54"/>
      <c r="AC611" s="16"/>
      <c r="AD611" s="14"/>
      <c r="AE611" s="64"/>
      <c r="AF611" s="118"/>
      <c r="AG611" s="38"/>
      <c r="AH611" s="146"/>
      <c r="AJ611" s="38"/>
      <c r="AK611" s="16"/>
      <c r="AL611" s="16"/>
      <c r="AM611" s="16"/>
      <c r="AO611" s="157" t="s">
        <v>56</v>
      </c>
    </row>
    <row r="612" spans="2:41" s="3" customFormat="1" ht="9.9499999999999993" customHeight="1" x14ac:dyDescent="0.2">
      <c r="C612" s="71" t="s">
        <v>2012</v>
      </c>
      <c r="K612" s="138"/>
      <c r="P612" s="137"/>
      <c r="Q612" s="6"/>
      <c r="R612" s="77" t="s">
        <v>791</v>
      </c>
      <c r="S612" s="185" t="s">
        <v>2014</v>
      </c>
      <c r="T612" s="190"/>
      <c r="U612" s="5"/>
      <c r="V612" s="51"/>
      <c r="W612" s="68"/>
      <c r="X612" s="68"/>
      <c r="Y612" s="146"/>
      <c r="Z612" s="38"/>
      <c r="AA612" s="38"/>
      <c r="AB612" s="14"/>
      <c r="AC612" s="14"/>
      <c r="AD612" s="14"/>
      <c r="AE612" s="14"/>
      <c r="AF612" s="64"/>
      <c r="AG612" s="16"/>
      <c r="AH612" s="146"/>
      <c r="AO612" s="157" t="s">
        <v>56</v>
      </c>
    </row>
    <row r="613" spans="2:41" s="3" customFormat="1" ht="2.4500000000000002" customHeight="1" x14ac:dyDescent="0.2">
      <c r="P613" s="72"/>
      <c r="Q613" s="87"/>
      <c r="R613" s="6"/>
      <c r="S613" s="38"/>
      <c r="T613" s="6"/>
      <c r="U613" s="5"/>
      <c r="V613" s="51"/>
      <c r="W613" s="55"/>
      <c r="X613" s="14"/>
      <c r="Y613" s="146"/>
      <c r="Z613" s="38"/>
      <c r="AA613" s="38"/>
      <c r="AB613" s="54"/>
      <c r="AC613" s="16"/>
      <c r="AD613" s="14"/>
      <c r="AE613" s="64"/>
      <c r="AF613" s="118"/>
      <c r="AG613" s="38"/>
      <c r="AH613" s="146"/>
      <c r="AJ613" s="38"/>
      <c r="AK613" s="16"/>
      <c r="AL613" s="16"/>
      <c r="AM613" s="16"/>
      <c r="AO613" s="157" t="s">
        <v>56</v>
      </c>
    </row>
    <row r="614" spans="2:41" s="3" customFormat="1" ht="9.9499999999999993" customHeight="1" x14ac:dyDescent="0.2">
      <c r="B614" s="106" t="s">
        <v>6</v>
      </c>
      <c r="D614" s="39"/>
      <c r="E614" s="72" t="s">
        <v>83</v>
      </c>
      <c r="F614" s="72"/>
      <c r="G614" s="29" t="s">
        <v>2019</v>
      </c>
      <c r="H614" s="29"/>
      <c r="I614" s="29"/>
      <c r="J614" s="29"/>
      <c r="K614" s="29" t="s">
        <v>125</v>
      </c>
      <c r="L614" s="29"/>
      <c r="M614" s="29" t="s">
        <v>2015</v>
      </c>
      <c r="N614" s="29"/>
      <c r="P614" s="72" t="s">
        <v>1531</v>
      </c>
      <c r="Q614" s="87"/>
      <c r="R614" s="28"/>
      <c r="S614" s="38">
        <f t="shared" ref="S614:S615" si="479">IF(Suggested="Yes",AA614,AG614)</f>
        <v>37.15</v>
      </c>
      <c r="T614" s="36" t="s">
        <v>43</v>
      </c>
      <c r="U614" s="5" t="str">
        <f>+Instructions!$B$3</f>
        <v>E</v>
      </c>
      <c r="V614" s="51"/>
      <c r="W614" s="55">
        <f>+Instructions!$C$22</f>
        <v>0</v>
      </c>
      <c r="X614" s="38">
        <f t="shared" ref="X614:X615" si="480">ROUND($AA614*(1-W614)+0.004999,2)</f>
        <v>37.15</v>
      </c>
      <c r="Y614" s="146"/>
      <c r="Z614" s="6" t="s">
        <v>3263</v>
      </c>
      <c r="AA614" s="38">
        <v>37.15</v>
      </c>
      <c r="AB614" s="59">
        <f t="shared" ref="AB614:AB615" si="481">+W614</f>
        <v>0</v>
      </c>
      <c r="AC614" s="16">
        <f t="shared" ref="AC614:AC615" si="482">+X614</f>
        <v>37.15</v>
      </c>
      <c r="AD614" s="12">
        <f t="shared" ref="AD614:AD615" si="483">(AG614-AC614)/AG614</f>
        <v>0</v>
      </c>
      <c r="AE614" s="115"/>
      <c r="AF614" s="121">
        <v>3</v>
      </c>
      <c r="AG614" s="52">
        <f t="shared" ref="AG614:AG615" si="484">SUM(AJ614:AL614)+AE614</f>
        <v>37.15</v>
      </c>
      <c r="AH614" s="146"/>
      <c r="AJ614" s="38">
        <f t="shared" ref="AJ614:AJ615" si="485">ROUND(AC614/(1-VLOOKUP(AF614,Group,2,FALSE)),2)</f>
        <v>37.15</v>
      </c>
      <c r="AK614" s="16">
        <f t="shared" ref="AK614:AK615" si="486">IF(VLOOKUP(AF614,Group,5,FALSE)="YES",VLOOKUP(ROUND(ROUND(AJ614,1)-AJ614,2),Round,2,FALSE)+VLOOKUP(AF614,Group,6,FALSE),0)</f>
        <v>0</v>
      </c>
      <c r="AL614" s="16">
        <f t="shared" ref="AL614:AL615" si="487">IF(VLOOKUP(AF614,Group,7,FALSE)="",0,ROUND(AJ614-0.04999,1)-AJ614+AM614)</f>
        <v>0</v>
      </c>
      <c r="AM614" s="16" t="str">
        <f t="shared" ref="AM614:AM615" si="488">IF(VLOOKUP(AF614,Group,7,FALSE)="","",VLOOKUP(AF614,Group,7,FALSE))</f>
        <v/>
      </c>
      <c r="AO614" s="156" t="s">
        <v>56</v>
      </c>
    </row>
    <row r="615" spans="2:41" s="3" customFormat="1" ht="9.9499999999999993" customHeight="1" x14ac:dyDescent="0.2">
      <c r="B615" s="106" t="s">
        <v>6</v>
      </c>
      <c r="D615" s="39"/>
      <c r="E615" s="72" t="s">
        <v>251</v>
      </c>
      <c r="F615" s="72"/>
      <c r="G615" s="29" t="s">
        <v>96</v>
      </c>
      <c r="H615" s="29"/>
      <c r="I615" s="29"/>
      <c r="J615" s="29"/>
      <c r="K615" s="29" t="s">
        <v>125</v>
      </c>
      <c r="L615" s="29"/>
      <c r="M615" s="29" t="s">
        <v>2016</v>
      </c>
      <c r="N615" s="29"/>
      <c r="P615" s="72" t="s">
        <v>1531</v>
      </c>
      <c r="Q615" s="87"/>
      <c r="R615" s="28"/>
      <c r="S615" s="38">
        <f t="shared" si="479"/>
        <v>37.15</v>
      </c>
      <c r="T615" s="36" t="s">
        <v>43</v>
      </c>
      <c r="U615" s="5" t="str">
        <f>+Instructions!$B$3</f>
        <v>E</v>
      </c>
      <c r="V615" s="51"/>
      <c r="W615" s="55">
        <f>+Instructions!$C$22</f>
        <v>0</v>
      </c>
      <c r="X615" s="38">
        <f t="shared" si="480"/>
        <v>37.15</v>
      </c>
      <c r="Y615" s="146"/>
      <c r="Z615" s="6" t="s">
        <v>3263</v>
      </c>
      <c r="AA615" s="38">
        <v>37.15</v>
      </c>
      <c r="AB615" s="59">
        <f t="shared" si="481"/>
        <v>0</v>
      </c>
      <c r="AC615" s="16">
        <f t="shared" si="482"/>
        <v>37.15</v>
      </c>
      <c r="AD615" s="12">
        <f t="shared" si="483"/>
        <v>0</v>
      </c>
      <c r="AE615" s="115"/>
      <c r="AF615" s="121">
        <v>3</v>
      </c>
      <c r="AG615" s="52">
        <f t="shared" si="484"/>
        <v>37.15</v>
      </c>
      <c r="AH615" s="146"/>
      <c r="AJ615" s="38">
        <f t="shared" si="485"/>
        <v>37.15</v>
      </c>
      <c r="AK615" s="16">
        <f t="shared" si="486"/>
        <v>0</v>
      </c>
      <c r="AL615" s="16">
        <f t="shared" si="487"/>
        <v>0</v>
      </c>
      <c r="AM615" s="16" t="str">
        <f t="shared" si="488"/>
        <v/>
      </c>
      <c r="AO615" s="156" t="s">
        <v>56</v>
      </c>
    </row>
    <row r="616" spans="2:41" s="3" customFormat="1" ht="9.9499999999999993" customHeight="1" x14ac:dyDescent="0.2">
      <c r="B616" s="106" t="s">
        <v>6</v>
      </c>
      <c r="D616" s="39"/>
      <c r="E616" s="72" t="s">
        <v>2020</v>
      </c>
      <c r="F616" s="72"/>
      <c r="G616" s="29" t="s">
        <v>2021</v>
      </c>
      <c r="H616" s="29"/>
      <c r="I616" s="29"/>
      <c r="J616" s="29"/>
      <c r="K616" s="29" t="s">
        <v>125</v>
      </c>
      <c r="L616" s="29"/>
      <c r="M616" s="29" t="s">
        <v>2017</v>
      </c>
      <c r="N616" s="29"/>
      <c r="P616" s="72" t="s">
        <v>1531</v>
      </c>
      <c r="Q616" s="87"/>
      <c r="R616" s="28"/>
      <c r="S616" s="38">
        <f t="shared" ref="S616" si="489">IF(Suggested="Yes",AA616,AG616)</f>
        <v>37.450000000000003</v>
      </c>
      <c r="T616" s="36" t="s">
        <v>43</v>
      </c>
      <c r="U616" s="5" t="str">
        <f>+Instructions!$B$3</f>
        <v>E</v>
      </c>
      <c r="V616" s="51"/>
      <c r="W616" s="55">
        <f>+Instructions!$C$22</f>
        <v>0</v>
      </c>
      <c r="X616" s="38">
        <f t="shared" ref="X616" si="490">ROUND($AA616*(1-W616)+0.004999,2)</f>
        <v>37.450000000000003</v>
      </c>
      <c r="Y616" s="146"/>
      <c r="Z616" s="6" t="s">
        <v>3263</v>
      </c>
      <c r="AA616" s="38">
        <v>37.450000000000003</v>
      </c>
      <c r="AB616" s="59">
        <f t="shared" ref="AB616" si="491">+W616</f>
        <v>0</v>
      </c>
      <c r="AC616" s="16">
        <f t="shared" ref="AC616" si="492">+X616</f>
        <v>37.450000000000003</v>
      </c>
      <c r="AD616" s="12">
        <f t="shared" ref="AD616" si="493">(AG616-AC616)/AG616</f>
        <v>0</v>
      </c>
      <c r="AE616" s="115"/>
      <c r="AF616" s="121">
        <v>3</v>
      </c>
      <c r="AG616" s="52">
        <f t="shared" ref="AG616" si="494">SUM(AJ616:AL616)+AE616</f>
        <v>37.450000000000003</v>
      </c>
      <c r="AH616" s="146"/>
      <c r="AJ616" s="38">
        <f t="shared" ref="AJ616" si="495">ROUND(AC616/(1-VLOOKUP(AF616,Group,2,FALSE)),2)</f>
        <v>37.450000000000003</v>
      </c>
      <c r="AK616" s="16">
        <f t="shared" ref="AK616" si="496">IF(VLOOKUP(AF616,Group,5,FALSE)="YES",VLOOKUP(ROUND(ROUND(AJ616,1)-AJ616,2),Round,2,FALSE)+VLOOKUP(AF616,Group,6,FALSE),0)</f>
        <v>0</v>
      </c>
      <c r="AL616" s="16">
        <f t="shared" ref="AL616" si="497">IF(VLOOKUP(AF616,Group,7,FALSE)="",0,ROUND(AJ616-0.04999,1)-AJ616+AM616)</f>
        <v>0</v>
      </c>
      <c r="AM616" s="16" t="str">
        <f t="shared" ref="AM616" si="498">IF(VLOOKUP(AF616,Group,7,FALSE)="","",VLOOKUP(AF616,Group,7,FALSE))</f>
        <v/>
      </c>
      <c r="AO616" s="156" t="s">
        <v>56</v>
      </c>
    </row>
    <row r="617" spans="2:41" s="3" customFormat="1" ht="9.9499999999999993" customHeight="1" x14ac:dyDescent="0.2">
      <c r="B617" s="106" t="s">
        <v>6</v>
      </c>
      <c r="D617" s="39"/>
      <c r="E617" s="72" t="s">
        <v>377</v>
      </c>
      <c r="F617" s="72"/>
      <c r="G617" s="29" t="s">
        <v>2022</v>
      </c>
      <c r="H617" s="29"/>
      <c r="I617" s="29"/>
      <c r="J617" s="29"/>
      <c r="K617" s="29" t="s">
        <v>125</v>
      </c>
      <c r="L617" s="29"/>
      <c r="M617" s="29" t="s">
        <v>2018</v>
      </c>
      <c r="N617" s="29"/>
      <c r="P617" s="72" t="s">
        <v>1531</v>
      </c>
      <c r="Q617" s="87"/>
      <c r="R617" s="28"/>
      <c r="S617" s="38">
        <f t="shared" ref="S617" si="499">IF(Suggested="Yes",AA617,AG617)</f>
        <v>44.1</v>
      </c>
      <c r="T617" s="36" t="s">
        <v>43</v>
      </c>
      <c r="U617" s="5" t="str">
        <f>+Instructions!$B$3</f>
        <v>E</v>
      </c>
      <c r="V617" s="51"/>
      <c r="W617" s="55">
        <f>+Instructions!$C$22</f>
        <v>0</v>
      </c>
      <c r="X617" s="38">
        <f t="shared" ref="X617" si="500">ROUND($AA617*(1-W617)+0.004999,2)</f>
        <v>44.1</v>
      </c>
      <c r="Y617" s="146"/>
      <c r="Z617" s="6" t="s">
        <v>3263</v>
      </c>
      <c r="AA617" s="38">
        <v>44.1</v>
      </c>
      <c r="AB617" s="59">
        <f t="shared" ref="AB617" si="501">+W617</f>
        <v>0</v>
      </c>
      <c r="AC617" s="16">
        <f t="shared" ref="AC617" si="502">+X617</f>
        <v>44.1</v>
      </c>
      <c r="AD617" s="12">
        <f t="shared" ref="AD617" si="503">(AG617-AC617)/AG617</f>
        <v>0</v>
      </c>
      <c r="AE617" s="115"/>
      <c r="AF617" s="121">
        <v>3</v>
      </c>
      <c r="AG617" s="52">
        <f t="shared" ref="AG617" si="504">SUM(AJ617:AL617)+AE617</f>
        <v>44.1</v>
      </c>
      <c r="AH617" s="146"/>
      <c r="AJ617" s="38">
        <f t="shared" ref="AJ617" si="505">ROUND(AC617/(1-VLOOKUP(AF617,Group,2,FALSE)),2)</f>
        <v>44.1</v>
      </c>
      <c r="AK617" s="16">
        <f t="shared" ref="AK617" si="506">IF(VLOOKUP(AF617,Group,5,FALSE)="YES",VLOOKUP(ROUND(ROUND(AJ617,1)-AJ617,2),Round,2,FALSE)+VLOOKUP(AF617,Group,6,FALSE),0)</f>
        <v>0</v>
      </c>
      <c r="AL617" s="16">
        <f t="shared" ref="AL617" si="507">IF(VLOOKUP(AF617,Group,7,FALSE)="",0,ROUND(AJ617-0.04999,1)-AJ617+AM617)</f>
        <v>0</v>
      </c>
      <c r="AM617" s="16" t="str">
        <f t="shared" ref="AM617" si="508">IF(VLOOKUP(AF617,Group,7,FALSE)="","",VLOOKUP(AF617,Group,7,FALSE))</f>
        <v/>
      </c>
      <c r="AO617" s="156" t="s">
        <v>56</v>
      </c>
    </row>
    <row r="618" spans="2:41" s="3" customFormat="1" ht="3.75" customHeight="1" x14ac:dyDescent="0.2">
      <c r="P618" s="72"/>
      <c r="Q618" s="87"/>
      <c r="R618" s="6"/>
      <c r="S618" s="38"/>
      <c r="T618" s="6"/>
      <c r="U618" s="5"/>
      <c r="V618" s="51"/>
      <c r="W618" s="55"/>
      <c r="X618" s="14"/>
      <c r="Y618" s="146"/>
      <c r="Z618" s="38"/>
      <c r="AA618" s="38"/>
      <c r="AB618" s="54"/>
      <c r="AC618" s="16"/>
      <c r="AD618" s="14"/>
      <c r="AE618" s="64"/>
      <c r="AF618" s="118"/>
      <c r="AG618" s="38"/>
      <c r="AH618" s="146"/>
      <c r="AJ618" s="38"/>
      <c r="AK618" s="16"/>
      <c r="AL618" s="16"/>
      <c r="AM618" s="16"/>
      <c r="AO618" s="157" t="s">
        <v>56</v>
      </c>
    </row>
    <row r="619" spans="2:41" s="3" customFormat="1" ht="9.9499999999999993" customHeight="1" x14ac:dyDescent="0.2">
      <c r="C619" s="71" t="s">
        <v>1624</v>
      </c>
      <c r="P619" s="137"/>
      <c r="Q619" s="6"/>
      <c r="R619" s="77" t="s">
        <v>791</v>
      </c>
      <c r="S619" s="185" t="s">
        <v>1049</v>
      </c>
      <c r="T619" s="190"/>
      <c r="U619" s="5"/>
      <c r="V619" s="51"/>
      <c r="W619" s="68"/>
      <c r="X619" s="68"/>
      <c r="Y619" s="146"/>
      <c r="Z619" s="38"/>
      <c r="AA619" s="38"/>
      <c r="AB619" s="14"/>
      <c r="AC619" s="14"/>
      <c r="AD619" s="14"/>
      <c r="AE619" s="14"/>
      <c r="AF619" s="64"/>
      <c r="AG619" s="16"/>
      <c r="AH619" s="146"/>
      <c r="AO619" s="157" t="s">
        <v>56</v>
      </c>
    </row>
    <row r="620" spans="2:41" s="3" customFormat="1" ht="2.85" customHeight="1" x14ac:dyDescent="0.2">
      <c r="P620" s="72"/>
      <c r="Q620" s="87"/>
      <c r="R620" s="6"/>
      <c r="S620" s="38"/>
      <c r="T620" s="6"/>
      <c r="U620" s="5"/>
      <c r="V620" s="51"/>
      <c r="W620" s="55"/>
      <c r="X620" s="14"/>
      <c r="Y620" s="146"/>
      <c r="Z620" s="38"/>
      <c r="AA620" s="38"/>
      <c r="AB620" s="54"/>
      <c r="AC620" s="16"/>
      <c r="AD620" s="14"/>
      <c r="AE620" s="64"/>
      <c r="AF620" s="118"/>
      <c r="AG620" s="38"/>
      <c r="AH620" s="146"/>
      <c r="AJ620" s="38"/>
      <c r="AK620" s="16"/>
      <c r="AL620" s="16"/>
      <c r="AM620" s="16"/>
      <c r="AO620" s="157" t="s">
        <v>56</v>
      </c>
    </row>
    <row r="621" spans="2:41" s="3" customFormat="1" ht="9.9499999999999993" customHeight="1" x14ac:dyDescent="0.2">
      <c r="C621" s="34"/>
      <c r="D621" s="39" t="s">
        <v>216</v>
      </c>
      <c r="E621" s="138" t="s">
        <v>202</v>
      </c>
      <c r="F621" s="138"/>
      <c r="G621" s="138"/>
      <c r="H621" s="138"/>
      <c r="I621" s="138"/>
      <c r="J621" s="138"/>
      <c r="K621" s="138"/>
      <c r="L621" s="138"/>
      <c r="M621" s="138"/>
      <c r="N621" s="138"/>
      <c r="O621" s="29"/>
      <c r="P621" s="72"/>
      <c r="Q621" s="29"/>
      <c r="R621" s="29"/>
      <c r="S621" s="29"/>
      <c r="T621" s="29"/>
      <c r="U621" s="5"/>
      <c r="V621" s="51"/>
      <c r="W621" s="68"/>
      <c r="X621" s="68"/>
      <c r="Y621" s="146"/>
      <c r="Z621" s="38"/>
      <c r="AA621" s="38"/>
      <c r="AB621" s="54"/>
      <c r="AC621" s="16"/>
      <c r="AD621" s="14"/>
      <c r="AE621" s="64"/>
      <c r="AF621" s="118"/>
      <c r="AG621" s="16"/>
      <c r="AH621" s="146"/>
      <c r="AJ621" s="38"/>
      <c r="AK621" s="16"/>
      <c r="AL621" s="16"/>
      <c r="AM621" s="16"/>
      <c r="AO621" s="157"/>
    </row>
    <row r="622" spans="2:41" s="3" customFormat="1" ht="1.5" customHeight="1" x14ac:dyDescent="0.2">
      <c r="P622" s="72"/>
      <c r="Q622" s="87"/>
      <c r="R622" s="6"/>
      <c r="S622" s="38"/>
      <c r="T622" s="6"/>
      <c r="U622" s="5"/>
      <c r="V622" s="51"/>
      <c r="W622" s="55"/>
      <c r="X622" s="14"/>
      <c r="Y622" s="146"/>
      <c r="Z622" s="38"/>
      <c r="AA622" s="38"/>
      <c r="AB622" s="54"/>
      <c r="AC622" s="16"/>
      <c r="AD622" s="14"/>
      <c r="AE622" s="64"/>
      <c r="AF622" s="118"/>
      <c r="AG622" s="38"/>
      <c r="AH622" s="146"/>
      <c r="AJ622" s="38"/>
      <c r="AK622" s="16"/>
      <c r="AL622" s="16"/>
      <c r="AM622" s="16"/>
      <c r="AO622" s="157" t="s">
        <v>56</v>
      </c>
    </row>
    <row r="623" spans="2:41" s="3" customFormat="1" ht="9.9499999999999993" customHeight="1" x14ac:dyDescent="0.2">
      <c r="B623" s="107" t="s">
        <v>52</v>
      </c>
      <c r="D623" s="39"/>
      <c r="E623" s="72" t="s">
        <v>92</v>
      </c>
      <c r="F623" s="72"/>
      <c r="G623" s="29" t="s">
        <v>45</v>
      </c>
      <c r="H623" s="29"/>
      <c r="I623" s="29"/>
      <c r="J623" s="29"/>
      <c r="K623" s="29" t="s">
        <v>125</v>
      </c>
      <c r="L623" s="29"/>
      <c r="M623" s="29" t="s">
        <v>203</v>
      </c>
      <c r="N623" s="29"/>
      <c r="P623" s="72" t="s">
        <v>300</v>
      </c>
      <c r="Q623" s="87"/>
      <c r="R623" s="28"/>
      <c r="S623" s="38">
        <f t="shared" ref="S623:S628" si="509">IF(Suggested="Yes",AA623,AG623)</f>
        <v>25.9</v>
      </c>
      <c r="T623" s="36" t="s">
        <v>44</v>
      </c>
      <c r="U623" s="5" t="str">
        <f>+Instructions!$B$3</f>
        <v>E</v>
      </c>
      <c r="V623" s="51"/>
      <c r="W623" s="55">
        <f>+Instructions!$C$22</f>
        <v>0</v>
      </c>
      <c r="X623" s="38">
        <f t="shared" ref="X623:X628" si="510">ROUND($AA623*(1-W623)+0.004999,2)</f>
        <v>25.9</v>
      </c>
      <c r="Y623" s="146"/>
      <c r="Z623" s="6" t="s">
        <v>3263</v>
      </c>
      <c r="AA623" s="38">
        <v>25.9</v>
      </c>
      <c r="AB623" s="59">
        <f t="shared" ref="AB623:AC628" si="511">+W623</f>
        <v>0</v>
      </c>
      <c r="AC623" s="16">
        <f t="shared" si="511"/>
        <v>25.9</v>
      </c>
      <c r="AD623" s="12">
        <f t="shared" ref="AD623:AD628" si="512">(AG623-AC623)/AG623</f>
        <v>0</v>
      </c>
      <c r="AE623" s="115"/>
      <c r="AF623" s="120">
        <v>1</v>
      </c>
      <c r="AG623" s="37">
        <f t="shared" ref="AG623:AG628" si="513">SUM(AJ623:AL623)+AE623</f>
        <v>25.9</v>
      </c>
      <c r="AH623" s="146"/>
      <c r="AJ623" s="38">
        <f t="shared" ref="AJ623:AJ628" si="514">ROUND(AC623/(1-VLOOKUP(AF623,Group,2,FALSE)),2)</f>
        <v>25.9</v>
      </c>
      <c r="AK623" s="16">
        <f t="shared" ref="AK623:AK628" si="515">IF(VLOOKUP(AF623,Group,5,FALSE)="YES",VLOOKUP(ROUND(ROUND(AJ623,1)-AJ623,2),Round,2,FALSE)+VLOOKUP(AF623,Group,6,FALSE),0)</f>
        <v>0</v>
      </c>
      <c r="AL623" s="16">
        <f t="shared" ref="AL623:AL628" si="516">IF(VLOOKUP(AF623,Group,7,FALSE)="",0,ROUND(AJ623-0.04999,1)-AJ623+AM623)</f>
        <v>0</v>
      </c>
      <c r="AM623" s="16" t="str">
        <f t="shared" ref="AM623:AM628" si="517">IF(VLOOKUP(AF623,Group,7,FALSE)="","",VLOOKUP(AF623,Group,7,FALSE))</f>
        <v/>
      </c>
      <c r="AO623" s="157" t="s">
        <v>56</v>
      </c>
    </row>
    <row r="624" spans="2:41" s="3" customFormat="1" ht="9.75" customHeight="1" x14ac:dyDescent="0.2">
      <c r="B624" s="107" t="s">
        <v>52</v>
      </c>
      <c r="D624" s="39"/>
      <c r="E624" s="72" t="s">
        <v>1540</v>
      </c>
      <c r="F624" s="72"/>
      <c r="G624" s="29" t="s">
        <v>45</v>
      </c>
      <c r="H624" s="29"/>
      <c r="I624" s="29"/>
      <c r="J624" s="29"/>
      <c r="K624" s="29" t="s">
        <v>125</v>
      </c>
      <c r="L624" s="29"/>
      <c r="M624" s="29" t="s">
        <v>1625</v>
      </c>
      <c r="N624" s="29"/>
      <c r="P624" s="72" t="s">
        <v>90</v>
      </c>
      <c r="Q624" s="87"/>
      <c r="R624" s="28"/>
      <c r="S624" s="38">
        <f>IF(Suggested="Yes",AA624,AG624)</f>
        <v>23.65</v>
      </c>
      <c r="T624" s="36" t="s">
        <v>44</v>
      </c>
      <c r="U624" s="5" t="str">
        <f>+Instructions!$B$3</f>
        <v>E</v>
      </c>
      <c r="V624" s="51"/>
      <c r="W624" s="55">
        <f>+Instructions!$C$22</f>
        <v>0</v>
      </c>
      <c r="X624" s="38">
        <f t="shared" si="510"/>
        <v>23.65</v>
      </c>
      <c r="Y624" s="146"/>
      <c r="Z624" s="6" t="s">
        <v>3263</v>
      </c>
      <c r="AA624" s="38">
        <v>23.65</v>
      </c>
      <c r="AB624" s="59">
        <f t="shared" si="511"/>
        <v>0</v>
      </c>
      <c r="AC624" s="16">
        <f t="shared" si="511"/>
        <v>23.65</v>
      </c>
      <c r="AD624" s="12">
        <f t="shared" si="512"/>
        <v>0</v>
      </c>
      <c r="AE624" s="115"/>
      <c r="AF624" s="120">
        <v>1</v>
      </c>
      <c r="AG624" s="37">
        <f t="shared" si="513"/>
        <v>23.65</v>
      </c>
      <c r="AH624" s="146"/>
      <c r="AJ624" s="38">
        <f t="shared" si="514"/>
        <v>23.65</v>
      </c>
      <c r="AK624" s="16">
        <f t="shared" si="515"/>
        <v>0</v>
      </c>
      <c r="AL624" s="16">
        <f t="shared" si="516"/>
        <v>0</v>
      </c>
      <c r="AM624" s="16" t="str">
        <f t="shared" si="517"/>
        <v/>
      </c>
      <c r="AO624" s="156" t="s">
        <v>56</v>
      </c>
    </row>
    <row r="625" spans="2:41" s="3" customFormat="1" ht="9.9499999999999993" customHeight="1" x14ac:dyDescent="0.2">
      <c r="B625" s="107" t="s">
        <v>52</v>
      </c>
      <c r="D625" s="39"/>
      <c r="E625" s="72" t="s">
        <v>83</v>
      </c>
      <c r="F625" s="72"/>
      <c r="G625" s="29" t="s">
        <v>45</v>
      </c>
      <c r="H625" s="29"/>
      <c r="I625" s="29"/>
      <c r="J625" s="29"/>
      <c r="K625" s="29" t="s">
        <v>125</v>
      </c>
      <c r="L625" s="29"/>
      <c r="M625" s="29" t="s">
        <v>204</v>
      </c>
      <c r="N625" s="29"/>
      <c r="P625" s="72" t="s">
        <v>90</v>
      </c>
      <c r="Q625" s="87"/>
      <c r="R625" s="28"/>
      <c r="S625" s="38">
        <f t="shared" si="509"/>
        <v>20.95</v>
      </c>
      <c r="T625" s="36" t="s">
        <v>44</v>
      </c>
      <c r="U625" s="5" t="str">
        <f>+Instructions!$B$3</f>
        <v>E</v>
      </c>
      <c r="V625" s="51"/>
      <c r="W625" s="55">
        <f>+Instructions!$C$22</f>
        <v>0</v>
      </c>
      <c r="X625" s="38">
        <f t="shared" si="510"/>
        <v>20.95</v>
      </c>
      <c r="Y625" s="146"/>
      <c r="Z625" s="6" t="s">
        <v>3263</v>
      </c>
      <c r="AA625" s="38">
        <v>20.95</v>
      </c>
      <c r="AB625" s="59">
        <f t="shared" si="511"/>
        <v>0</v>
      </c>
      <c r="AC625" s="16">
        <f t="shared" si="511"/>
        <v>20.95</v>
      </c>
      <c r="AD625" s="12">
        <f t="shared" si="512"/>
        <v>0</v>
      </c>
      <c r="AE625" s="115"/>
      <c r="AF625" s="120">
        <v>1</v>
      </c>
      <c r="AG625" s="37">
        <f t="shared" si="513"/>
        <v>20.95</v>
      </c>
      <c r="AH625" s="146"/>
      <c r="AJ625" s="38">
        <f t="shared" si="514"/>
        <v>20.95</v>
      </c>
      <c r="AK625" s="16">
        <f t="shared" si="515"/>
        <v>0</v>
      </c>
      <c r="AL625" s="16">
        <f t="shared" si="516"/>
        <v>0</v>
      </c>
      <c r="AM625" s="16" t="str">
        <f t="shared" si="517"/>
        <v/>
      </c>
      <c r="AO625" s="157" t="s">
        <v>56</v>
      </c>
    </row>
    <row r="626" spans="2:41" s="3" customFormat="1" ht="9.9499999999999993" customHeight="1" x14ac:dyDescent="0.2">
      <c r="B626" s="107" t="s">
        <v>52</v>
      </c>
      <c r="D626" s="39"/>
      <c r="E626" s="72" t="s">
        <v>128</v>
      </c>
      <c r="F626" s="72"/>
      <c r="G626" s="29" t="s">
        <v>45</v>
      </c>
      <c r="H626" s="29"/>
      <c r="I626" s="29"/>
      <c r="J626" s="29"/>
      <c r="K626" s="29" t="s">
        <v>125</v>
      </c>
      <c r="L626" s="29"/>
      <c r="M626" s="29" t="s">
        <v>1626</v>
      </c>
      <c r="N626" s="29"/>
      <c r="P626" s="72" t="s">
        <v>91</v>
      </c>
      <c r="Q626" s="87"/>
      <c r="R626" s="28"/>
      <c r="S626" s="38">
        <f>IF(Suggested="Yes",AA626,AG626)</f>
        <v>23.3</v>
      </c>
      <c r="T626" s="36" t="s">
        <v>44</v>
      </c>
      <c r="U626" s="5" t="str">
        <f>+Instructions!$B$3</f>
        <v>E</v>
      </c>
      <c r="V626" s="51"/>
      <c r="W626" s="55">
        <f>+Instructions!$C$22</f>
        <v>0</v>
      </c>
      <c r="X626" s="38">
        <f>ROUND($AA626*(1-W626)+0.004999,2)</f>
        <v>23.3</v>
      </c>
      <c r="Y626" s="146"/>
      <c r="Z626" s="6" t="s">
        <v>3263</v>
      </c>
      <c r="AA626" s="38">
        <v>23.3</v>
      </c>
      <c r="AB626" s="59">
        <f t="shared" si="511"/>
        <v>0</v>
      </c>
      <c r="AC626" s="16">
        <f t="shared" si="511"/>
        <v>23.3</v>
      </c>
      <c r="AD626" s="12">
        <f>(AG626-AC626)/AG626</f>
        <v>0</v>
      </c>
      <c r="AE626" s="115"/>
      <c r="AF626" s="120">
        <v>1</v>
      </c>
      <c r="AG626" s="37">
        <f>SUM(AJ626:AL626)+AE626</f>
        <v>23.3</v>
      </c>
      <c r="AH626" s="146"/>
      <c r="AJ626" s="38">
        <f>ROUND(AC626/(1-VLOOKUP(AF626,Group,2,FALSE)),2)</f>
        <v>23.3</v>
      </c>
      <c r="AK626" s="16">
        <f>IF(VLOOKUP(AF626,Group,5,FALSE)="YES",VLOOKUP(ROUND(ROUND(AJ626,1)-AJ626,2),Round,2,FALSE)+VLOOKUP(AF626,Group,6,FALSE),0)</f>
        <v>0</v>
      </c>
      <c r="AL626" s="16">
        <f>IF(VLOOKUP(AF626,Group,7,FALSE)="",0,ROUND(AJ626-0.04999,1)-AJ626+AM626)</f>
        <v>0</v>
      </c>
      <c r="AM626" s="16" t="str">
        <f>IF(VLOOKUP(AF626,Group,7,FALSE)="","",VLOOKUP(AF626,Group,7,FALSE))</f>
        <v/>
      </c>
      <c r="AO626" s="156" t="s">
        <v>56</v>
      </c>
    </row>
    <row r="627" spans="2:41" s="3" customFormat="1" ht="9.75" customHeight="1" x14ac:dyDescent="0.2">
      <c r="B627" s="107" t="s">
        <v>52</v>
      </c>
      <c r="D627" s="39"/>
      <c r="E627" s="72" t="s">
        <v>177</v>
      </c>
      <c r="F627" s="72"/>
      <c r="G627" s="29" t="s">
        <v>45</v>
      </c>
      <c r="H627" s="29"/>
      <c r="I627" s="29"/>
      <c r="J627" s="29"/>
      <c r="K627" s="29" t="s">
        <v>125</v>
      </c>
      <c r="L627" s="29"/>
      <c r="M627" s="29" t="s">
        <v>1627</v>
      </c>
      <c r="N627" s="29"/>
      <c r="P627" s="72" t="s">
        <v>90</v>
      </c>
      <c r="Q627" s="87"/>
      <c r="R627" s="28"/>
      <c r="S627" s="38">
        <f>IF(Suggested="Yes",AA627,AG627)</f>
        <v>21.2</v>
      </c>
      <c r="T627" s="36" t="s">
        <v>44</v>
      </c>
      <c r="U627" s="5" t="str">
        <f>+Instructions!$B$3</f>
        <v>E</v>
      </c>
      <c r="V627" s="51"/>
      <c r="W627" s="55">
        <f>+Instructions!$C$22</f>
        <v>0</v>
      </c>
      <c r="X627" s="38">
        <f>ROUND($AA627*(1-W627)+0.004999,2)</f>
        <v>21.2</v>
      </c>
      <c r="Y627" s="146"/>
      <c r="Z627" s="6" t="s">
        <v>3263</v>
      </c>
      <c r="AA627" s="38">
        <v>21.2</v>
      </c>
      <c r="AB627" s="59">
        <f t="shared" si="511"/>
        <v>0</v>
      </c>
      <c r="AC627" s="16">
        <f t="shared" si="511"/>
        <v>21.2</v>
      </c>
      <c r="AD627" s="12">
        <f>(AG627-AC627)/AG627</f>
        <v>0</v>
      </c>
      <c r="AE627" s="115"/>
      <c r="AF627" s="120">
        <v>1</v>
      </c>
      <c r="AG627" s="37">
        <f>SUM(AJ627:AL627)+AE627</f>
        <v>21.2</v>
      </c>
      <c r="AH627" s="146"/>
      <c r="AJ627" s="38">
        <f>ROUND(AC627/(1-VLOOKUP(AF627,Group,2,FALSE)),2)</f>
        <v>21.2</v>
      </c>
      <c r="AK627" s="16">
        <f>IF(VLOOKUP(AF627,Group,5,FALSE)="YES",VLOOKUP(ROUND(ROUND(AJ627,1)-AJ627,2),Round,2,FALSE)+VLOOKUP(AF627,Group,6,FALSE),0)</f>
        <v>0</v>
      </c>
      <c r="AL627" s="16">
        <f>IF(VLOOKUP(AF627,Group,7,FALSE)="",0,ROUND(AJ627-0.04999,1)-AJ627+AM627)</f>
        <v>0</v>
      </c>
      <c r="AM627" s="16" t="str">
        <f>IF(VLOOKUP(AF627,Group,7,FALSE)="","",VLOOKUP(AF627,Group,7,FALSE))</f>
        <v/>
      </c>
      <c r="AO627" s="156" t="s">
        <v>56</v>
      </c>
    </row>
    <row r="628" spans="2:41" s="3" customFormat="1" ht="9.9499999999999993" customHeight="1" x14ac:dyDescent="0.2">
      <c r="B628" s="107" t="s">
        <v>52</v>
      </c>
      <c r="D628" s="39"/>
      <c r="E628" s="72" t="s">
        <v>186</v>
      </c>
      <c r="F628" s="72"/>
      <c r="G628" s="29" t="s">
        <v>45</v>
      </c>
      <c r="H628" s="29"/>
      <c r="I628" s="29"/>
      <c r="J628" s="29"/>
      <c r="K628" s="29" t="s">
        <v>125</v>
      </c>
      <c r="L628" s="29"/>
      <c r="M628" s="29" t="s">
        <v>278</v>
      </c>
      <c r="N628" s="29"/>
      <c r="P628" s="72" t="s">
        <v>432</v>
      </c>
      <c r="Q628" s="87"/>
      <c r="R628" s="28"/>
      <c r="S628" s="38">
        <f t="shared" si="509"/>
        <v>23.6</v>
      </c>
      <c r="T628" s="36" t="s">
        <v>44</v>
      </c>
      <c r="U628" s="5" t="str">
        <f>+Instructions!$B$3</f>
        <v>E</v>
      </c>
      <c r="V628" s="51"/>
      <c r="W628" s="55">
        <f>+Instructions!$C$22</f>
        <v>0</v>
      </c>
      <c r="X628" s="38">
        <f t="shared" si="510"/>
        <v>23.6</v>
      </c>
      <c r="Y628" s="146"/>
      <c r="Z628" s="6" t="s">
        <v>3263</v>
      </c>
      <c r="AA628" s="38">
        <v>23.6</v>
      </c>
      <c r="AB628" s="59">
        <f t="shared" si="511"/>
        <v>0</v>
      </c>
      <c r="AC628" s="16">
        <f t="shared" si="511"/>
        <v>23.6</v>
      </c>
      <c r="AD628" s="12">
        <f t="shared" si="512"/>
        <v>0</v>
      </c>
      <c r="AE628" s="115"/>
      <c r="AF628" s="120">
        <v>1</v>
      </c>
      <c r="AG628" s="37">
        <f t="shared" si="513"/>
        <v>23.6</v>
      </c>
      <c r="AH628" s="146"/>
      <c r="AJ628" s="38">
        <f t="shared" si="514"/>
        <v>23.6</v>
      </c>
      <c r="AK628" s="16">
        <f t="shared" si="515"/>
        <v>0</v>
      </c>
      <c r="AL628" s="16">
        <f t="shared" si="516"/>
        <v>0</v>
      </c>
      <c r="AM628" s="16" t="str">
        <f t="shared" si="517"/>
        <v/>
      </c>
      <c r="AO628" s="157" t="s">
        <v>56</v>
      </c>
    </row>
    <row r="629" spans="2:41" s="3" customFormat="1" ht="1.5" customHeight="1" x14ac:dyDescent="0.2">
      <c r="P629" s="72"/>
      <c r="Q629" s="87"/>
      <c r="R629" s="6"/>
      <c r="S629" s="38"/>
      <c r="T629" s="6"/>
      <c r="U629" s="5"/>
      <c r="V629" s="51"/>
      <c r="W629" s="55"/>
      <c r="X629" s="14"/>
      <c r="Y629" s="146"/>
      <c r="Z629" s="38"/>
      <c r="AA629" s="38"/>
      <c r="AB629" s="54"/>
      <c r="AC629" s="16"/>
      <c r="AD629" s="14"/>
      <c r="AE629" s="64"/>
      <c r="AF629" s="118"/>
      <c r="AG629" s="38"/>
      <c r="AH629" s="146"/>
      <c r="AJ629" s="38"/>
      <c r="AK629" s="16"/>
      <c r="AL629" s="16"/>
      <c r="AM629" s="16"/>
      <c r="AO629" s="157" t="s">
        <v>56</v>
      </c>
    </row>
    <row r="630" spans="2:41" s="3" customFormat="1" ht="9.9499999999999993" customHeight="1" x14ac:dyDescent="0.2">
      <c r="B630" s="107" t="s">
        <v>52</v>
      </c>
      <c r="D630" s="39"/>
      <c r="E630" s="72" t="s">
        <v>310</v>
      </c>
      <c r="F630" s="72"/>
      <c r="G630" s="29" t="s">
        <v>45</v>
      </c>
      <c r="H630" s="29"/>
      <c r="J630" s="29"/>
      <c r="K630" s="29" t="s">
        <v>596</v>
      </c>
      <c r="L630" s="29"/>
      <c r="M630" s="29" t="s">
        <v>597</v>
      </c>
      <c r="N630" s="29"/>
      <c r="P630" s="72" t="s">
        <v>679</v>
      </c>
      <c r="Q630" s="87"/>
      <c r="R630" s="28"/>
      <c r="S630" s="38">
        <f>IF(Suggested="Yes",AA630,AG630)</f>
        <v>24.05</v>
      </c>
      <c r="T630" s="36" t="s">
        <v>44</v>
      </c>
      <c r="U630" s="5" t="str">
        <f>+Instructions!$B$3</f>
        <v>E</v>
      </c>
      <c r="V630" s="51"/>
      <c r="W630" s="55">
        <f>+Instructions!$C$22</f>
        <v>0</v>
      </c>
      <c r="X630" s="38">
        <f>ROUND($AA630*(1-W630)+0.004999,2)</f>
        <v>24.05</v>
      </c>
      <c r="Y630" s="146"/>
      <c r="Z630" s="6" t="s">
        <v>3263</v>
      </c>
      <c r="AA630" s="38">
        <v>24.05</v>
      </c>
      <c r="AB630" s="59">
        <f>+W630</f>
        <v>0</v>
      </c>
      <c r="AC630" s="16">
        <f>+X630</f>
        <v>24.05</v>
      </c>
      <c r="AD630" s="12">
        <f>(AG630-AC630)/AG630</f>
        <v>0</v>
      </c>
      <c r="AE630" s="115"/>
      <c r="AF630" s="120">
        <v>1</v>
      </c>
      <c r="AG630" s="37">
        <f>SUM(AJ630:AL630)+AE630</f>
        <v>24.05</v>
      </c>
      <c r="AH630" s="146"/>
      <c r="AJ630" s="38">
        <f>ROUND(AC630/(1-VLOOKUP(AF630,Group,2,FALSE)),2)</f>
        <v>24.05</v>
      </c>
      <c r="AK630" s="16">
        <f>IF(VLOOKUP(AF630,Group,5,FALSE)="YES",VLOOKUP(ROUND(ROUND(AJ630,1)-AJ630,2),Round,2,FALSE)+VLOOKUP(AF630,Group,6,FALSE),0)</f>
        <v>0</v>
      </c>
      <c r="AL630" s="16">
        <f>IF(VLOOKUP(AF630,Group,7,FALSE)="",0,ROUND(AJ630-0.04999,1)-AJ630+AM630)</f>
        <v>0</v>
      </c>
      <c r="AM630" s="16" t="str">
        <f>IF(VLOOKUP(AF630,Group,7,FALSE)="","",VLOOKUP(AF630,Group,7,FALSE))</f>
        <v/>
      </c>
      <c r="AO630" s="157" t="s">
        <v>56</v>
      </c>
    </row>
    <row r="631" spans="2:41" s="3" customFormat="1" ht="1.5" customHeight="1" x14ac:dyDescent="0.2">
      <c r="P631" s="72"/>
      <c r="Q631" s="87"/>
      <c r="R631" s="6"/>
      <c r="S631" s="38"/>
      <c r="T631" s="6"/>
      <c r="U631" s="5"/>
      <c r="V631" s="51"/>
      <c r="W631" s="55"/>
      <c r="X631" s="14"/>
      <c r="Y631" s="146"/>
      <c r="Z631" s="38"/>
      <c r="AA631" s="38"/>
      <c r="AB631" s="54"/>
      <c r="AC631" s="16"/>
      <c r="AD631" s="14"/>
      <c r="AE631" s="64"/>
      <c r="AF631" s="118"/>
      <c r="AG631" s="38"/>
      <c r="AH631" s="146"/>
      <c r="AJ631" s="38"/>
      <c r="AK631" s="16"/>
      <c r="AL631" s="16"/>
      <c r="AM631" s="16"/>
      <c r="AO631" s="157" t="s">
        <v>56</v>
      </c>
    </row>
    <row r="632" spans="2:41" s="3" customFormat="1" ht="9.9499999999999993" customHeight="1" x14ac:dyDescent="0.2">
      <c r="B632" s="106" t="s">
        <v>6</v>
      </c>
      <c r="D632" s="39"/>
      <c r="E632" s="72" t="s">
        <v>83</v>
      </c>
      <c r="F632" s="72"/>
      <c r="G632" s="29" t="s">
        <v>116</v>
      </c>
      <c r="H632" s="29"/>
      <c r="I632" s="29"/>
      <c r="J632" s="29"/>
      <c r="K632" s="29" t="s">
        <v>125</v>
      </c>
      <c r="L632" s="29"/>
      <c r="M632" s="29" t="s">
        <v>205</v>
      </c>
      <c r="N632" s="29"/>
      <c r="P632" s="72" t="s">
        <v>1531</v>
      </c>
      <c r="Q632" s="87"/>
      <c r="R632" s="28"/>
      <c r="S632" s="38">
        <f t="shared" ref="S632:S633" si="518">IF(Suggested="Yes",AA632,AG632)</f>
        <v>29.6</v>
      </c>
      <c r="T632" s="36" t="s">
        <v>43</v>
      </c>
      <c r="U632" s="5" t="str">
        <f>+Instructions!$B$3</f>
        <v>E</v>
      </c>
      <c r="V632" s="51"/>
      <c r="W632" s="55">
        <f>+Instructions!$C$22</f>
        <v>0</v>
      </c>
      <c r="X632" s="38">
        <f t="shared" ref="X632:X633" si="519">ROUND($AA632*(1-W632)+0.004999,2)</f>
        <v>29.6</v>
      </c>
      <c r="Y632" s="146"/>
      <c r="Z632" s="6" t="s">
        <v>3263</v>
      </c>
      <c r="AA632" s="38">
        <v>29.6</v>
      </c>
      <c r="AB632" s="59">
        <f t="shared" ref="AB632:AB639" si="520">+W632</f>
        <v>0</v>
      </c>
      <c r="AC632" s="16">
        <f t="shared" ref="AC632:AC639" si="521">+X632</f>
        <v>29.6</v>
      </c>
      <c r="AD632" s="12">
        <f t="shared" ref="AD632:AD633" si="522">(AG632-AC632)/AG632</f>
        <v>0</v>
      </c>
      <c r="AE632" s="115"/>
      <c r="AF632" s="121">
        <v>3</v>
      </c>
      <c r="AG632" s="52">
        <f t="shared" ref="AG632:AG633" si="523">SUM(AJ632:AL632)+AE632</f>
        <v>29.6</v>
      </c>
      <c r="AH632" s="146"/>
      <c r="AJ632" s="38">
        <f t="shared" ref="AJ632:AJ633" si="524">ROUND(AC632/(1-VLOOKUP(AF632,Group,2,FALSE)),2)</f>
        <v>29.6</v>
      </c>
      <c r="AK632" s="16">
        <f t="shared" ref="AK632:AK633" si="525">IF(VLOOKUP(AF632,Group,5,FALSE)="YES",VLOOKUP(ROUND(ROUND(AJ632,1)-AJ632,2),Round,2,FALSE)+VLOOKUP(AF632,Group,6,FALSE),0)</f>
        <v>0</v>
      </c>
      <c r="AL632" s="16">
        <f t="shared" ref="AL632:AL633" si="526">IF(VLOOKUP(AF632,Group,7,FALSE)="",0,ROUND(AJ632-0.04999,1)-AJ632+AM632)</f>
        <v>0</v>
      </c>
      <c r="AM632" s="16" t="str">
        <f t="shared" ref="AM632:AM633" si="527">IF(VLOOKUP(AF632,Group,7,FALSE)="","",VLOOKUP(AF632,Group,7,FALSE))</f>
        <v/>
      </c>
      <c r="AO632" s="157" t="s">
        <v>56</v>
      </c>
    </row>
    <row r="633" spans="2:41" s="3" customFormat="1" ht="9.9499999999999993" customHeight="1" x14ac:dyDescent="0.2">
      <c r="B633" s="106" t="s">
        <v>6</v>
      </c>
      <c r="D633" s="39"/>
      <c r="E633" s="72" t="s">
        <v>251</v>
      </c>
      <c r="F633" s="72"/>
      <c r="G633" s="29" t="s">
        <v>96</v>
      </c>
      <c r="H633" s="29"/>
      <c r="I633" s="29"/>
      <c r="J633" s="29"/>
      <c r="K633" s="29" t="s">
        <v>125</v>
      </c>
      <c r="L633" s="29"/>
      <c r="M633" s="29" t="s">
        <v>206</v>
      </c>
      <c r="N633" s="29"/>
      <c r="P633" s="72" t="s">
        <v>1531</v>
      </c>
      <c r="Q633" s="87"/>
      <c r="R633" s="28"/>
      <c r="S633" s="38">
        <f t="shared" si="518"/>
        <v>37</v>
      </c>
      <c r="T633" s="36" t="s">
        <v>43</v>
      </c>
      <c r="U633" s="5" t="str">
        <f>+Instructions!$B$3</f>
        <v>E</v>
      </c>
      <c r="V633" s="51"/>
      <c r="W633" s="55">
        <f>+Instructions!$C$22</f>
        <v>0</v>
      </c>
      <c r="X633" s="38">
        <f t="shared" si="519"/>
        <v>37</v>
      </c>
      <c r="Y633" s="146"/>
      <c r="Z633" s="6" t="s">
        <v>3263</v>
      </c>
      <c r="AA633" s="38">
        <v>37</v>
      </c>
      <c r="AB633" s="59">
        <f t="shared" si="520"/>
        <v>0</v>
      </c>
      <c r="AC633" s="16">
        <f t="shared" si="521"/>
        <v>37</v>
      </c>
      <c r="AD633" s="12">
        <f t="shared" si="522"/>
        <v>0</v>
      </c>
      <c r="AE633" s="115"/>
      <c r="AF633" s="121">
        <v>3</v>
      </c>
      <c r="AG633" s="52">
        <f t="shared" si="523"/>
        <v>37</v>
      </c>
      <c r="AH633" s="146"/>
      <c r="AJ633" s="38">
        <f t="shared" si="524"/>
        <v>37</v>
      </c>
      <c r="AK633" s="16">
        <f t="shared" si="525"/>
        <v>0</v>
      </c>
      <c r="AL633" s="16">
        <f t="shared" si="526"/>
        <v>0</v>
      </c>
      <c r="AM633" s="16" t="str">
        <f t="shared" si="527"/>
        <v/>
      </c>
      <c r="AO633" s="157" t="s">
        <v>56</v>
      </c>
    </row>
    <row r="634" spans="2:41" s="3" customFormat="1" ht="1.5" customHeight="1" x14ac:dyDescent="0.2">
      <c r="P634" s="72"/>
      <c r="Q634" s="87"/>
      <c r="R634" s="6"/>
      <c r="S634" s="38"/>
      <c r="T634" s="6"/>
      <c r="U634" s="5"/>
      <c r="V634" s="51"/>
      <c r="W634" s="55"/>
      <c r="X634" s="14"/>
      <c r="Y634" s="146"/>
      <c r="Z634" s="38"/>
      <c r="AA634" s="38"/>
      <c r="AB634" s="54"/>
      <c r="AC634" s="16"/>
      <c r="AD634" s="14"/>
      <c r="AE634" s="64"/>
      <c r="AF634" s="118"/>
      <c r="AG634" s="38"/>
      <c r="AH634" s="146"/>
      <c r="AJ634" s="38"/>
      <c r="AK634" s="16"/>
      <c r="AL634" s="16"/>
      <c r="AM634" s="16"/>
      <c r="AO634" s="157" t="s">
        <v>56</v>
      </c>
    </row>
    <row r="635" spans="2:41" s="3" customFormat="1" ht="9.9499999999999993" customHeight="1" x14ac:dyDescent="0.2">
      <c r="B635" s="106" t="s">
        <v>6</v>
      </c>
      <c r="D635" s="39"/>
      <c r="E635" s="72" t="s">
        <v>97</v>
      </c>
      <c r="F635" s="72"/>
      <c r="G635" s="29" t="s">
        <v>1301</v>
      </c>
      <c r="H635" s="29"/>
      <c r="I635" s="29"/>
      <c r="J635" s="29"/>
      <c r="K635" s="29" t="s">
        <v>125</v>
      </c>
      <c r="L635" s="29"/>
      <c r="M635" s="29" t="s">
        <v>207</v>
      </c>
      <c r="N635" s="29"/>
      <c r="P635" s="72"/>
      <c r="Q635" s="87"/>
      <c r="R635" s="28"/>
      <c r="S635" s="38">
        <f>IF(Suggested="Yes",AA635,AG635)</f>
        <v>34.25</v>
      </c>
      <c r="T635" s="36" t="s">
        <v>43</v>
      </c>
      <c r="U635" s="5" t="str">
        <f>+Instructions!$B$3</f>
        <v>E</v>
      </c>
      <c r="V635" s="51"/>
      <c r="W635" s="55">
        <f>+Instructions!$C$22</f>
        <v>0</v>
      </c>
      <c r="X635" s="38">
        <f>ROUND($AA635*(1-W635)+0.004999,2)</f>
        <v>34.25</v>
      </c>
      <c r="Y635" s="146"/>
      <c r="Z635" s="6" t="s">
        <v>3263</v>
      </c>
      <c r="AA635" s="38">
        <v>34.25</v>
      </c>
      <c r="AB635" s="59">
        <f t="shared" si="520"/>
        <v>0</v>
      </c>
      <c r="AC635" s="16">
        <f t="shared" si="521"/>
        <v>34.25</v>
      </c>
      <c r="AD635" s="12">
        <f>(AG635-AC635)/AG635</f>
        <v>0</v>
      </c>
      <c r="AE635" s="115"/>
      <c r="AF635" s="121">
        <v>3</v>
      </c>
      <c r="AG635" s="52">
        <f>SUM(AJ635:AL635)+AE635</f>
        <v>34.25</v>
      </c>
      <c r="AH635" s="146"/>
      <c r="AJ635" s="38">
        <f>ROUND(AC635/(1-VLOOKUP(AF635,Group,2,FALSE)),2)</f>
        <v>34.25</v>
      </c>
      <c r="AK635" s="16">
        <f>IF(VLOOKUP(AF635,Group,5,FALSE)="YES",VLOOKUP(ROUND(ROUND(AJ635,1)-AJ635,2),Round,2,FALSE)+VLOOKUP(AF635,Group,6,FALSE),0)</f>
        <v>0</v>
      </c>
      <c r="AL635" s="16">
        <f>IF(VLOOKUP(AF635,Group,7,FALSE)="",0,ROUND(AJ635-0.04999,1)-AJ635+AM635)</f>
        <v>0</v>
      </c>
      <c r="AM635" s="16" t="str">
        <f>IF(VLOOKUP(AF635,Group,7,FALSE)="","",VLOOKUP(AF635,Group,7,FALSE))</f>
        <v/>
      </c>
      <c r="AO635" s="157" t="s">
        <v>56</v>
      </c>
    </row>
    <row r="636" spans="2:41" s="3" customFormat="1" ht="9.9499999999999993" customHeight="1" x14ac:dyDescent="0.2">
      <c r="B636" s="106" t="s">
        <v>6</v>
      </c>
      <c r="D636" s="39"/>
      <c r="E636" s="72" t="s">
        <v>98</v>
      </c>
      <c r="F636" s="72"/>
      <c r="G636" s="29" t="s">
        <v>99</v>
      </c>
      <c r="H636" s="29"/>
      <c r="I636" s="29"/>
      <c r="J636" s="29"/>
      <c r="K636" s="29" t="s">
        <v>125</v>
      </c>
      <c r="L636" s="29"/>
      <c r="M636" s="29" t="s">
        <v>208</v>
      </c>
      <c r="N636" s="29"/>
      <c r="P636" s="72"/>
      <c r="Q636" s="87"/>
      <c r="R636" s="28"/>
      <c r="S636" s="38">
        <f>IF(Suggested="Yes",AA636,AG636)</f>
        <v>32.4</v>
      </c>
      <c r="T636" s="36" t="s">
        <v>43</v>
      </c>
      <c r="U636" s="5" t="str">
        <f>+Instructions!$B$3</f>
        <v>E</v>
      </c>
      <c r="V636" s="51"/>
      <c r="W636" s="55">
        <f>+Instructions!$C$22</f>
        <v>0</v>
      </c>
      <c r="X636" s="38">
        <f>ROUND($AA636*(1-W636)+0.004999,2)</f>
        <v>32.4</v>
      </c>
      <c r="Y636" s="146"/>
      <c r="Z636" s="6" t="s">
        <v>3263</v>
      </c>
      <c r="AA636" s="38">
        <v>32.4</v>
      </c>
      <c r="AB636" s="59">
        <f t="shared" si="520"/>
        <v>0</v>
      </c>
      <c r="AC636" s="16">
        <f t="shared" si="521"/>
        <v>32.4</v>
      </c>
      <c r="AD636" s="12">
        <f>(AG636-AC636)/AG636</f>
        <v>0</v>
      </c>
      <c r="AE636" s="115"/>
      <c r="AF636" s="121">
        <v>3</v>
      </c>
      <c r="AG636" s="52">
        <f>SUM(AJ636:AL636)+AE636</f>
        <v>32.4</v>
      </c>
      <c r="AH636" s="146"/>
      <c r="AJ636" s="38">
        <f>ROUND(AC636/(1-VLOOKUP(AF636,Group,2,FALSE)),2)</f>
        <v>32.4</v>
      </c>
      <c r="AK636" s="16">
        <f>IF(VLOOKUP(AF636,Group,5,FALSE)="YES",VLOOKUP(ROUND(ROUND(AJ636,1)-AJ636,2),Round,2,FALSE)+VLOOKUP(AF636,Group,6,FALSE),0)</f>
        <v>0</v>
      </c>
      <c r="AL636" s="16">
        <f>IF(VLOOKUP(AF636,Group,7,FALSE)="",0,ROUND(AJ636-0.04999,1)-AJ636+AM636)</f>
        <v>0</v>
      </c>
      <c r="AM636" s="16" t="str">
        <f>IF(VLOOKUP(AF636,Group,7,FALSE)="","",VLOOKUP(AF636,Group,7,FALSE))</f>
        <v/>
      </c>
      <c r="AO636" s="157" t="s">
        <v>56</v>
      </c>
    </row>
    <row r="637" spans="2:41" s="3" customFormat="1" ht="1.5" customHeight="1" x14ac:dyDescent="0.2">
      <c r="P637" s="72"/>
      <c r="Q637" s="87"/>
      <c r="R637" s="6"/>
      <c r="S637" s="38"/>
      <c r="T637" s="6"/>
      <c r="U637" s="5"/>
      <c r="V637" s="51"/>
      <c r="W637" s="55"/>
      <c r="X637" s="14"/>
      <c r="Y637" s="146"/>
      <c r="Z637" s="38"/>
      <c r="AA637" s="38"/>
      <c r="AB637" s="54"/>
      <c r="AC637" s="16"/>
      <c r="AD637" s="14"/>
      <c r="AE637" s="64"/>
      <c r="AF637" s="118"/>
      <c r="AG637" s="38"/>
      <c r="AH637" s="146"/>
      <c r="AJ637" s="38"/>
      <c r="AK637" s="16"/>
      <c r="AL637" s="16"/>
      <c r="AM637" s="16"/>
      <c r="AO637" s="157" t="s">
        <v>56</v>
      </c>
    </row>
    <row r="638" spans="2:41" s="3" customFormat="1" ht="9.9499999999999993" customHeight="1" x14ac:dyDescent="0.2">
      <c r="B638" s="106" t="s">
        <v>6</v>
      </c>
      <c r="D638" s="39"/>
      <c r="E638" s="72" t="s">
        <v>139</v>
      </c>
      <c r="F638" s="72"/>
      <c r="G638" s="29" t="s">
        <v>140</v>
      </c>
      <c r="H638" s="29"/>
      <c r="I638" s="29"/>
      <c r="J638" s="29"/>
      <c r="K638" s="29" t="s">
        <v>125</v>
      </c>
      <c r="L638" s="29"/>
      <c r="M638" s="29" t="s">
        <v>209</v>
      </c>
      <c r="N638" s="29"/>
      <c r="P638" s="72"/>
      <c r="Q638" s="87"/>
      <c r="R638" s="28"/>
      <c r="S638" s="38">
        <f>IF(Suggested="Yes",AA638,AG638)</f>
        <v>119.2</v>
      </c>
      <c r="T638" s="36" t="s">
        <v>43</v>
      </c>
      <c r="U638" s="5" t="str">
        <f>+Instructions!$B$3</f>
        <v>E</v>
      </c>
      <c r="V638" s="51"/>
      <c r="W638" s="55">
        <f>+Instructions!$C$22</f>
        <v>0</v>
      </c>
      <c r="X638" s="38">
        <f>ROUND($AA638*(1-W638)+0.004999,2)</f>
        <v>119.2</v>
      </c>
      <c r="Y638" s="146"/>
      <c r="Z638" s="6" t="s">
        <v>3263</v>
      </c>
      <c r="AA638" s="38">
        <v>119.2</v>
      </c>
      <c r="AB638" s="59">
        <f t="shared" si="520"/>
        <v>0</v>
      </c>
      <c r="AC638" s="16">
        <f t="shared" si="521"/>
        <v>119.2</v>
      </c>
      <c r="AD638" s="12">
        <f>(AG638-AC638)/AG638</f>
        <v>0</v>
      </c>
      <c r="AE638" s="115"/>
      <c r="AF638" s="121">
        <v>3</v>
      </c>
      <c r="AG638" s="52">
        <f>SUM(AJ638:AL638)+AE638</f>
        <v>119.2</v>
      </c>
      <c r="AH638" s="146"/>
      <c r="AJ638" s="38">
        <f>ROUND(AC638/(1-VLOOKUP(AF638,Group,2,FALSE)),2)</f>
        <v>119.2</v>
      </c>
      <c r="AK638" s="16">
        <f>IF(VLOOKUP(AF638,Group,5,FALSE)="YES",VLOOKUP(ROUND(ROUND(AJ638,1)-AJ638,2),Round,2,FALSE)+VLOOKUP(AF638,Group,6,FALSE),0)</f>
        <v>0</v>
      </c>
      <c r="AL638" s="16">
        <f>IF(VLOOKUP(AF638,Group,7,FALSE)="",0,ROUND(AJ638-0.04999,1)-AJ638+AM638)</f>
        <v>0</v>
      </c>
      <c r="AM638" s="16" t="str">
        <f>IF(VLOOKUP(AF638,Group,7,FALSE)="","",VLOOKUP(AF638,Group,7,FALSE))</f>
        <v/>
      </c>
      <c r="AO638" s="157" t="s">
        <v>56</v>
      </c>
    </row>
    <row r="639" spans="2:41" s="3" customFormat="1" ht="9.9499999999999993" customHeight="1" x14ac:dyDescent="0.2">
      <c r="B639" s="106" t="s">
        <v>6</v>
      </c>
      <c r="D639" s="39"/>
      <c r="E639" s="72" t="s">
        <v>141</v>
      </c>
      <c r="F639" s="72"/>
      <c r="G639" s="29" t="s">
        <v>142</v>
      </c>
      <c r="H639" s="29"/>
      <c r="I639" s="29"/>
      <c r="J639" s="29"/>
      <c r="K639" s="29" t="s">
        <v>125</v>
      </c>
      <c r="L639" s="29"/>
      <c r="M639" s="29" t="s">
        <v>210</v>
      </c>
      <c r="N639" s="29"/>
      <c r="P639" s="72"/>
      <c r="Q639" s="87"/>
      <c r="R639" s="28"/>
      <c r="S639" s="38">
        <f>IF(Suggested="Yes",AA639,AG639)</f>
        <v>104.75</v>
      </c>
      <c r="T639" s="36" t="s">
        <v>43</v>
      </c>
      <c r="U639" s="5" t="str">
        <f>+Instructions!$B$3</f>
        <v>E</v>
      </c>
      <c r="V639" s="51"/>
      <c r="W639" s="55">
        <f>+Instructions!$C$22</f>
        <v>0</v>
      </c>
      <c r="X639" s="38">
        <f>ROUND($AA639*(1-W639)+0.004999,2)</f>
        <v>104.75</v>
      </c>
      <c r="Y639" s="146"/>
      <c r="Z639" s="6" t="s">
        <v>3263</v>
      </c>
      <c r="AA639" s="38">
        <v>104.75</v>
      </c>
      <c r="AB639" s="59">
        <f t="shared" si="520"/>
        <v>0</v>
      </c>
      <c r="AC639" s="16">
        <f t="shared" si="521"/>
        <v>104.75</v>
      </c>
      <c r="AD639" s="12">
        <f>(AG639-AC639)/AG639</f>
        <v>0</v>
      </c>
      <c r="AE639" s="115"/>
      <c r="AF639" s="121">
        <v>3</v>
      </c>
      <c r="AG639" s="52">
        <f>SUM(AJ639:AL639)+AE639</f>
        <v>104.75</v>
      </c>
      <c r="AH639" s="146"/>
      <c r="AJ639" s="38">
        <f>ROUND(AC639/(1-VLOOKUP(AF639,Group,2,FALSE)),2)</f>
        <v>104.75</v>
      </c>
      <c r="AK639" s="16">
        <f>IF(VLOOKUP(AF639,Group,5,FALSE)="YES",VLOOKUP(ROUND(ROUND(AJ639,1)-AJ639,2),Round,2,FALSE)+VLOOKUP(AF639,Group,6,FALSE),0)</f>
        <v>0</v>
      </c>
      <c r="AL639" s="16">
        <f>IF(VLOOKUP(AF639,Group,7,FALSE)="",0,ROUND(AJ639-0.04999,1)-AJ639+AM639)</f>
        <v>0</v>
      </c>
      <c r="AM639" s="16" t="str">
        <f>IF(VLOOKUP(AF639,Group,7,FALSE)="","",VLOOKUP(AF639,Group,7,FALSE))</f>
        <v/>
      </c>
      <c r="AO639" s="157" t="s">
        <v>56</v>
      </c>
    </row>
    <row r="640" spans="2:41" s="3" customFormat="1" ht="1.5" customHeight="1" x14ac:dyDescent="0.2">
      <c r="P640" s="72"/>
      <c r="Q640" s="87"/>
      <c r="R640" s="6"/>
      <c r="S640" s="38"/>
      <c r="T640" s="6"/>
      <c r="U640" s="5"/>
      <c r="V640" s="51"/>
      <c r="W640" s="142"/>
      <c r="X640" s="55"/>
      <c r="Y640" s="149"/>
      <c r="Z640" s="142"/>
      <c r="AA640" s="38"/>
      <c r="AB640" s="38"/>
      <c r="AC640" s="54"/>
      <c r="AD640" s="16"/>
      <c r="AE640" s="14"/>
      <c r="AF640" s="64"/>
      <c r="AG640" s="118"/>
      <c r="AH640" s="151"/>
      <c r="AI640" s="142"/>
      <c r="AK640" s="16"/>
      <c r="AL640" s="16"/>
      <c r="AM640" s="16"/>
      <c r="AN640" s="16"/>
      <c r="AO640" s="157"/>
    </row>
    <row r="641" spans="2:41" s="3" customFormat="1" ht="9.75" customHeight="1" x14ac:dyDescent="0.2">
      <c r="D641" s="39" t="s">
        <v>303</v>
      </c>
      <c r="E641" s="164" t="s">
        <v>1424</v>
      </c>
      <c r="F641" s="72"/>
      <c r="G641" s="29"/>
      <c r="H641" s="29"/>
      <c r="I641" s="29"/>
      <c r="J641" s="29"/>
      <c r="K641" s="29"/>
      <c r="L641" s="29"/>
      <c r="M641" s="29"/>
      <c r="N641" s="29"/>
      <c r="Q641" s="87"/>
      <c r="R641" s="28"/>
      <c r="S641" s="38"/>
      <c r="T641" s="36"/>
      <c r="U641" s="5"/>
      <c r="V641" s="51"/>
      <c r="W641" s="142"/>
      <c r="X641" s="38"/>
      <c r="Y641" s="146"/>
      <c r="Z641" s="148"/>
      <c r="AA641" s="38"/>
      <c r="AB641" s="142"/>
      <c r="AC641" s="142"/>
      <c r="AD641" s="38"/>
      <c r="AE641" s="59"/>
      <c r="AF641" s="16"/>
      <c r="AG641" s="12"/>
      <c r="AH641" s="152"/>
      <c r="AI641" s="154"/>
      <c r="AJ641" s="38"/>
      <c r="AK641" s="142"/>
      <c r="AM641" s="6" t="s">
        <v>244</v>
      </c>
      <c r="AO641" s="157"/>
    </row>
    <row r="642" spans="2:41" s="3" customFormat="1" ht="3.75" customHeight="1" x14ac:dyDescent="0.2">
      <c r="P642" s="72"/>
      <c r="Q642" s="87"/>
      <c r="R642" s="6"/>
      <c r="S642" s="38"/>
      <c r="T642" s="6"/>
      <c r="U642" s="5"/>
      <c r="V642" s="51"/>
      <c r="W642" s="55"/>
      <c r="X642" s="14"/>
      <c r="Y642" s="146"/>
      <c r="Z642" s="38"/>
      <c r="AA642" s="38"/>
      <c r="AB642" s="54"/>
      <c r="AC642" s="16"/>
      <c r="AD642" s="14"/>
      <c r="AE642" s="64"/>
      <c r="AF642" s="118"/>
      <c r="AG642" s="38"/>
      <c r="AH642" s="146"/>
      <c r="AJ642" s="38"/>
      <c r="AK642" s="16"/>
      <c r="AL642" s="16"/>
      <c r="AM642" s="16"/>
      <c r="AO642" s="157" t="s">
        <v>56</v>
      </c>
    </row>
    <row r="643" spans="2:41" s="3" customFormat="1" ht="9.9499999999999993" customHeight="1" x14ac:dyDescent="0.2">
      <c r="C643" s="71" t="s">
        <v>1287</v>
      </c>
      <c r="J643" s="87"/>
      <c r="L643" s="3" t="s">
        <v>244</v>
      </c>
      <c r="N643" s="3" t="s">
        <v>244</v>
      </c>
      <c r="P643" s="137"/>
      <c r="Q643" s="6"/>
      <c r="R643" s="77" t="s">
        <v>791</v>
      </c>
      <c r="S643" s="185" t="s">
        <v>1290</v>
      </c>
      <c r="T643" s="190"/>
      <c r="U643" s="5"/>
      <c r="V643" s="51"/>
      <c r="W643" s="68"/>
      <c r="X643" s="68"/>
      <c r="Y643" s="146"/>
      <c r="Z643" s="38"/>
      <c r="AA643" s="38"/>
      <c r="AB643" s="14"/>
      <c r="AC643" s="14"/>
      <c r="AD643" s="14"/>
      <c r="AE643" s="14"/>
      <c r="AF643" s="64"/>
      <c r="AG643" s="16"/>
      <c r="AH643" s="146"/>
      <c r="AO643" s="157" t="s">
        <v>56</v>
      </c>
    </row>
    <row r="644" spans="2:41" s="3" customFormat="1" ht="2.85" customHeight="1" x14ac:dyDescent="0.2">
      <c r="P644" s="72"/>
      <c r="Q644" s="87"/>
      <c r="R644" s="6"/>
      <c r="S644" s="38"/>
      <c r="T644" s="6"/>
      <c r="U644" s="5"/>
      <c r="V644" s="51"/>
      <c r="W644" s="55"/>
      <c r="X644" s="14"/>
      <c r="Y644" s="146"/>
      <c r="Z644" s="38"/>
      <c r="AA644" s="38"/>
      <c r="AB644" s="54"/>
      <c r="AC644" s="16"/>
      <c r="AD644" s="14"/>
      <c r="AE644" s="64"/>
      <c r="AF644" s="118"/>
      <c r="AG644" s="38"/>
      <c r="AH644" s="146"/>
      <c r="AJ644" s="38"/>
      <c r="AK644" s="16"/>
      <c r="AL644" s="16"/>
      <c r="AM644" s="16"/>
      <c r="AO644" s="157" t="s">
        <v>56</v>
      </c>
    </row>
    <row r="645" spans="2:41" s="3" customFormat="1" ht="9.9499999999999993" customHeight="1" x14ac:dyDescent="0.2">
      <c r="C645" s="34"/>
      <c r="D645" s="143" t="s">
        <v>1293</v>
      </c>
      <c r="E645" s="138"/>
      <c r="F645" s="138"/>
      <c r="G645" s="138"/>
      <c r="H645" s="138"/>
      <c r="I645" s="138"/>
      <c r="J645" s="138"/>
      <c r="K645" s="138"/>
      <c r="L645" s="138"/>
      <c r="M645" s="138"/>
      <c r="N645" s="138"/>
      <c r="O645" s="29"/>
      <c r="P645" s="29"/>
      <c r="Q645" s="29"/>
      <c r="R645" s="29"/>
      <c r="S645" s="29"/>
      <c r="T645" s="29"/>
      <c r="U645" s="5"/>
      <c r="V645" s="51"/>
      <c r="W645" s="68"/>
      <c r="X645" s="68"/>
      <c r="Y645" s="146"/>
      <c r="Z645" s="38"/>
      <c r="AA645" s="38"/>
      <c r="AB645" s="54"/>
      <c r="AC645" s="16"/>
      <c r="AD645" s="14"/>
      <c r="AE645" s="64"/>
      <c r="AF645" s="118"/>
      <c r="AG645" s="16"/>
      <c r="AH645" s="146"/>
      <c r="AJ645" s="38"/>
      <c r="AK645" s="16"/>
      <c r="AL645" s="16"/>
      <c r="AM645" s="16"/>
      <c r="AO645" s="157"/>
    </row>
    <row r="646" spans="2:41" s="3" customFormat="1" ht="1.5" customHeight="1" x14ac:dyDescent="0.2">
      <c r="P646" s="72"/>
      <c r="Q646" s="87"/>
      <c r="R646" s="6"/>
      <c r="S646" s="38"/>
      <c r="T646" s="6"/>
      <c r="U646" s="5"/>
      <c r="V646" s="51"/>
      <c r="W646" s="55"/>
      <c r="X646" s="14"/>
      <c r="Y646" s="146"/>
      <c r="Z646" s="38"/>
      <c r="AA646" s="38"/>
      <c r="AB646" s="54"/>
      <c r="AC646" s="16"/>
      <c r="AD646" s="14"/>
      <c r="AE646" s="64"/>
      <c r="AF646" s="118"/>
      <c r="AG646" s="38"/>
      <c r="AH646" s="146"/>
      <c r="AJ646" s="38"/>
      <c r="AK646" s="16"/>
      <c r="AL646" s="16"/>
      <c r="AM646" s="16"/>
      <c r="AO646" s="157" t="s">
        <v>56</v>
      </c>
    </row>
    <row r="647" spans="2:41" s="3" customFormat="1" ht="9.9499999999999993" customHeight="1" x14ac:dyDescent="0.2">
      <c r="B647" s="106" t="s">
        <v>6</v>
      </c>
      <c r="D647" s="39"/>
      <c r="E647" s="72" t="s">
        <v>793</v>
      </c>
      <c r="F647" s="72"/>
      <c r="G647" s="29" t="s">
        <v>1291</v>
      </c>
      <c r="H647" s="29"/>
      <c r="K647" s="29"/>
      <c r="L647" s="29" t="s">
        <v>125</v>
      </c>
      <c r="N647" s="72" t="s">
        <v>1292</v>
      </c>
      <c r="P647" s="72" t="s">
        <v>1531</v>
      </c>
      <c r="Q647" s="87"/>
      <c r="R647" s="28"/>
      <c r="S647" s="38">
        <f>IF(Suggested="Yes",AA647,AG647)</f>
        <v>70.849999999999994</v>
      </c>
      <c r="T647" s="36" t="s">
        <v>43</v>
      </c>
      <c r="U647" s="5" t="str">
        <f>+Instructions!$B$3</f>
        <v>E</v>
      </c>
      <c r="V647" s="51"/>
      <c r="W647" s="55">
        <f>+Instructions!$C$22</f>
        <v>0</v>
      </c>
      <c r="X647" s="38">
        <f>ROUND($AA647*(1-W647)+0.004999,2)</f>
        <v>70.849999999999994</v>
      </c>
      <c r="Y647" s="146"/>
      <c r="Z647" s="6" t="s">
        <v>3263</v>
      </c>
      <c r="AA647" s="38">
        <v>70.849999999999994</v>
      </c>
      <c r="AB647" s="59">
        <f t="shared" ref="AB647:AC649" si="528">+W647</f>
        <v>0</v>
      </c>
      <c r="AC647" s="16">
        <f t="shared" si="528"/>
        <v>70.849999999999994</v>
      </c>
      <c r="AD647" s="12">
        <f>(AG647-AC647)/AG647</f>
        <v>0</v>
      </c>
      <c r="AE647" s="115"/>
      <c r="AF647" s="121">
        <v>3</v>
      </c>
      <c r="AG647" s="52">
        <f>SUM(AJ647:AL647)+AE647</f>
        <v>70.849999999999994</v>
      </c>
      <c r="AH647" s="146"/>
      <c r="AJ647" s="38">
        <f>ROUND(AC647/(1-VLOOKUP(AF647,Group,2,FALSE)),2)</f>
        <v>70.849999999999994</v>
      </c>
      <c r="AK647" s="16">
        <f>IF(VLOOKUP(AF647,Group,5,FALSE)="YES",VLOOKUP(ROUND(ROUND(AJ647,1)-AJ647,2),Round,2,FALSE)+VLOOKUP(AF647,Group,6,FALSE),0)</f>
        <v>0</v>
      </c>
      <c r="AL647" s="16">
        <f>IF(VLOOKUP(AF647,Group,7,FALSE)="",0,ROUND(AJ647-0.04999,1)-AJ647+AM647)</f>
        <v>0</v>
      </c>
      <c r="AM647" s="16" t="str">
        <f>IF(VLOOKUP(AF647,Group,7,FALSE)="","",VLOOKUP(AF647,Group,7,FALSE))</f>
        <v/>
      </c>
      <c r="AO647" s="157" t="s">
        <v>56</v>
      </c>
    </row>
    <row r="648" spans="2:41" s="3" customFormat="1" ht="9.9499999999999993" customHeight="1" x14ac:dyDescent="0.2">
      <c r="B648" s="106" t="s">
        <v>6</v>
      </c>
      <c r="D648" s="39"/>
      <c r="E648" s="72" t="s">
        <v>793</v>
      </c>
      <c r="F648" s="72"/>
      <c r="G648" s="29" t="s">
        <v>1294</v>
      </c>
      <c r="H648" s="29"/>
      <c r="K648" s="29"/>
      <c r="L648" s="29" t="s">
        <v>125</v>
      </c>
      <c r="N648" s="72" t="s">
        <v>1295</v>
      </c>
      <c r="P648" s="72" t="s">
        <v>1531</v>
      </c>
      <c r="Q648" s="87"/>
      <c r="R648" s="28"/>
      <c r="S648" s="38">
        <f>IF(Suggested="Yes",AA648,AG648)</f>
        <v>70.849999999999994</v>
      </c>
      <c r="T648" s="36" t="s">
        <v>43</v>
      </c>
      <c r="U648" s="5" t="str">
        <f>+Instructions!$B$3</f>
        <v>E</v>
      </c>
      <c r="V648" s="51"/>
      <c r="W648" s="55">
        <f>+Instructions!$C$22</f>
        <v>0</v>
      </c>
      <c r="X648" s="38">
        <f>ROUND($AA648*(1-W648)+0.004999,2)</f>
        <v>70.849999999999994</v>
      </c>
      <c r="Y648" s="146"/>
      <c r="Z648" s="6" t="s">
        <v>3263</v>
      </c>
      <c r="AA648" s="38">
        <v>70.849999999999994</v>
      </c>
      <c r="AB648" s="59">
        <f t="shared" si="528"/>
        <v>0</v>
      </c>
      <c r="AC648" s="16">
        <f t="shared" si="528"/>
        <v>70.849999999999994</v>
      </c>
      <c r="AD648" s="12">
        <f>(AG648-AC648)/AG648</f>
        <v>0</v>
      </c>
      <c r="AE648" s="115"/>
      <c r="AF648" s="121">
        <v>3</v>
      </c>
      <c r="AG648" s="52">
        <f>SUM(AJ648:AL648)+AE648</f>
        <v>70.849999999999994</v>
      </c>
      <c r="AH648" s="146"/>
      <c r="AJ648" s="38">
        <f>ROUND(AC648/(1-VLOOKUP(AF648,Group,2,FALSE)),2)</f>
        <v>70.849999999999994</v>
      </c>
      <c r="AK648" s="16">
        <f>IF(VLOOKUP(AF648,Group,5,FALSE)="YES",VLOOKUP(ROUND(ROUND(AJ648,1)-AJ648,2),Round,2,FALSE)+VLOOKUP(AF648,Group,6,FALSE),0)</f>
        <v>0</v>
      </c>
      <c r="AL648" s="16">
        <f>IF(VLOOKUP(AF648,Group,7,FALSE)="",0,ROUND(AJ648-0.04999,1)-AJ648+AM648)</f>
        <v>0</v>
      </c>
      <c r="AM648" s="16" t="str">
        <f>IF(VLOOKUP(AF648,Group,7,FALSE)="","",VLOOKUP(AF648,Group,7,FALSE))</f>
        <v/>
      </c>
      <c r="AO648" s="157" t="s">
        <v>56</v>
      </c>
    </row>
    <row r="649" spans="2:41" s="3" customFormat="1" ht="9.9499999999999993" customHeight="1" x14ac:dyDescent="0.2">
      <c r="B649" s="106" t="s">
        <v>6</v>
      </c>
      <c r="D649" s="39"/>
      <c r="E649" s="72" t="s">
        <v>793</v>
      </c>
      <c r="F649" s="72"/>
      <c r="G649" s="29" t="s">
        <v>1345</v>
      </c>
      <c r="H649" s="29"/>
      <c r="K649" s="29"/>
      <c r="L649" s="29" t="s">
        <v>125</v>
      </c>
      <c r="N649" s="72" t="s">
        <v>1296</v>
      </c>
      <c r="P649" s="72" t="s">
        <v>1531</v>
      </c>
      <c r="Q649" s="87"/>
      <c r="R649" s="28"/>
      <c r="S649" s="38">
        <f>IF(Suggested="Yes",AA649,AG649)</f>
        <v>70.849999999999994</v>
      </c>
      <c r="T649" s="36" t="s">
        <v>43</v>
      </c>
      <c r="U649" s="5" t="str">
        <f>+Instructions!$B$3</f>
        <v>E</v>
      </c>
      <c r="V649" s="51"/>
      <c r="W649" s="55">
        <f>+Instructions!$C$22</f>
        <v>0</v>
      </c>
      <c r="X649" s="38">
        <f>ROUND($AA649*(1-W649)+0.004999,2)</f>
        <v>70.849999999999994</v>
      </c>
      <c r="Y649" s="146"/>
      <c r="Z649" s="6" t="s">
        <v>3263</v>
      </c>
      <c r="AA649" s="38">
        <v>70.849999999999994</v>
      </c>
      <c r="AB649" s="59">
        <f t="shared" si="528"/>
        <v>0</v>
      </c>
      <c r="AC649" s="16">
        <f t="shared" si="528"/>
        <v>70.849999999999994</v>
      </c>
      <c r="AD649" s="12">
        <f>(AG649-AC649)/AG649</f>
        <v>0</v>
      </c>
      <c r="AE649" s="115"/>
      <c r="AF649" s="121">
        <v>3</v>
      </c>
      <c r="AG649" s="52">
        <f>SUM(AJ649:AL649)+AE649</f>
        <v>70.849999999999994</v>
      </c>
      <c r="AH649" s="146"/>
      <c r="AJ649" s="38">
        <f>ROUND(AC649/(1-VLOOKUP(AF649,Group,2,FALSE)),2)</f>
        <v>70.849999999999994</v>
      </c>
      <c r="AK649" s="16">
        <f>IF(VLOOKUP(AF649,Group,5,FALSE)="YES",VLOOKUP(ROUND(ROUND(AJ649,1)-AJ649,2),Round,2,FALSE)+VLOOKUP(AF649,Group,6,FALSE),0)</f>
        <v>0</v>
      </c>
      <c r="AL649" s="16">
        <f>IF(VLOOKUP(AF649,Group,7,FALSE)="",0,ROUND(AJ649-0.04999,1)-AJ649+AM649)</f>
        <v>0</v>
      </c>
      <c r="AM649" s="16" t="str">
        <f>IF(VLOOKUP(AF649,Group,7,FALSE)="","",VLOOKUP(AF649,Group,7,FALSE))</f>
        <v/>
      </c>
      <c r="AO649" s="157" t="s">
        <v>56</v>
      </c>
    </row>
    <row r="650" spans="2:41" s="3" customFormat="1" ht="2.85" customHeight="1" x14ac:dyDescent="0.2">
      <c r="P650" s="72"/>
      <c r="Q650" s="87"/>
      <c r="R650" s="6"/>
      <c r="S650" s="38"/>
      <c r="T650" s="6"/>
      <c r="U650" s="5"/>
      <c r="V650" s="51"/>
      <c r="W650" s="55"/>
      <c r="X650" s="14"/>
      <c r="Y650" s="146"/>
      <c r="Z650" s="38"/>
      <c r="AA650" s="38"/>
      <c r="AB650" s="54"/>
      <c r="AC650" s="16"/>
      <c r="AD650" s="14"/>
      <c r="AE650" s="64"/>
      <c r="AF650" s="118"/>
      <c r="AG650" s="38"/>
      <c r="AH650" s="146"/>
      <c r="AJ650" s="38"/>
      <c r="AK650" s="16"/>
      <c r="AL650" s="16"/>
      <c r="AM650" s="16"/>
      <c r="AO650" s="157" t="s">
        <v>56</v>
      </c>
    </row>
    <row r="651" spans="2:41" s="3" customFormat="1" ht="9.9499999999999993" customHeight="1" x14ac:dyDescent="0.2">
      <c r="C651" s="34"/>
      <c r="D651" s="143" t="s">
        <v>1297</v>
      </c>
      <c r="E651" s="138"/>
      <c r="F651" s="138"/>
      <c r="G651" s="138"/>
      <c r="H651" s="138"/>
      <c r="I651" s="138"/>
      <c r="J651" s="138"/>
      <c r="K651" s="138"/>
      <c r="L651" s="138"/>
      <c r="M651" s="138"/>
      <c r="N651" s="138"/>
      <c r="O651" s="29"/>
      <c r="P651" s="29"/>
      <c r="Q651" s="29"/>
      <c r="R651" s="29"/>
      <c r="S651" s="29"/>
      <c r="T651" s="29"/>
      <c r="U651" s="5"/>
      <c r="V651" s="51"/>
      <c r="W651" s="68"/>
      <c r="X651" s="68"/>
      <c r="Y651" s="146"/>
      <c r="Z651" s="38"/>
      <c r="AA651" s="38"/>
      <c r="AB651" s="54"/>
      <c r="AC651" s="16"/>
      <c r="AD651" s="14"/>
      <c r="AE651" s="64"/>
      <c r="AF651" s="118"/>
      <c r="AG651" s="16"/>
      <c r="AH651" s="146"/>
      <c r="AJ651" s="38"/>
      <c r="AK651" s="16"/>
      <c r="AL651" s="16"/>
      <c r="AM651" s="16"/>
      <c r="AO651" s="157"/>
    </row>
    <row r="652" spans="2:41" s="3" customFormat="1" ht="1.5" customHeight="1" x14ac:dyDescent="0.2">
      <c r="P652" s="72"/>
      <c r="Q652" s="87"/>
      <c r="R652" s="6"/>
      <c r="S652" s="38"/>
      <c r="T652" s="6"/>
      <c r="U652" s="5"/>
      <c r="V652" s="51"/>
      <c r="W652" s="55"/>
      <c r="X652" s="14"/>
      <c r="Y652" s="146"/>
      <c r="Z652" s="38"/>
      <c r="AA652" s="38"/>
      <c r="AB652" s="54"/>
      <c r="AC652" s="16"/>
      <c r="AD652" s="14"/>
      <c r="AE652" s="64"/>
      <c r="AF652" s="118"/>
      <c r="AG652" s="38"/>
      <c r="AH652" s="146"/>
      <c r="AJ652" s="38"/>
      <c r="AK652" s="16"/>
      <c r="AL652" s="16"/>
      <c r="AM652" s="16"/>
      <c r="AO652" s="157" t="s">
        <v>56</v>
      </c>
    </row>
    <row r="653" spans="2:41" s="3" customFormat="1" ht="9.9499999999999993" customHeight="1" x14ac:dyDescent="0.2">
      <c r="B653" s="106" t="s">
        <v>6</v>
      </c>
      <c r="D653" s="39"/>
      <c r="E653" s="72" t="s">
        <v>946</v>
      </c>
      <c r="F653" s="72"/>
      <c r="G653" s="29" t="s">
        <v>1291</v>
      </c>
      <c r="H653" s="29"/>
      <c r="K653" s="29"/>
      <c r="L653" s="29" t="s">
        <v>125</v>
      </c>
      <c r="N653" s="72" t="s">
        <v>1298</v>
      </c>
      <c r="P653" s="72" t="s">
        <v>1531</v>
      </c>
      <c r="Q653" s="87"/>
      <c r="R653" s="28"/>
      <c r="S653" s="38">
        <f t="shared" ref="S653:S659" si="529">IF(Suggested="Yes",AA653,AG653)</f>
        <v>76.650000000000006</v>
      </c>
      <c r="T653" s="36" t="s">
        <v>43</v>
      </c>
      <c r="U653" s="5" t="str">
        <f>+Instructions!$B$3</f>
        <v>E</v>
      </c>
      <c r="V653" s="51"/>
      <c r="W653" s="55">
        <f>+Instructions!$C$22</f>
        <v>0</v>
      </c>
      <c r="X653" s="38">
        <f t="shared" ref="X653:X659" si="530">ROUND($AA653*(1-W653)+0.004999,2)</f>
        <v>76.650000000000006</v>
      </c>
      <c r="Y653" s="146"/>
      <c r="Z653" s="6" t="s">
        <v>3263</v>
      </c>
      <c r="AA653" s="38">
        <v>76.650000000000006</v>
      </c>
      <c r="AB653" s="59">
        <f t="shared" ref="AB653:AC659" si="531">+W653</f>
        <v>0</v>
      </c>
      <c r="AC653" s="16">
        <f t="shared" si="531"/>
        <v>76.650000000000006</v>
      </c>
      <c r="AD653" s="12">
        <f t="shared" ref="AD653:AD659" si="532">(AG653-AC653)/AG653</f>
        <v>0</v>
      </c>
      <c r="AE653" s="115"/>
      <c r="AF653" s="121">
        <v>3</v>
      </c>
      <c r="AG653" s="52">
        <f t="shared" ref="AG653:AG659" si="533">SUM(AJ653:AL653)+AE653</f>
        <v>76.650000000000006</v>
      </c>
      <c r="AH653" s="146"/>
      <c r="AJ653" s="38">
        <f t="shared" ref="AJ653:AJ659" si="534">ROUND(AC653/(1-VLOOKUP(AF653,Group,2,FALSE)),2)</f>
        <v>76.650000000000006</v>
      </c>
      <c r="AK653" s="16">
        <f t="shared" ref="AK653:AK659" si="535">IF(VLOOKUP(AF653,Group,5,FALSE)="YES",VLOOKUP(ROUND(ROUND(AJ653,1)-AJ653,2),Round,2,FALSE)+VLOOKUP(AF653,Group,6,FALSE),0)</f>
        <v>0</v>
      </c>
      <c r="AL653" s="16">
        <f t="shared" ref="AL653:AL659" si="536">IF(VLOOKUP(AF653,Group,7,FALSE)="",0,ROUND(AJ653-0.04999,1)-AJ653+AM653)</f>
        <v>0</v>
      </c>
      <c r="AM653" s="16" t="str">
        <f t="shared" ref="AM653:AM659" si="537">IF(VLOOKUP(AF653,Group,7,FALSE)="","",VLOOKUP(AF653,Group,7,FALSE))</f>
        <v/>
      </c>
      <c r="AO653" s="157" t="s">
        <v>56</v>
      </c>
    </row>
    <row r="654" spans="2:41" s="3" customFormat="1" ht="9.9499999999999993" customHeight="1" x14ac:dyDescent="0.2">
      <c r="B654" s="106" t="s">
        <v>6</v>
      </c>
      <c r="D654" s="39"/>
      <c r="E654" s="72" t="s">
        <v>946</v>
      </c>
      <c r="F654" s="72"/>
      <c r="G654" s="29" t="s">
        <v>1294</v>
      </c>
      <c r="H654" s="29"/>
      <c r="K654" s="29"/>
      <c r="L654" s="29" t="s">
        <v>125</v>
      </c>
      <c r="N654" s="72" t="s">
        <v>1299</v>
      </c>
      <c r="P654" s="72" t="s">
        <v>1531</v>
      </c>
      <c r="Q654" s="87"/>
      <c r="R654" s="28"/>
      <c r="S654" s="38">
        <f t="shared" si="529"/>
        <v>76.650000000000006</v>
      </c>
      <c r="T654" s="36" t="s">
        <v>43</v>
      </c>
      <c r="U654" s="5" t="str">
        <f>+Instructions!$B$3</f>
        <v>E</v>
      </c>
      <c r="V654" s="51"/>
      <c r="W654" s="55">
        <f>+Instructions!$C$22</f>
        <v>0</v>
      </c>
      <c r="X654" s="38">
        <f t="shared" si="530"/>
        <v>76.650000000000006</v>
      </c>
      <c r="Y654" s="146"/>
      <c r="Z654" s="6" t="s">
        <v>3263</v>
      </c>
      <c r="AA654" s="38">
        <v>76.650000000000006</v>
      </c>
      <c r="AB654" s="59">
        <f t="shared" si="531"/>
        <v>0</v>
      </c>
      <c r="AC654" s="16">
        <f t="shared" si="531"/>
        <v>76.650000000000006</v>
      </c>
      <c r="AD654" s="12">
        <f t="shared" si="532"/>
        <v>0</v>
      </c>
      <c r="AE654" s="115"/>
      <c r="AF654" s="121">
        <v>3</v>
      </c>
      <c r="AG654" s="52">
        <f t="shared" si="533"/>
        <v>76.650000000000006</v>
      </c>
      <c r="AH654" s="146"/>
      <c r="AJ654" s="38">
        <f t="shared" si="534"/>
        <v>76.650000000000006</v>
      </c>
      <c r="AK654" s="16">
        <f t="shared" si="535"/>
        <v>0</v>
      </c>
      <c r="AL654" s="16">
        <f t="shared" si="536"/>
        <v>0</v>
      </c>
      <c r="AM654" s="16" t="str">
        <f t="shared" si="537"/>
        <v/>
      </c>
      <c r="AO654" s="157" t="s">
        <v>56</v>
      </c>
    </row>
    <row r="655" spans="2:41" s="3" customFormat="1" ht="9.9499999999999993" customHeight="1" x14ac:dyDescent="0.2">
      <c r="B655" s="106" t="s">
        <v>6</v>
      </c>
      <c r="D655" s="39"/>
      <c r="E655" s="72" t="s">
        <v>946</v>
      </c>
      <c r="F655" s="72"/>
      <c r="G655" s="29" t="s">
        <v>2560</v>
      </c>
      <c r="H655" s="29"/>
      <c r="K655" s="29"/>
      <c r="L655" s="29" t="s">
        <v>125</v>
      </c>
      <c r="N655" s="72" t="s">
        <v>2557</v>
      </c>
      <c r="P655" s="72" t="s">
        <v>1531</v>
      </c>
      <c r="Q655" s="87"/>
      <c r="R655" s="28"/>
      <c r="S655" s="38">
        <f t="shared" si="529"/>
        <v>108.45</v>
      </c>
      <c r="T655" s="36" t="s">
        <v>43</v>
      </c>
      <c r="U655" s="5" t="str">
        <f>+Instructions!$B$3</f>
        <v>E</v>
      </c>
      <c r="V655" s="51"/>
      <c r="W655" s="55">
        <f>+Instructions!$C$22</f>
        <v>0</v>
      </c>
      <c r="X655" s="38">
        <f t="shared" si="530"/>
        <v>108.45</v>
      </c>
      <c r="Y655" s="146"/>
      <c r="Z655" s="6" t="s">
        <v>3262</v>
      </c>
      <c r="AA655" s="38">
        <v>108.45</v>
      </c>
      <c r="AB655" s="59">
        <f t="shared" si="531"/>
        <v>0</v>
      </c>
      <c r="AC655" s="16">
        <f t="shared" si="531"/>
        <v>108.45</v>
      </c>
      <c r="AD655" s="12">
        <f t="shared" si="532"/>
        <v>0</v>
      </c>
      <c r="AE655" s="115"/>
      <c r="AF655" s="121">
        <v>3</v>
      </c>
      <c r="AG655" s="52">
        <f t="shared" si="533"/>
        <v>108.45</v>
      </c>
      <c r="AH655" s="146"/>
      <c r="AJ655" s="38">
        <f t="shared" si="534"/>
        <v>108.45</v>
      </c>
      <c r="AK655" s="16">
        <f t="shared" si="535"/>
        <v>0</v>
      </c>
      <c r="AL655" s="16">
        <f t="shared" si="536"/>
        <v>0</v>
      </c>
      <c r="AM655" s="16" t="str">
        <f t="shared" si="537"/>
        <v/>
      </c>
      <c r="AO655" s="156" t="s">
        <v>56</v>
      </c>
    </row>
    <row r="656" spans="2:41" s="3" customFormat="1" ht="9.9499999999999993" customHeight="1" x14ac:dyDescent="0.2">
      <c r="B656" s="106" t="s">
        <v>6</v>
      </c>
      <c r="D656" s="39"/>
      <c r="E656" s="72" t="s">
        <v>946</v>
      </c>
      <c r="F656" s="72"/>
      <c r="G656" s="29" t="s">
        <v>1345</v>
      </c>
      <c r="H656" s="29"/>
      <c r="K656" s="29"/>
      <c r="L656" s="29" t="s">
        <v>125</v>
      </c>
      <c r="N656" s="72" t="s">
        <v>1300</v>
      </c>
      <c r="P656" s="72" t="s">
        <v>1531</v>
      </c>
      <c r="Q656" s="87"/>
      <c r="R656" s="28"/>
      <c r="S656" s="38">
        <f t="shared" si="529"/>
        <v>76.650000000000006</v>
      </c>
      <c r="T656" s="36" t="s">
        <v>43</v>
      </c>
      <c r="U656" s="5" t="str">
        <f>+Instructions!$B$3</f>
        <v>E</v>
      </c>
      <c r="V656" s="51"/>
      <c r="W656" s="55">
        <f>+Instructions!$C$22</f>
        <v>0</v>
      </c>
      <c r="X656" s="38">
        <f t="shared" si="530"/>
        <v>76.650000000000006</v>
      </c>
      <c r="Y656" s="146"/>
      <c r="Z656" s="6" t="s">
        <v>3263</v>
      </c>
      <c r="AA656" s="38">
        <v>76.650000000000006</v>
      </c>
      <c r="AB656" s="59">
        <f t="shared" si="531"/>
        <v>0</v>
      </c>
      <c r="AC656" s="16">
        <f t="shared" si="531"/>
        <v>76.650000000000006</v>
      </c>
      <c r="AD656" s="12">
        <f t="shared" si="532"/>
        <v>0</v>
      </c>
      <c r="AE656" s="115"/>
      <c r="AF656" s="121">
        <v>3</v>
      </c>
      <c r="AG656" s="52">
        <f t="shared" si="533"/>
        <v>76.650000000000006</v>
      </c>
      <c r="AH656" s="146"/>
      <c r="AJ656" s="38">
        <f t="shared" si="534"/>
        <v>76.650000000000006</v>
      </c>
      <c r="AK656" s="16">
        <f t="shared" si="535"/>
        <v>0</v>
      </c>
      <c r="AL656" s="16">
        <f t="shared" si="536"/>
        <v>0</v>
      </c>
      <c r="AM656" s="16" t="str">
        <f t="shared" si="537"/>
        <v/>
      </c>
      <c r="AO656" s="157" t="s">
        <v>56</v>
      </c>
    </row>
    <row r="657" spans="2:41" s="3" customFormat="1" ht="9.9499999999999993" customHeight="1" x14ac:dyDescent="0.2">
      <c r="B657" s="106" t="s">
        <v>6</v>
      </c>
      <c r="D657" s="39"/>
      <c r="E657" s="72" t="s">
        <v>946</v>
      </c>
      <c r="F657" s="72"/>
      <c r="G657" s="29" t="s">
        <v>2561</v>
      </c>
      <c r="H657" s="29"/>
      <c r="K657" s="29"/>
      <c r="L657" s="29" t="s">
        <v>125</v>
      </c>
      <c r="N657" s="72" t="s">
        <v>2556</v>
      </c>
      <c r="P657" s="72" t="s">
        <v>1531</v>
      </c>
      <c r="Q657" s="87"/>
      <c r="R657" s="28"/>
      <c r="S657" s="38">
        <f t="shared" si="529"/>
        <v>108.45</v>
      </c>
      <c r="T657" s="36" t="s">
        <v>43</v>
      </c>
      <c r="U657" s="5" t="str">
        <f>+Instructions!$B$3</f>
        <v>E</v>
      </c>
      <c r="V657" s="51"/>
      <c r="W657" s="55">
        <f>+Instructions!$C$22</f>
        <v>0</v>
      </c>
      <c r="X657" s="38">
        <f t="shared" si="530"/>
        <v>108.45</v>
      </c>
      <c r="Y657" s="146"/>
      <c r="Z657" s="6" t="s">
        <v>3262</v>
      </c>
      <c r="AA657" s="38">
        <v>108.45</v>
      </c>
      <c r="AB657" s="59">
        <f t="shared" si="531"/>
        <v>0</v>
      </c>
      <c r="AC657" s="16">
        <f t="shared" si="531"/>
        <v>108.45</v>
      </c>
      <c r="AD657" s="12">
        <f t="shared" si="532"/>
        <v>0</v>
      </c>
      <c r="AE657" s="115"/>
      <c r="AF657" s="121">
        <v>3</v>
      </c>
      <c r="AG657" s="52">
        <f t="shared" si="533"/>
        <v>108.45</v>
      </c>
      <c r="AH657" s="146"/>
      <c r="AJ657" s="38">
        <f t="shared" si="534"/>
        <v>108.45</v>
      </c>
      <c r="AK657" s="16">
        <f t="shared" si="535"/>
        <v>0</v>
      </c>
      <c r="AL657" s="16">
        <f t="shared" si="536"/>
        <v>0</v>
      </c>
      <c r="AM657" s="16" t="str">
        <f t="shared" si="537"/>
        <v/>
      </c>
      <c r="AO657" s="156" t="s">
        <v>56</v>
      </c>
    </row>
    <row r="658" spans="2:41" s="3" customFormat="1" ht="9.9499999999999993" customHeight="1" x14ac:dyDescent="0.2">
      <c r="B658" s="106" t="s">
        <v>6</v>
      </c>
      <c r="D658" s="39"/>
      <c r="E658" s="72" t="s">
        <v>946</v>
      </c>
      <c r="F658" s="72"/>
      <c r="G658" s="29" t="s">
        <v>2558</v>
      </c>
      <c r="H658" s="29"/>
      <c r="K658" s="29"/>
      <c r="L658" s="29" t="s">
        <v>125</v>
      </c>
      <c r="N658" s="72" t="s">
        <v>2554</v>
      </c>
      <c r="P658" s="72" t="s">
        <v>1531</v>
      </c>
      <c r="Q658" s="87"/>
      <c r="R658" s="28"/>
      <c r="S658" s="38">
        <f t="shared" si="529"/>
        <v>108.45</v>
      </c>
      <c r="T658" s="36" t="s">
        <v>43</v>
      </c>
      <c r="U658" s="5" t="str">
        <f>+Instructions!$B$3</f>
        <v>E</v>
      </c>
      <c r="V658" s="51"/>
      <c r="W658" s="55">
        <f>+Instructions!$C$22</f>
        <v>0</v>
      </c>
      <c r="X658" s="38">
        <f t="shared" si="530"/>
        <v>108.45</v>
      </c>
      <c r="Y658" s="146"/>
      <c r="Z658" s="6" t="s">
        <v>3262</v>
      </c>
      <c r="AA658" s="38">
        <v>108.45</v>
      </c>
      <c r="AB658" s="59">
        <f t="shared" si="531"/>
        <v>0</v>
      </c>
      <c r="AC658" s="16">
        <f t="shared" si="531"/>
        <v>108.45</v>
      </c>
      <c r="AD658" s="12">
        <f t="shared" si="532"/>
        <v>0</v>
      </c>
      <c r="AE658" s="115"/>
      <c r="AF658" s="121">
        <v>3</v>
      </c>
      <c r="AG658" s="52">
        <f t="shared" si="533"/>
        <v>108.45</v>
      </c>
      <c r="AH658" s="146"/>
      <c r="AJ658" s="38">
        <f t="shared" si="534"/>
        <v>108.45</v>
      </c>
      <c r="AK658" s="16">
        <f t="shared" si="535"/>
        <v>0</v>
      </c>
      <c r="AL658" s="16">
        <f t="shared" si="536"/>
        <v>0</v>
      </c>
      <c r="AM658" s="16" t="str">
        <f t="shared" si="537"/>
        <v/>
      </c>
      <c r="AO658" s="156" t="s">
        <v>56</v>
      </c>
    </row>
    <row r="659" spans="2:41" s="3" customFormat="1" ht="9.9499999999999993" customHeight="1" x14ac:dyDescent="0.2">
      <c r="B659" s="106" t="s">
        <v>6</v>
      </c>
      <c r="D659" s="39"/>
      <c r="E659" s="72" t="s">
        <v>946</v>
      </c>
      <c r="F659" s="72"/>
      <c r="G659" s="29" t="s">
        <v>2559</v>
      </c>
      <c r="H659" s="29"/>
      <c r="K659" s="29"/>
      <c r="L659" s="29" t="s">
        <v>88</v>
      </c>
      <c r="N659" s="72" t="s">
        <v>2555</v>
      </c>
      <c r="P659" s="72" t="s">
        <v>1531</v>
      </c>
      <c r="Q659" s="87"/>
      <c r="R659" s="28"/>
      <c r="S659" s="38">
        <f t="shared" si="529"/>
        <v>108.45</v>
      </c>
      <c r="T659" s="36" t="s">
        <v>43</v>
      </c>
      <c r="U659" s="5" t="str">
        <f>+Instructions!$B$3</f>
        <v>E</v>
      </c>
      <c r="V659" s="51"/>
      <c r="W659" s="55">
        <f>+Instructions!$C$22</f>
        <v>0</v>
      </c>
      <c r="X659" s="38">
        <f t="shared" si="530"/>
        <v>108.45</v>
      </c>
      <c r="Y659" s="146"/>
      <c r="Z659" s="6" t="s">
        <v>3262</v>
      </c>
      <c r="AA659" s="38">
        <v>108.45</v>
      </c>
      <c r="AB659" s="59">
        <f t="shared" si="531"/>
        <v>0</v>
      </c>
      <c r="AC659" s="16">
        <f t="shared" si="531"/>
        <v>108.45</v>
      </c>
      <c r="AD659" s="12">
        <f t="shared" si="532"/>
        <v>0</v>
      </c>
      <c r="AE659" s="115"/>
      <c r="AF659" s="121">
        <v>3</v>
      </c>
      <c r="AG659" s="52">
        <f t="shared" si="533"/>
        <v>108.45</v>
      </c>
      <c r="AH659" s="146"/>
      <c r="AJ659" s="38">
        <f t="shared" si="534"/>
        <v>108.45</v>
      </c>
      <c r="AK659" s="16">
        <f t="shared" si="535"/>
        <v>0</v>
      </c>
      <c r="AL659" s="16">
        <f t="shared" si="536"/>
        <v>0</v>
      </c>
      <c r="AM659" s="16" t="str">
        <f t="shared" si="537"/>
        <v/>
      </c>
      <c r="AO659" s="156" t="s">
        <v>56</v>
      </c>
    </row>
    <row r="660" spans="2:41" s="3" customFormat="1" ht="3.75" customHeight="1" x14ac:dyDescent="0.2">
      <c r="P660" s="72"/>
      <c r="Q660" s="87"/>
      <c r="R660" s="6"/>
      <c r="S660" s="38"/>
      <c r="T660" s="6"/>
      <c r="U660" s="5"/>
      <c r="V660" s="51"/>
      <c r="W660" s="55"/>
      <c r="X660" s="14"/>
      <c r="Y660" s="146"/>
      <c r="Z660" s="38"/>
      <c r="AA660" s="38"/>
      <c r="AB660" s="54"/>
      <c r="AC660" s="16"/>
      <c r="AD660" s="14"/>
      <c r="AE660" s="64"/>
      <c r="AF660" s="118"/>
      <c r="AG660" s="38"/>
      <c r="AH660" s="146"/>
      <c r="AJ660" s="38"/>
      <c r="AK660" s="16"/>
      <c r="AL660" s="16"/>
      <c r="AM660" s="16"/>
      <c r="AO660" s="157" t="s">
        <v>56</v>
      </c>
    </row>
    <row r="661" spans="2:41" s="3" customFormat="1" ht="9.9499999999999993" customHeight="1" x14ac:dyDescent="0.2">
      <c r="C661" s="71" t="s">
        <v>2348</v>
      </c>
      <c r="O661" s="3" t="s">
        <v>244</v>
      </c>
      <c r="P661" s="137"/>
      <c r="Q661" s="6"/>
      <c r="R661" s="77" t="s">
        <v>791</v>
      </c>
      <c r="S661" s="185" t="s">
        <v>2349</v>
      </c>
      <c r="T661" s="190"/>
      <c r="U661" s="5"/>
      <c r="V661" s="51"/>
      <c r="W661" s="68"/>
      <c r="X661" s="68"/>
      <c r="Y661" s="146"/>
      <c r="Z661" s="38"/>
      <c r="AA661" s="38"/>
      <c r="AB661" s="14"/>
      <c r="AC661" s="14"/>
      <c r="AD661" s="14"/>
      <c r="AE661" s="14"/>
      <c r="AF661" s="64"/>
      <c r="AG661" s="16"/>
      <c r="AH661" s="146"/>
      <c r="AO661" s="157" t="s">
        <v>56</v>
      </c>
    </row>
    <row r="662" spans="2:41" s="3" customFormat="1" ht="2.4500000000000002" customHeight="1" x14ac:dyDescent="0.2">
      <c r="P662" s="72"/>
      <c r="Q662" s="87"/>
      <c r="R662" s="6"/>
      <c r="S662" s="38"/>
      <c r="T662" s="6"/>
      <c r="U662" s="5"/>
      <c r="V662" s="51"/>
      <c r="W662" s="55"/>
      <c r="X662" s="14"/>
      <c r="Y662" s="146"/>
      <c r="Z662" s="38"/>
      <c r="AA662" s="38"/>
      <c r="AB662" s="54"/>
      <c r="AC662" s="16"/>
      <c r="AD662" s="14"/>
      <c r="AE662" s="64"/>
      <c r="AF662" s="118"/>
      <c r="AG662" s="38"/>
      <c r="AH662" s="146"/>
      <c r="AJ662" s="38"/>
      <c r="AK662" s="16"/>
      <c r="AL662" s="16"/>
      <c r="AM662" s="16"/>
      <c r="AO662" s="157" t="s">
        <v>56</v>
      </c>
    </row>
    <row r="663" spans="2:41" s="3" customFormat="1" ht="9.75" customHeight="1" x14ac:dyDescent="0.2">
      <c r="B663" s="107" t="s">
        <v>52</v>
      </c>
      <c r="D663" s="39"/>
      <c r="E663" s="72" t="s">
        <v>953</v>
      </c>
      <c r="F663" s="72"/>
      <c r="G663" s="29" t="s">
        <v>1758</v>
      </c>
      <c r="H663" s="29"/>
      <c r="I663" s="29"/>
      <c r="J663" s="29" t="s">
        <v>1528</v>
      </c>
      <c r="K663" s="29"/>
      <c r="L663" s="72" t="s">
        <v>453</v>
      </c>
      <c r="M663" s="29"/>
      <c r="N663" s="72" t="s">
        <v>2350</v>
      </c>
      <c r="P663" s="72" t="s">
        <v>1685</v>
      </c>
      <c r="Q663" s="87"/>
      <c r="R663" s="28"/>
      <c r="S663" s="38">
        <f>IF(Suggested="Yes",AA663,AG663)</f>
        <v>42.15</v>
      </c>
      <c r="T663" s="36" t="s">
        <v>44</v>
      </c>
      <c r="U663" s="5" t="str">
        <f>+Instructions!$B$3</f>
        <v>E</v>
      </c>
      <c r="V663" s="51"/>
      <c r="W663" s="55">
        <f>+Instructions!$C$22</f>
        <v>0</v>
      </c>
      <c r="X663" s="38">
        <f t="shared" ref="X663" si="538">ROUND($AA663*(1-W663)+0.004999,2)</f>
        <v>42.15</v>
      </c>
      <c r="Y663" s="146"/>
      <c r="Z663" s="6" t="s">
        <v>3263</v>
      </c>
      <c r="AA663" s="38">
        <v>42.15</v>
      </c>
      <c r="AB663" s="59">
        <f t="shared" ref="AB663" si="539">+W663</f>
        <v>0</v>
      </c>
      <c r="AC663" s="16">
        <f t="shared" ref="AC663" si="540">+X663</f>
        <v>42.15</v>
      </c>
      <c r="AD663" s="12">
        <f t="shared" ref="AD663" si="541">(AG663-AC663)/AG663</f>
        <v>0</v>
      </c>
      <c r="AE663" s="115"/>
      <c r="AF663" s="120">
        <v>1</v>
      </c>
      <c r="AG663" s="37">
        <f t="shared" ref="AG663" si="542">SUM(AJ663:AL663)+AE663</f>
        <v>42.15</v>
      </c>
      <c r="AH663" s="146"/>
      <c r="AJ663" s="38">
        <f t="shared" ref="AJ663" si="543">ROUND(AC663/(1-VLOOKUP(AF663,Group,2,FALSE)),2)</f>
        <v>42.15</v>
      </c>
      <c r="AK663" s="16">
        <f t="shared" ref="AK663" si="544">IF(VLOOKUP(AF663,Group,5,FALSE)="YES",VLOOKUP(ROUND(ROUND(AJ663,1)-AJ663,2),Round,2,FALSE)+VLOOKUP(AF663,Group,6,FALSE),0)</f>
        <v>0</v>
      </c>
      <c r="AL663" s="16">
        <f t="shared" ref="AL663" si="545">IF(VLOOKUP(AF663,Group,7,FALSE)="",0,ROUND(AJ663-0.04999,1)-AJ663+AM663)</f>
        <v>0</v>
      </c>
      <c r="AM663" s="16" t="str">
        <f t="shared" ref="AM663" si="546">IF(VLOOKUP(AF663,Group,7,FALSE)="","",VLOOKUP(AF663,Group,7,FALSE))</f>
        <v/>
      </c>
      <c r="AO663" s="156" t="s">
        <v>56</v>
      </c>
    </row>
    <row r="664" spans="2:41" s="3" customFormat="1" ht="1.5" customHeight="1" x14ac:dyDescent="0.2">
      <c r="P664" s="72"/>
      <c r="Q664" s="87"/>
      <c r="R664" s="6"/>
      <c r="S664" s="38"/>
      <c r="T664" s="6"/>
      <c r="U664" s="5"/>
      <c r="V664" s="51"/>
      <c r="W664" s="142"/>
      <c r="X664" s="55"/>
      <c r="Y664" s="149"/>
      <c r="Z664" s="142"/>
      <c r="AA664" s="38"/>
      <c r="AB664" s="38"/>
      <c r="AC664" s="54"/>
      <c r="AD664" s="16"/>
      <c r="AE664" s="14"/>
      <c r="AF664" s="64"/>
      <c r="AG664" s="118"/>
      <c r="AH664" s="151"/>
      <c r="AI664" s="142"/>
      <c r="AK664" s="16"/>
      <c r="AL664" s="16"/>
      <c r="AM664" s="16"/>
      <c r="AN664" s="16"/>
      <c r="AO664" s="157"/>
    </row>
    <row r="665" spans="2:41" s="3" customFormat="1" ht="9.9499999999999993" customHeight="1" x14ac:dyDescent="0.2">
      <c r="B665" s="106" t="s">
        <v>6</v>
      </c>
      <c r="D665" s="39"/>
      <c r="E665" s="72" t="s">
        <v>953</v>
      </c>
      <c r="F665" s="72"/>
      <c r="G665" s="29" t="s">
        <v>1750</v>
      </c>
      <c r="H665" s="29"/>
      <c r="I665" s="29"/>
      <c r="J665" s="29" t="s">
        <v>2351</v>
      </c>
      <c r="K665" s="72"/>
      <c r="L665" s="72" t="s">
        <v>453</v>
      </c>
      <c r="M665" s="29"/>
      <c r="N665" s="72" t="s">
        <v>2357</v>
      </c>
      <c r="P665" s="72" t="s">
        <v>1685</v>
      </c>
      <c r="Q665" s="87"/>
      <c r="R665" s="28"/>
      <c r="S665" s="38">
        <f t="shared" ref="S665:S670" si="547">IF(Suggested="Yes",AA665,AG665)</f>
        <v>51.15</v>
      </c>
      <c r="T665" s="36" t="s">
        <v>44</v>
      </c>
      <c r="U665" s="5" t="str">
        <f>+Instructions!$B$3</f>
        <v>E</v>
      </c>
      <c r="V665" s="51"/>
      <c r="W665" s="55">
        <f>+Instructions!$C$22</f>
        <v>0</v>
      </c>
      <c r="X665" s="38">
        <f t="shared" ref="X665:X670" si="548">ROUND($AA665*(1-W665)+0.004999,2)</f>
        <v>51.15</v>
      </c>
      <c r="Y665" s="146"/>
      <c r="Z665" s="6" t="s">
        <v>3263</v>
      </c>
      <c r="AA665" s="38">
        <v>51.15</v>
      </c>
      <c r="AB665" s="59">
        <f t="shared" ref="AB665:AB670" si="549">+W665</f>
        <v>0</v>
      </c>
      <c r="AC665" s="16">
        <f t="shared" ref="AC665:AC670" si="550">+X665</f>
        <v>51.15</v>
      </c>
      <c r="AD665" s="12">
        <f t="shared" ref="AD665:AD670" si="551">(AG665-AC665)/AG665</f>
        <v>0</v>
      </c>
      <c r="AE665" s="115"/>
      <c r="AF665" s="121">
        <v>3</v>
      </c>
      <c r="AG665" s="52">
        <f t="shared" ref="AG665:AG670" si="552">SUM(AJ665:AL665)+AE665</f>
        <v>51.15</v>
      </c>
      <c r="AH665" s="146"/>
      <c r="AJ665" s="38">
        <f t="shared" ref="AJ665:AJ670" si="553">ROUND(AC665/(1-VLOOKUP(AF665,Group,2,FALSE)),2)</f>
        <v>51.15</v>
      </c>
      <c r="AK665" s="16">
        <f t="shared" ref="AK665:AK670" si="554">IF(VLOOKUP(AF665,Group,5,FALSE)="YES",VLOOKUP(ROUND(ROUND(AJ665,1)-AJ665,2),Round,2,FALSE)+VLOOKUP(AF665,Group,6,FALSE),0)</f>
        <v>0</v>
      </c>
      <c r="AL665" s="16">
        <f t="shared" ref="AL665:AL670" si="555">IF(VLOOKUP(AF665,Group,7,FALSE)="",0,ROUND(AJ665-0.04999,1)-AJ665+AM665)</f>
        <v>0</v>
      </c>
      <c r="AM665" s="16" t="str">
        <f t="shared" ref="AM665:AM670" si="556">IF(VLOOKUP(AF665,Group,7,FALSE)="","",VLOOKUP(AF665,Group,7,FALSE))</f>
        <v/>
      </c>
      <c r="AO665" s="156" t="s">
        <v>56</v>
      </c>
    </row>
    <row r="666" spans="2:41" s="3" customFormat="1" ht="9.9499999999999993" customHeight="1" x14ac:dyDescent="0.2">
      <c r="B666" s="106" t="s">
        <v>6</v>
      </c>
      <c r="D666" s="39"/>
      <c r="E666" s="72" t="s">
        <v>953</v>
      </c>
      <c r="F666" s="72"/>
      <c r="G666" s="29" t="s">
        <v>1750</v>
      </c>
      <c r="H666" s="29"/>
      <c r="I666" s="29"/>
      <c r="J666" s="29" t="s">
        <v>2352</v>
      </c>
      <c r="K666" s="72"/>
      <c r="L666" s="72" t="s">
        <v>453</v>
      </c>
      <c r="M666" s="29"/>
      <c r="N666" s="72" t="s">
        <v>2358</v>
      </c>
      <c r="P666" s="72" t="s">
        <v>1685</v>
      </c>
      <c r="Q666" s="87"/>
      <c r="R666" s="28"/>
      <c r="S666" s="38">
        <f t="shared" si="547"/>
        <v>51.15</v>
      </c>
      <c r="T666" s="36" t="s">
        <v>44</v>
      </c>
      <c r="U666" s="5" t="str">
        <f>+Instructions!$B$3</f>
        <v>E</v>
      </c>
      <c r="V666" s="51"/>
      <c r="W666" s="55">
        <f>+Instructions!$C$22</f>
        <v>0</v>
      </c>
      <c r="X666" s="38">
        <f t="shared" si="548"/>
        <v>51.15</v>
      </c>
      <c r="Y666" s="146"/>
      <c r="Z666" s="6" t="s">
        <v>3263</v>
      </c>
      <c r="AA666" s="38">
        <v>51.15</v>
      </c>
      <c r="AB666" s="59">
        <f t="shared" si="549"/>
        <v>0</v>
      </c>
      <c r="AC666" s="16">
        <f t="shared" si="550"/>
        <v>51.15</v>
      </c>
      <c r="AD666" s="12">
        <f t="shared" si="551"/>
        <v>0</v>
      </c>
      <c r="AE666" s="115"/>
      <c r="AF666" s="121">
        <v>3</v>
      </c>
      <c r="AG666" s="52">
        <f t="shared" si="552"/>
        <v>51.15</v>
      </c>
      <c r="AH666" s="146"/>
      <c r="AJ666" s="38">
        <f t="shared" si="553"/>
        <v>51.15</v>
      </c>
      <c r="AK666" s="16">
        <f t="shared" si="554"/>
        <v>0</v>
      </c>
      <c r="AL666" s="16">
        <f t="shared" si="555"/>
        <v>0</v>
      </c>
      <c r="AM666" s="16" t="str">
        <f t="shared" si="556"/>
        <v/>
      </c>
      <c r="AO666" s="156" t="s">
        <v>56</v>
      </c>
    </row>
    <row r="667" spans="2:41" s="3" customFormat="1" ht="9.9499999999999993" customHeight="1" x14ac:dyDescent="0.2">
      <c r="B667" s="106" t="s">
        <v>6</v>
      </c>
      <c r="D667" s="39"/>
      <c r="E667" s="72" t="s">
        <v>953</v>
      </c>
      <c r="F667" s="72"/>
      <c r="G667" s="29" t="s">
        <v>1750</v>
      </c>
      <c r="H667" s="29"/>
      <c r="I667" s="29"/>
      <c r="J667" s="29" t="s">
        <v>2353</v>
      </c>
      <c r="K667" s="72"/>
      <c r="L667" s="72" t="s">
        <v>453</v>
      </c>
      <c r="M667" s="29"/>
      <c r="N667" s="72" t="s">
        <v>2359</v>
      </c>
      <c r="P667" s="72" t="s">
        <v>1685</v>
      </c>
      <c r="Q667" s="87"/>
      <c r="R667" s="28"/>
      <c r="S667" s="38">
        <f t="shared" si="547"/>
        <v>51.15</v>
      </c>
      <c r="T667" s="36" t="s">
        <v>44</v>
      </c>
      <c r="U667" s="5" t="str">
        <f>+Instructions!$B$3</f>
        <v>E</v>
      </c>
      <c r="V667" s="51"/>
      <c r="W667" s="55">
        <f>+Instructions!$C$22</f>
        <v>0</v>
      </c>
      <c r="X667" s="38">
        <f t="shared" si="548"/>
        <v>51.15</v>
      </c>
      <c r="Y667" s="146"/>
      <c r="Z667" s="6" t="s">
        <v>3263</v>
      </c>
      <c r="AA667" s="38">
        <v>51.15</v>
      </c>
      <c r="AB667" s="59">
        <f t="shared" si="549"/>
        <v>0</v>
      </c>
      <c r="AC667" s="16">
        <f t="shared" si="550"/>
        <v>51.15</v>
      </c>
      <c r="AD667" s="12">
        <f t="shared" si="551"/>
        <v>0</v>
      </c>
      <c r="AE667" s="115"/>
      <c r="AF667" s="121">
        <v>3</v>
      </c>
      <c r="AG667" s="52">
        <f t="shared" si="552"/>
        <v>51.15</v>
      </c>
      <c r="AH667" s="146"/>
      <c r="AJ667" s="38">
        <f t="shared" si="553"/>
        <v>51.15</v>
      </c>
      <c r="AK667" s="16">
        <f t="shared" si="554"/>
        <v>0</v>
      </c>
      <c r="AL667" s="16">
        <f t="shared" si="555"/>
        <v>0</v>
      </c>
      <c r="AM667" s="16" t="str">
        <f t="shared" si="556"/>
        <v/>
      </c>
      <c r="AO667" s="156" t="s">
        <v>56</v>
      </c>
    </row>
    <row r="668" spans="2:41" s="3" customFormat="1" ht="9.9499999999999993" customHeight="1" x14ac:dyDescent="0.2">
      <c r="B668" s="106" t="s">
        <v>6</v>
      </c>
      <c r="D668" s="39"/>
      <c r="E668" s="72" t="s">
        <v>953</v>
      </c>
      <c r="F668" s="72"/>
      <c r="G668" s="29" t="s">
        <v>1750</v>
      </c>
      <c r="H668" s="29"/>
      <c r="I668" s="29"/>
      <c r="J668" s="29" t="s">
        <v>2354</v>
      </c>
      <c r="K668" s="72"/>
      <c r="L668" s="72" t="s">
        <v>453</v>
      </c>
      <c r="M668" s="29"/>
      <c r="N668" s="72" t="s">
        <v>2360</v>
      </c>
      <c r="P668" s="72" t="s">
        <v>1685</v>
      </c>
      <c r="Q668" s="87"/>
      <c r="R668" s="28"/>
      <c r="S668" s="38">
        <f t="shared" si="547"/>
        <v>51.15</v>
      </c>
      <c r="T668" s="36" t="s">
        <v>44</v>
      </c>
      <c r="U668" s="5" t="str">
        <f>+Instructions!$B$3</f>
        <v>E</v>
      </c>
      <c r="V668" s="51"/>
      <c r="W668" s="55">
        <f>+Instructions!$C$22</f>
        <v>0</v>
      </c>
      <c r="X668" s="38">
        <f t="shared" si="548"/>
        <v>51.15</v>
      </c>
      <c r="Y668" s="146"/>
      <c r="Z668" s="6" t="s">
        <v>3263</v>
      </c>
      <c r="AA668" s="38">
        <v>51.15</v>
      </c>
      <c r="AB668" s="59">
        <f t="shared" si="549"/>
        <v>0</v>
      </c>
      <c r="AC668" s="16">
        <f t="shared" si="550"/>
        <v>51.15</v>
      </c>
      <c r="AD668" s="12">
        <f t="shared" si="551"/>
        <v>0</v>
      </c>
      <c r="AE668" s="115"/>
      <c r="AF668" s="121">
        <v>3</v>
      </c>
      <c r="AG668" s="52">
        <f t="shared" si="552"/>
        <v>51.15</v>
      </c>
      <c r="AH668" s="146"/>
      <c r="AJ668" s="38">
        <f t="shared" si="553"/>
        <v>51.15</v>
      </c>
      <c r="AK668" s="16">
        <f t="shared" si="554"/>
        <v>0</v>
      </c>
      <c r="AL668" s="16">
        <f t="shared" si="555"/>
        <v>0</v>
      </c>
      <c r="AM668" s="16" t="str">
        <f t="shared" si="556"/>
        <v/>
      </c>
      <c r="AO668" s="156" t="s">
        <v>56</v>
      </c>
    </row>
    <row r="669" spans="2:41" s="3" customFormat="1" ht="9.9499999999999993" customHeight="1" x14ac:dyDescent="0.2">
      <c r="B669" s="106" t="s">
        <v>6</v>
      </c>
      <c r="D669" s="39"/>
      <c r="E669" s="72" t="s">
        <v>953</v>
      </c>
      <c r="F669" s="72"/>
      <c r="G669" s="29" t="s">
        <v>1750</v>
      </c>
      <c r="H669" s="29"/>
      <c r="I669" s="29"/>
      <c r="J669" s="29" t="s">
        <v>2355</v>
      </c>
      <c r="K669" s="72"/>
      <c r="L669" s="72" t="s">
        <v>453</v>
      </c>
      <c r="M669" s="29"/>
      <c r="N669" s="72" t="s">
        <v>2361</v>
      </c>
      <c r="P669" s="72" t="s">
        <v>1685</v>
      </c>
      <c r="Q669" s="87"/>
      <c r="R669" s="28"/>
      <c r="S669" s="38">
        <f t="shared" si="547"/>
        <v>51.15</v>
      </c>
      <c r="T669" s="36" t="s">
        <v>44</v>
      </c>
      <c r="U669" s="5" t="str">
        <f>+Instructions!$B$3</f>
        <v>E</v>
      </c>
      <c r="V669" s="51"/>
      <c r="W669" s="55">
        <f>+Instructions!$C$22</f>
        <v>0</v>
      </c>
      <c r="X669" s="38">
        <f t="shared" si="548"/>
        <v>51.15</v>
      </c>
      <c r="Y669" s="146"/>
      <c r="Z669" s="6" t="s">
        <v>3263</v>
      </c>
      <c r="AA669" s="38">
        <v>51.15</v>
      </c>
      <c r="AB669" s="59">
        <f t="shared" si="549"/>
        <v>0</v>
      </c>
      <c r="AC669" s="16">
        <f t="shared" si="550"/>
        <v>51.15</v>
      </c>
      <c r="AD669" s="12">
        <f t="shared" si="551"/>
        <v>0</v>
      </c>
      <c r="AE669" s="115"/>
      <c r="AF669" s="121">
        <v>3</v>
      </c>
      <c r="AG669" s="52">
        <f t="shared" si="552"/>
        <v>51.15</v>
      </c>
      <c r="AH669" s="146"/>
      <c r="AJ669" s="38">
        <f t="shared" si="553"/>
        <v>51.15</v>
      </c>
      <c r="AK669" s="16">
        <f t="shared" si="554"/>
        <v>0</v>
      </c>
      <c r="AL669" s="16">
        <f t="shared" si="555"/>
        <v>0</v>
      </c>
      <c r="AM669" s="16" t="str">
        <f t="shared" si="556"/>
        <v/>
      </c>
      <c r="AO669" s="156" t="s">
        <v>56</v>
      </c>
    </row>
    <row r="670" spans="2:41" s="3" customFormat="1" ht="9.9499999999999993" customHeight="1" x14ac:dyDescent="0.2">
      <c r="B670" s="106" t="s">
        <v>6</v>
      </c>
      <c r="D670" s="39"/>
      <c r="E670" s="72" t="s">
        <v>953</v>
      </c>
      <c r="F670" s="72"/>
      <c r="G670" s="29" t="s">
        <v>1750</v>
      </c>
      <c r="H670" s="29"/>
      <c r="I670" s="29"/>
      <c r="J670" s="29" t="s">
        <v>2356</v>
      </c>
      <c r="K670" s="72"/>
      <c r="L670" s="72" t="s">
        <v>453</v>
      </c>
      <c r="M670" s="29"/>
      <c r="N670" s="72" t="s">
        <v>2362</v>
      </c>
      <c r="P670" s="72" t="s">
        <v>1685</v>
      </c>
      <c r="Q670" s="87"/>
      <c r="R670" s="28"/>
      <c r="S670" s="38">
        <f t="shared" si="547"/>
        <v>51.15</v>
      </c>
      <c r="T670" s="36" t="s">
        <v>44</v>
      </c>
      <c r="U670" s="5" t="str">
        <f>+Instructions!$B$3</f>
        <v>E</v>
      </c>
      <c r="V670" s="51"/>
      <c r="W670" s="55">
        <f>+Instructions!$C$22</f>
        <v>0</v>
      </c>
      <c r="X670" s="38">
        <f t="shared" si="548"/>
        <v>51.15</v>
      </c>
      <c r="Y670" s="146"/>
      <c r="Z670" s="6" t="s">
        <v>3263</v>
      </c>
      <c r="AA670" s="38">
        <v>51.15</v>
      </c>
      <c r="AB670" s="59">
        <f t="shared" si="549"/>
        <v>0</v>
      </c>
      <c r="AC670" s="16">
        <f t="shared" si="550"/>
        <v>51.15</v>
      </c>
      <c r="AD670" s="12">
        <f t="shared" si="551"/>
        <v>0</v>
      </c>
      <c r="AE670" s="115"/>
      <c r="AF670" s="121">
        <v>3</v>
      </c>
      <c r="AG670" s="52">
        <f t="shared" si="552"/>
        <v>51.15</v>
      </c>
      <c r="AH670" s="146"/>
      <c r="AJ670" s="38">
        <f t="shared" si="553"/>
        <v>51.15</v>
      </c>
      <c r="AK670" s="16">
        <f t="shared" si="554"/>
        <v>0</v>
      </c>
      <c r="AL670" s="16">
        <f t="shared" si="555"/>
        <v>0</v>
      </c>
      <c r="AM670" s="16" t="str">
        <f t="shared" si="556"/>
        <v/>
      </c>
      <c r="AO670" s="156" t="s">
        <v>56</v>
      </c>
    </row>
    <row r="671" spans="2:41" s="3" customFormat="1" ht="3.75" customHeight="1" x14ac:dyDescent="0.2">
      <c r="P671" s="72"/>
      <c r="Q671" s="87"/>
      <c r="R671" s="6"/>
      <c r="S671" s="38"/>
      <c r="T671" s="6"/>
      <c r="U671" s="5"/>
      <c r="V671" s="51"/>
      <c r="W671" s="55"/>
      <c r="X671" s="14"/>
      <c r="Y671" s="146"/>
      <c r="Z671" s="38"/>
      <c r="AA671" s="38"/>
      <c r="AB671" s="54"/>
      <c r="AC671" s="16"/>
      <c r="AD671" s="14"/>
      <c r="AE671" s="64"/>
      <c r="AF671" s="118"/>
      <c r="AG671" s="38"/>
      <c r="AH671" s="146"/>
      <c r="AJ671" s="38"/>
      <c r="AK671" s="16"/>
      <c r="AL671" s="16"/>
      <c r="AM671" s="16"/>
      <c r="AO671" s="157" t="s">
        <v>56</v>
      </c>
    </row>
    <row r="672" spans="2:41" s="3" customFormat="1" ht="9.9499999999999993" customHeight="1" x14ac:dyDescent="0.2">
      <c r="C672" s="71" t="s">
        <v>716</v>
      </c>
      <c r="P672" s="137"/>
      <c r="Q672" s="6"/>
      <c r="R672" s="77" t="s">
        <v>791</v>
      </c>
      <c r="S672" s="185" t="s">
        <v>1031</v>
      </c>
      <c r="T672" s="190"/>
      <c r="U672" s="5"/>
      <c r="V672" s="51"/>
      <c r="W672" s="68"/>
      <c r="X672" s="68"/>
      <c r="Y672" s="146"/>
      <c r="Z672" s="38"/>
      <c r="AA672" s="38"/>
      <c r="AB672" s="14"/>
      <c r="AC672" s="14"/>
      <c r="AD672" s="14"/>
      <c r="AE672" s="14"/>
      <c r="AF672" s="64"/>
      <c r="AG672" s="16"/>
      <c r="AH672" s="146"/>
      <c r="AO672" s="157" t="s">
        <v>56</v>
      </c>
    </row>
    <row r="673" spans="2:41" s="3" customFormat="1" ht="2.4500000000000002" customHeight="1" x14ac:dyDescent="0.2">
      <c r="P673" s="72"/>
      <c r="Q673" s="87"/>
      <c r="R673" s="6"/>
      <c r="S673" s="38"/>
      <c r="T673" s="6"/>
      <c r="U673" s="5"/>
      <c r="V673" s="51"/>
      <c r="W673" s="55"/>
      <c r="X673" s="14"/>
      <c r="Y673" s="146"/>
      <c r="Z673" s="38"/>
      <c r="AA673" s="38"/>
      <c r="AB673" s="54"/>
      <c r="AC673" s="16"/>
      <c r="AD673" s="14"/>
      <c r="AE673" s="64"/>
      <c r="AF673" s="118"/>
      <c r="AG673" s="38"/>
      <c r="AH673" s="146"/>
      <c r="AJ673" s="38"/>
      <c r="AK673" s="16"/>
      <c r="AL673" s="16"/>
      <c r="AM673" s="16"/>
      <c r="AO673" s="157" t="s">
        <v>56</v>
      </c>
    </row>
    <row r="674" spans="2:41" s="3" customFormat="1" ht="9.75" customHeight="1" x14ac:dyDescent="0.2">
      <c r="B674" s="107" t="s">
        <v>52</v>
      </c>
      <c r="D674" s="39"/>
      <c r="E674" s="72" t="s">
        <v>1632</v>
      </c>
      <c r="F674" s="72"/>
      <c r="G674" s="29" t="s">
        <v>45</v>
      </c>
      <c r="H674" s="29"/>
      <c r="I674" s="29" t="s">
        <v>719</v>
      </c>
      <c r="J674" s="29"/>
      <c r="K674" s="29" t="s">
        <v>717</v>
      </c>
      <c r="L674" s="29"/>
      <c r="M674" s="29" t="s">
        <v>1633</v>
      </c>
      <c r="N674" s="29"/>
      <c r="P674" s="72" t="s">
        <v>1634</v>
      </c>
      <c r="Q674" s="87"/>
      <c r="R674" s="28"/>
      <c r="S674" s="38">
        <f>IF(Suggested="Yes",AA674,AG674)</f>
        <v>20.65</v>
      </c>
      <c r="T674" s="36" t="s">
        <v>44</v>
      </c>
      <c r="U674" s="5" t="str">
        <f>+Instructions!$B$3</f>
        <v>E</v>
      </c>
      <c r="V674" s="51"/>
      <c r="W674" s="55">
        <f>+Instructions!$C$22</f>
        <v>0</v>
      </c>
      <c r="X674" s="38">
        <f>ROUND($AA674*(1-W674)+0.004999,2)</f>
        <v>20.65</v>
      </c>
      <c r="Y674" s="146"/>
      <c r="Z674" s="6" t="s">
        <v>3263</v>
      </c>
      <c r="AA674" s="38">
        <v>20.65</v>
      </c>
      <c r="AB674" s="59">
        <f>+W674</f>
        <v>0</v>
      </c>
      <c r="AC674" s="16">
        <f>+X674</f>
        <v>20.65</v>
      </c>
      <c r="AD674" s="12">
        <f>(AG674-AC674)/AG674</f>
        <v>0</v>
      </c>
      <c r="AE674" s="115"/>
      <c r="AF674" s="120">
        <v>1</v>
      </c>
      <c r="AG674" s="37">
        <f>SUM(AJ674:AL674)+AE674</f>
        <v>20.65</v>
      </c>
      <c r="AH674" s="146"/>
      <c r="AJ674" s="38">
        <f>ROUND(AC674/(1-VLOOKUP(AF674,Group,2,FALSE)),2)</f>
        <v>20.65</v>
      </c>
      <c r="AK674" s="16">
        <f>IF(VLOOKUP(AF674,Group,5,FALSE)="YES",VLOOKUP(ROUND(ROUND(AJ674,1)-AJ674,2),Round,2,FALSE)+VLOOKUP(AF674,Group,6,FALSE),0)</f>
        <v>0</v>
      </c>
      <c r="AL674" s="16">
        <f>IF(VLOOKUP(AF674,Group,7,FALSE)="",0,ROUND(AJ674-0.04999,1)-AJ674+AM674)</f>
        <v>0</v>
      </c>
      <c r="AM674" s="16" t="str">
        <f>IF(VLOOKUP(AF674,Group,7,FALSE)="","",VLOOKUP(AF674,Group,7,FALSE))</f>
        <v/>
      </c>
      <c r="AO674" s="156" t="s">
        <v>56</v>
      </c>
    </row>
    <row r="675" spans="2:41" s="3" customFormat="1" ht="9.75" customHeight="1" x14ac:dyDescent="0.2">
      <c r="B675" s="107" t="s">
        <v>52</v>
      </c>
      <c r="D675" s="39"/>
      <c r="E675" s="72" t="s">
        <v>2025</v>
      </c>
      <c r="F675" s="72"/>
      <c r="G675" s="29" t="s">
        <v>45</v>
      </c>
      <c r="H675" s="29"/>
      <c r="I675" s="29" t="s">
        <v>719</v>
      </c>
      <c r="J675" s="29"/>
      <c r="K675" s="29" t="s">
        <v>717</v>
      </c>
      <c r="L675" s="29"/>
      <c r="M675" s="29" t="s">
        <v>2026</v>
      </c>
      <c r="N675" s="29"/>
      <c r="P675" s="72" t="s">
        <v>1105</v>
      </c>
      <c r="Q675" s="87"/>
      <c r="R675" s="28"/>
      <c r="S675" s="38">
        <f>IF(Suggested="Yes",AA675,AG675)</f>
        <v>27.9</v>
      </c>
      <c r="T675" s="36" t="s">
        <v>44</v>
      </c>
      <c r="U675" s="5" t="str">
        <f>+Instructions!$B$3</f>
        <v>E</v>
      </c>
      <c r="V675" s="51"/>
      <c r="W675" s="55">
        <f>+Instructions!$C$22</f>
        <v>0</v>
      </c>
      <c r="X675" s="38">
        <f t="shared" ref="X675" si="557">ROUND($AA675*(1-W675)+0.004999,2)</f>
        <v>27.9</v>
      </c>
      <c r="Y675" s="146"/>
      <c r="Z675" s="6" t="s">
        <v>3263</v>
      </c>
      <c r="AA675" s="38">
        <v>27.9</v>
      </c>
      <c r="AB675" s="59">
        <f t="shared" ref="AB675" si="558">+W675</f>
        <v>0</v>
      </c>
      <c r="AC675" s="16">
        <f t="shared" ref="AC675" si="559">+X675</f>
        <v>27.9</v>
      </c>
      <c r="AD675" s="12">
        <f t="shared" ref="AD675" si="560">(AG675-AC675)/AG675</f>
        <v>0</v>
      </c>
      <c r="AE675" s="115"/>
      <c r="AF675" s="120">
        <v>1</v>
      </c>
      <c r="AG675" s="37">
        <f t="shared" ref="AG675" si="561">SUM(AJ675:AL675)+AE675</f>
        <v>27.9</v>
      </c>
      <c r="AH675" s="146"/>
      <c r="AJ675" s="38">
        <f t="shared" ref="AJ675" si="562">ROUND(AC675/(1-VLOOKUP(AF675,Group,2,FALSE)),2)</f>
        <v>27.9</v>
      </c>
      <c r="AK675" s="16">
        <f t="shared" ref="AK675" si="563">IF(VLOOKUP(AF675,Group,5,FALSE)="YES",VLOOKUP(ROUND(ROUND(AJ675,1)-AJ675,2),Round,2,FALSE)+VLOOKUP(AF675,Group,6,FALSE),0)</f>
        <v>0</v>
      </c>
      <c r="AL675" s="16">
        <f t="shared" ref="AL675" si="564">IF(VLOOKUP(AF675,Group,7,FALSE)="",0,ROUND(AJ675-0.04999,1)-AJ675+AM675)</f>
        <v>0</v>
      </c>
      <c r="AM675" s="16" t="str">
        <f t="shared" ref="AM675" si="565">IF(VLOOKUP(AF675,Group,7,FALSE)="","",VLOOKUP(AF675,Group,7,FALSE))</f>
        <v/>
      </c>
      <c r="AO675" s="156" t="s">
        <v>56</v>
      </c>
    </row>
    <row r="676" spans="2:41" s="3" customFormat="1" ht="9.9499999999999993" customHeight="1" x14ac:dyDescent="0.2">
      <c r="B676" s="107" t="s">
        <v>52</v>
      </c>
      <c r="D676" s="39"/>
      <c r="E676" s="72" t="s">
        <v>359</v>
      </c>
      <c r="F676" s="72"/>
      <c r="G676" s="29" t="s">
        <v>45</v>
      </c>
      <c r="H676" s="29"/>
      <c r="I676" s="29" t="s">
        <v>719</v>
      </c>
      <c r="J676" s="29"/>
      <c r="K676" s="29" t="s">
        <v>717</v>
      </c>
      <c r="L676" s="29"/>
      <c r="M676" s="29" t="s">
        <v>718</v>
      </c>
      <c r="N676" s="29"/>
      <c r="P676" s="72" t="s">
        <v>1105</v>
      </c>
      <c r="Q676" s="87"/>
      <c r="R676" s="28"/>
      <c r="S676" s="38">
        <f t="shared" ref="S676:S688" si="566">IF(Suggested="Yes",AA676,AG676)</f>
        <v>20.9</v>
      </c>
      <c r="T676" s="36" t="s">
        <v>44</v>
      </c>
      <c r="U676" s="5" t="str">
        <f>+Instructions!$B$3</f>
        <v>E</v>
      </c>
      <c r="V676" s="51"/>
      <c r="W676" s="55">
        <f>+Instructions!$C$22</f>
        <v>0</v>
      </c>
      <c r="X676" s="38">
        <f t="shared" ref="X676:X688" si="567">ROUND($AA676*(1-W676)+0.004999,2)</f>
        <v>20.9</v>
      </c>
      <c r="Y676" s="146"/>
      <c r="Z676" s="6" t="s">
        <v>3263</v>
      </c>
      <c r="AA676" s="38">
        <v>20.9</v>
      </c>
      <c r="AB676" s="59">
        <f t="shared" ref="AB676:AC687" si="568">+W676</f>
        <v>0</v>
      </c>
      <c r="AC676" s="16">
        <f t="shared" si="568"/>
        <v>20.9</v>
      </c>
      <c r="AD676" s="12">
        <f t="shared" ref="AD676:AD688" si="569">(AG676-AC676)/AG676</f>
        <v>0</v>
      </c>
      <c r="AE676" s="115"/>
      <c r="AF676" s="120">
        <v>1</v>
      </c>
      <c r="AG676" s="37">
        <f t="shared" ref="AG676:AG688" si="570">SUM(AJ676:AL676)+AE676</f>
        <v>20.9</v>
      </c>
      <c r="AH676" s="146"/>
      <c r="AJ676" s="38">
        <f t="shared" ref="AJ676:AJ688" si="571">ROUND(AC676/(1-VLOOKUP(AF676,Group,2,FALSE)),2)</f>
        <v>20.9</v>
      </c>
      <c r="AK676" s="16">
        <f t="shared" ref="AK676:AK688" si="572">IF(VLOOKUP(AF676,Group,5,FALSE)="YES",VLOOKUP(ROUND(ROUND(AJ676,1)-AJ676,2),Round,2,FALSE)+VLOOKUP(AF676,Group,6,FALSE),0)</f>
        <v>0</v>
      </c>
      <c r="AL676" s="16">
        <f t="shared" ref="AL676:AL688" si="573">IF(VLOOKUP(AF676,Group,7,FALSE)="",0,ROUND(AJ676-0.04999,1)-AJ676+AM676)</f>
        <v>0</v>
      </c>
      <c r="AM676" s="16" t="str">
        <f t="shared" ref="AM676:AM688" si="574">IF(VLOOKUP(AF676,Group,7,FALSE)="","",VLOOKUP(AF676,Group,7,FALSE))</f>
        <v/>
      </c>
      <c r="AO676" s="156" t="s">
        <v>56</v>
      </c>
    </row>
    <row r="677" spans="2:41" s="3" customFormat="1" ht="9.75" customHeight="1" x14ac:dyDescent="0.2">
      <c r="B677" s="107" t="s">
        <v>52</v>
      </c>
      <c r="D677" s="39"/>
      <c r="E677" s="72" t="s">
        <v>1632</v>
      </c>
      <c r="F677" s="72"/>
      <c r="G677" s="29" t="s">
        <v>45</v>
      </c>
      <c r="H677" s="29"/>
      <c r="I677" s="29" t="s">
        <v>111</v>
      </c>
      <c r="J677" s="29"/>
      <c r="K677" s="29" t="s">
        <v>717</v>
      </c>
      <c r="L677" s="29"/>
      <c r="M677" s="29" t="s">
        <v>1635</v>
      </c>
      <c r="N677" s="29"/>
      <c r="P677" s="72" t="s">
        <v>1634</v>
      </c>
      <c r="Q677" s="87"/>
      <c r="R677" s="28"/>
      <c r="S677" s="38">
        <f>IF(Suggested="Yes",AA677,AG677)</f>
        <v>17.5</v>
      </c>
      <c r="T677" s="36" t="s">
        <v>44</v>
      </c>
      <c r="U677" s="5" t="str">
        <f>+Instructions!$B$3</f>
        <v>E</v>
      </c>
      <c r="V677" s="51"/>
      <c r="W677" s="55">
        <f>+Instructions!$C$22</f>
        <v>0</v>
      </c>
      <c r="X677" s="38">
        <f>ROUND($AA677*(1-W677)+0.004999,2)</f>
        <v>17.5</v>
      </c>
      <c r="Y677" s="146"/>
      <c r="Z677" s="6" t="s">
        <v>3263</v>
      </c>
      <c r="AA677" s="38">
        <v>17.5</v>
      </c>
      <c r="AB677" s="59">
        <f>+W677</f>
        <v>0</v>
      </c>
      <c r="AC677" s="16">
        <f>+X677</f>
        <v>17.5</v>
      </c>
      <c r="AD677" s="12">
        <f>(AG677-AC677)/AG677</f>
        <v>0</v>
      </c>
      <c r="AE677" s="115"/>
      <c r="AF677" s="120">
        <v>1</v>
      </c>
      <c r="AG677" s="37">
        <f>SUM(AJ677:AL677)+AE677</f>
        <v>17.5</v>
      </c>
      <c r="AH677" s="146"/>
      <c r="AJ677" s="38">
        <f>ROUND(AC677/(1-VLOOKUP(AF677,Group,2,FALSE)),2)</f>
        <v>17.5</v>
      </c>
      <c r="AK677" s="16">
        <f>IF(VLOOKUP(AF677,Group,5,FALSE)="YES",VLOOKUP(ROUND(ROUND(AJ677,1)-AJ677,2),Round,2,FALSE)+VLOOKUP(AF677,Group,6,FALSE),0)</f>
        <v>0</v>
      </c>
      <c r="AL677" s="16">
        <f>IF(VLOOKUP(AF677,Group,7,FALSE)="",0,ROUND(AJ677-0.04999,1)-AJ677+AM677)</f>
        <v>0</v>
      </c>
      <c r="AM677" s="16" t="str">
        <f>IF(VLOOKUP(AF677,Group,7,FALSE)="","",VLOOKUP(AF677,Group,7,FALSE))</f>
        <v/>
      </c>
      <c r="AO677" s="156" t="s">
        <v>56</v>
      </c>
    </row>
    <row r="678" spans="2:41" s="3" customFormat="1" ht="9.9499999999999993" customHeight="1" x14ac:dyDescent="0.2">
      <c r="B678" s="107" t="s">
        <v>52</v>
      </c>
      <c r="D678" s="39"/>
      <c r="E678" s="72" t="s">
        <v>359</v>
      </c>
      <c r="F678" s="72"/>
      <c r="G678" s="29" t="s">
        <v>45</v>
      </c>
      <c r="H678" s="29"/>
      <c r="I678" s="29" t="s">
        <v>111</v>
      </c>
      <c r="J678" s="29"/>
      <c r="K678" s="29" t="s">
        <v>717</v>
      </c>
      <c r="L678" s="29"/>
      <c r="M678" s="29" t="s">
        <v>1636</v>
      </c>
      <c r="N678" s="29"/>
      <c r="P678" s="72" t="s">
        <v>1105</v>
      </c>
      <c r="Q678" s="87"/>
      <c r="R678" s="28"/>
      <c r="S678" s="38">
        <f>IF(Suggested="Yes",AA678,AG678)</f>
        <v>23.5</v>
      </c>
      <c r="T678" s="36" t="s">
        <v>44</v>
      </c>
      <c r="U678" s="5" t="str">
        <f>+Instructions!$B$3</f>
        <v>E</v>
      </c>
      <c r="V678" s="51"/>
      <c r="W678" s="55">
        <f>+Instructions!$C$22</f>
        <v>0</v>
      </c>
      <c r="X678" s="38">
        <f>ROUND($AA678*(1-W678)+0.004999,2)</f>
        <v>23.5</v>
      </c>
      <c r="Y678" s="146"/>
      <c r="Z678" s="6" t="s">
        <v>3263</v>
      </c>
      <c r="AA678" s="38">
        <v>23.5</v>
      </c>
      <c r="AB678" s="59">
        <f>+W678</f>
        <v>0</v>
      </c>
      <c r="AC678" s="16">
        <f>+X678</f>
        <v>23.5</v>
      </c>
      <c r="AD678" s="12">
        <f>(AG678-AC678)/AG678</f>
        <v>0</v>
      </c>
      <c r="AE678" s="115"/>
      <c r="AF678" s="120">
        <v>1</v>
      </c>
      <c r="AG678" s="37">
        <f>SUM(AJ678:AL678)+AE678</f>
        <v>23.5</v>
      </c>
      <c r="AH678" s="146"/>
      <c r="AJ678" s="38">
        <f>ROUND(AC678/(1-VLOOKUP(AF678,Group,2,FALSE)),2)</f>
        <v>23.5</v>
      </c>
      <c r="AK678" s="16">
        <f>IF(VLOOKUP(AF678,Group,5,FALSE)="YES",VLOOKUP(ROUND(ROUND(AJ678,1)-AJ678,2),Round,2,FALSE)+VLOOKUP(AF678,Group,6,FALSE),0)</f>
        <v>0</v>
      </c>
      <c r="AL678" s="16">
        <f>IF(VLOOKUP(AF678,Group,7,FALSE)="",0,ROUND(AJ678-0.04999,1)-AJ678+AM678)</f>
        <v>0</v>
      </c>
      <c r="AM678" s="16" t="str">
        <f>IF(VLOOKUP(AF678,Group,7,FALSE)="","",VLOOKUP(AF678,Group,7,FALSE))</f>
        <v/>
      </c>
      <c r="AO678" s="156" t="s">
        <v>56</v>
      </c>
    </row>
    <row r="679" spans="2:41" s="3" customFormat="1" ht="9.75" customHeight="1" x14ac:dyDescent="0.2">
      <c r="B679" s="107" t="s">
        <v>52</v>
      </c>
      <c r="D679" s="39"/>
      <c r="E679" s="72" t="s">
        <v>1632</v>
      </c>
      <c r="F679" s="72"/>
      <c r="G679" s="29" t="s">
        <v>45</v>
      </c>
      <c r="H679" s="29"/>
      <c r="I679" s="29" t="s">
        <v>1346</v>
      </c>
      <c r="J679" s="29"/>
      <c r="K679" s="29" t="s">
        <v>717</v>
      </c>
      <c r="L679" s="29"/>
      <c r="M679" s="29" t="s">
        <v>1637</v>
      </c>
      <c r="N679" s="29"/>
      <c r="P679" s="72" t="s">
        <v>1634</v>
      </c>
      <c r="Q679" s="87"/>
      <c r="R679" s="28"/>
      <c r="S679" s="38">
        <f>IF(Suggested="Yes",AA679,AG679)</f>
        <v>18.05</v>
      </c>
      <c r="T679" s="36" t="s">
        <v>44</v>
      </c>
      <c r="U679" s="5" t="str">
        <f>+Instructions!$B$3</f>
        <v>E</v>
      </c>
      <c r="V679" s="51"/>
      <c r="W679" s="55">
        <f>+Instructions!$C$22</f>
        <v>0</v>
      </c>
      <c r="X679" s="38">
        <f t="shared" si="567"/>
        <v>18.05</v>
      </c>
      <c r="Y679" s="146"/>
      <c r="Z679" s="6" t="s">
        <v>3263</v>
      </c>
      <c r="AA679" s="38">
        <v>18.05</v>
      </c>
      <c r="AB679" s="59">
        <f t="shared" si="568"/>
        <v>0</v>
      </c>
      <c r="AC679" s="16">
        <f t="shared" si="568"/>
        <v>18.05</v>
      </c>
      <c r="AD679" s="12">
        <f t="shared" si="569"/>
        <v>0</v>
      </c>
      <c r="AE679" s="115"/>
      <c r="AF679" s="120">
        <v>1</v>
      </c>
      <c r="AG679" s="37">
        <f t="shared" si="570"/>
        <v>18.05</v>
      </c>
      <c r="AH679" s="146"/>
      <c r="AJ679" s="38">
        <f t="shared" si="571"/>
        <v>18.05</v>
      </c>
      <c r="AK679" s="16">
        <f t="shared" si="572"/>
        <v>0</v>
      </c>
      <c r="AL679" s="16">
        <f t="shared" si="573"/>
        <v>0</v>
      </c>
      <c r="AM679" s="16" t="str">
        <f t="shared" si="574"/>
        <v/>
      </c>
      <c r="AO679" s="156" t="s">
        <v>56</v>
      </c>
    </row>
    <row r="680" spans="2:41" s="3" customFormat="1" ht="9.75" customHeight="1" x14ac:dyDescent="0.2">
      <c r="B680" s="107" t="s">
        <v>52</v>
      </c>
      <c r="D680" s="39"/>
      <c r="E680" s="72" t="s">
        <v>1632</v>
      </c>
      <c r="F680" s="72"/>
      <c r="G680" s="29" t="s">
        <v>45</v>
      </c>
      <c r="H680" s="29"/>
      <c r="I680" s="29" t="s">
        <v>720</v>
      </c>
      <c r="J680" s="29"/>
      <c r="K680" s="29" t="s">
        <v>717</v>
      </c>
      <c r="L680" s="29"/>
      <c r="M680" s="29" t="s">
        <v>1638</v>
      </c>
      <c r="N680" s="29"/>
      <c r="P680" s="72" t="s">
        <v>1634</v>
      </c>
      <c r="Q680" s="87"/>
      <c r="R680" s="28"/>
      <c r="S680" s="38">
        <f>IF(Suggested="Yes",AA680,AG680)</f>
        <v>17.5</v>
      </c>
      <c r="T680" s="36" t="s">
        <v>44</v>
      </c>
      <c r="U680" s="5" t="str">
        <f>+Instructions!$B$3</f>
        <v>E</v>
      </c>
      <c r="V680" s="51"/>
      <c r="W680" s="55">
        <f>+Instructions!$C$22</f>
        <v>0</v>
      </c>
      <c r="X680" s="38">
        <f>ROUND($AA680*(1-W680)+0.004999,2)</f>
        <v>17.5</v>
      </c>
      <c r="Y680" s="146"/>
      <c r="Z680" s="6" t="s">
        <v>3263</v>
      </c>
      <c r="AA680" s="38">
        <v>17.5</v>
      </c>
      <c r="AB680" s="59">
        <f>+W680</f>
        <v>0</v>
      </c>
      <c r="AC680" s="16">
        <f>+X680</f>
        <v>17.5</v>
      </c>
      <c r="AD680" s="12">
        <f>(AG680-AC680)/AG680</f>
        <v>0</v>
      </c>
      <c r="AE680" s="115"/>
      <c r="AF680" s="120">
        <v>1</v>
      </c>
      <c r="AG680" s="37">
        <f>SUM(AJ680:AL680)+AE680</f>
        <v>17.5</v>
      </c>
      <c r="AH680" s="146"/>
      <c r="AJ680" s="38">
        <f>ROUND(AC680/(1-VLOOKUP(AF680,Group,2,FALSE)),2)</f>
        <v>17.5</v>
      </c>
      <c r="AK680" s="16">
        <f>IF(VLOOKUP(AF680,Group,5,FALSE)="YES",VLOOKUP(ROUND(ROUND(AJ680,1)-AJ680,2),Round,2,FALSE)+VLOOKUP(AF680,Group,6,FALSE),0)</f>
        <v>0</v>
      </c>
      <c r="AL680" s="16">
        <f>IF(VLOOKUP(AF680,Group,7,FALSE)="",0,ROUND(AJ680-0.04999,1)-AJ680+AM680)</f>
        <v>0</v>
      </c>
      <c r="AM680" s="16" t="str">
        <f>IF(VLOOKUP(AF680,Group,7,FALSE)="","",VLOOKUP(AF680,Group,7,FALSE))</f>
        <v/>
      </c>
      <c r="AO680" s="156" t="s">
        <v>56</v>
      </c>
    </row>
    <row r="681" spans="2:41" s="3" customFormat="1" ht="9.9499999999999993" customHeight="1" x14ac:dyDescent="0.2">
      <c r="B681" s="107" t="s">
        <v>52</v>
      </c>
      <c r="D681" s="39"/>
      <c r="E681" s="72" t="s">
        <v>359</v>
      </c>
      <c r="F681" s="72"/>
      <c r="G681" s="29" t="s">
        <v>45</v>
      </c>
      <c r="H681" s="29"/>
      <c r="I681" s="29" t="s">
        <v>720</v>
      </c>
      <c r="J681" s="29"/>
      <c r="K681" s="29" t="s">
        <v>717</v>
      </c>
      <c r="L681" s="29"/>
      <c r="M681" s="29" t="s">
        <v>721</v>
      </c>
      <c r="N681" s="29"/>
      <c r="P681" s="72" t="s">
        <v>1105</v>
      </c>
      <c r="Q681" s="87"/>
      <c r="R681" s="28"/>
      <c r="S681" s="38">
        <f t="shared" si="566"/>
        <v>29.75</v>
      </c>
      <c r="T681" s="36" t="s">
        <v>44</v>
      </c>
      <c r="U681" s="5" t="str">
        <f>+Instructions!$B$3</f>
        <v>E</v>
      </c>
      <c r="V681" s="51"/>
      <c r="W681" s="55">
        <f>+Instructions!$C$22</f>
        <v>0</v>
      </c>
      <c r="X681" s="38">
        <f t="shared" si="567"/>
        <v>29.75</v>
      </c>
      <c r="Y681" s="146"/>
      <c r="Z681" s="6" t="s">
        <v>3263</v>
      </c>
      <c r="AA681" s="38">
        <v>29.75</v>
      </c>
      <c r="AB681" s="59">
        <f t="shared" si="568"/>
        <v>0</v>
      </c>
      <c r="AC681" s="16">
        <f t="shared" si="568"/>
        <v>29.75</v>
      </c>
      <c r="AD681" s="12">
        <f t="shared" si="569"/>
        <v>0</v>
      </c>
      <c r="AE681" s="115"/>
      <c r="AF681" s="120">
        <v>1</v>
      </c>
      <c r="AG681" s="37">
        <f t="shared" si="570"/>
        <v>29.75</v>
      </c>
      <c r="AH681" s="146"/>
      <c r="AJ681" s="38">
        <f t="shared" si="571"/>
        <v>29.75</v>
      </c>
      <c r="AK681" s="16">
        <f t="shared" si="572"/>
        <v>0</v>
      </c>
      <c r="AL681" s="16">
        <f t="shared" si="573"/>
        <v>0</v>
      </c>
      <c r="AM681" s="16" t="str">
        <f t="shared" si="574"/>
        <v/>
      </c>
      <c r="AO681" s="156" t="s">
        <v>56</v>
      </c>
    </row>
    <row r="682" spans="2:41" s="3" customFormat="1" ht="9.9499999999999993" customHeight="1" x14ac:dyDescent="0.2">
      <c r="B682" s="107" t="s">
        <v>52</v>
      </c>
      <c r="D682" s="39"/>
      <c r="E682" s="72" t="s">
        <v>359</v>
      </c>
      <c r="F682" s="72"/>
      <c r="G682" s="29" t="s">
        <v>45</v>
      </c>
      <c r="H682" s="29"/>
      <c r="I682" s="29" t="s">
        <v>1347</v>
      </c>
      <c r="J682" s="29"/>
      <c r="K682" s="29" t="s">
        <v>717</v>
      </c>
      <c r="L682" s="29"/>
      <c r="M682" s="29" t="s">
        <v>1348</v>
      </c>
      <c r="N682" s="29"/>
      <c r="P682" s="72" t="s">
        <v>1105</v>
      </c>
      <c r="Q682" s="87"/>
      <c r="R682" s="28"/>
      <c r="S682" s="38">
        <f t="shared" si="566"/>
        <v>29.6</v>
      </c>
      <c r="T682" s="36" t="s">
        <v>44</v>
      </c>
      <c r="U682" s="5" t="str">
        <f>+Instructions!$B$3</f>
        <v>E</v>
      </c>
      <c r="V682" s="51"/>
      <c r="W682" s="55">
        <f>+Instructions!$C$22</f>
        <v>0</v>
      </c>
      <c r="X682" s="38">
        <f t="shared" si="567"/>
        <v>29.6</v>
      </c>
      <c r="Y682" s="146"/>
      <c r="Z682" s="6" t="s">
        <v>3263</v>
      </c>
      <c r="AA682" s="38">
        <v>29.6</v>
      </c>
      <c r="AB682" s="59">
        <f t="shared" ref="AB682:AC683" si="575">+W682</f>
        <v>0</v>
      </c>
      <c r="AC682" s="16">
        <f t="shared" si="575"/>
        <v>29.6</v>
      </c>
      <c r="AD682" s="12">
        <f t="shared" si="569"/>
        <v>0</v>
      </c>
      <c r="AE682" s="115"/>
      <c r="AF682" s="120">
        <v>1</v>
      </c>
      <c r="AG682" s="37">
        <f t="shared" si="570"/>
        <v>29.6</v>
      </c>
      <c r="AH682" s="146"/>
      <c r="AJ682" s="38">
        <f t="shared" si="571"/>
        <v>29.6</v>
      </c>
      <c r="AK682" s="16">
        <f t="shared" si="572"/>
        <v>0</v>
      </c>
      <c r="AL682" s="16">
        <f t="shared" si="573"/>
        <v>0</v>
      </c>
      <c r="AM682" s="16" t="str">
        <f t="shared" si="574"/>
        <v/>
      </c>
      <c r="AO682" s="156" t="s">
        <v>56</v>
      </c>
    </row>
    <row r="683" spans="2:41" s="3" customFormat="1" ht="9.75" customHeight="1" x14ac:dyDescent="0.2">
      <c r="B683" s="107" t="s">
        <v>52</v>
      </c>
      <c r="D683" s="39"/>
      <c r="E683" s="72" t="s">
        <v>1632</v>
      </c>
      <c r="F683" s="72"/>
      <c r="G683" s="29" t="s">
        <v>45</v>
      </c>
      <c r="H683" s="29"/>
      <c r="I683" s="29" t="s">
        <v>110</v>
      </c>
      <c r="J683" s="29"/>
      <c r="K683" s="29" t="s">
        <v>717</v>
      </c>
      <c r="L683" s="29"/>
      <c r="M683" s="29" t="s">
        <v>1639</v>
      </c>
      <c r="N683" s="29"/>
      <c r="P683" s="72" t="s">
        <v>1634</v>
      </c>
      <c r="Q683" s="87"/>
      <c r="R683" s="28"/>
      <c r="S683" s="38">
        <f>IF(Suggested="Yes",AA683,AG683)</f>
        <v>21.9</v>
      </c>
      <c r="T683" s="36" t="s">
        <v>44</v>
      </c>
      <c r="U683" s="5" t="str">
        <f>+Instructions!$B$3</f>
        <v>E</v>
      </c>
      <c r="V683" s="51"/>
      <c r="W683" s="55">
        <f>+Instructions!$C$22</f>
        <v>0</v>
      </c>
      <c r="X683" s="38">
        <f t="shared" si="567"/>
        <v>21.9</v>
      </c>
      <c r="Y683" s="146"/>
      <c r="Z683" s="6" t="s">
        <v>3263</v>
      </c>
      <c r="AA683" s="38">
        <v>21.9</v>
      </c>
      <c r="AB683" s="59">
        <f t="shared" si="575"/>
        <v>0</v>
      </c>
      <c r="AC683" s="16">
        <f t="shared" si="575"/>
        <v>21.9</v>
      </c>
      <c r="AD683" s="12">
        <f t="shared" si="569"/>
        <v>0</v>
      </c>
      <c r="AE683" s="115"/>
      <c r="AF683" s="120">
        <v>1</v>
      </c>
      <c r="AG683" s="37">
        <f t="shared" si="570"/>
        <v>21.9</v>
      </c>
      <c r="AH683" s="146"/>
      <c r="AJ683" s="38">
        <f t="shared" si="571"/>
        <v>21.9</v>
      </c>
      <c r="AK683" s="16">
        <f t="shared" si="572"/>
        <v>0</v>
      </c>
      <c r="AL683" s="16">
        <f t="shared" si="573"/>
        <v>0</v>
      </c>
      <c r="AM683" s="16" t="str">
        <f t="shared" si="574"/>
        <v/>
      </c>
      <c r="AO683" s="156" t="s">
        <v>56</v>
      </c>
    </row>
    <row r="684" spans="2:41" s="3" customFormat="1" ht="9.9499999999999993" customHeight="1" x14ac:dyDescent="0.2">
      <c r="B684" s="107" t="s">
        <v>52</v>
      </c>
      <c r="D684" s="39"/>
      <c r="E684" s="72" t="s">
        <v>359</v>
      </c>
      <c r="F684" s="72"/>
      <c r="G684" s="29" t="s">
        <v>45</v>
      </c>
      <c r="H684" s="29"/>
      <c r="I684" s="29" t="s">
        <v>110</v>
      </c>
      <c r="J684" s="29"/>
      <c r="K684" s="29" t="s">
        <v>717</v>
      </c>
      <c r="L684" s="29"/>
      <c r="M684" s="29" t="s">
        <v>722</v>
      </c>
      <c r="N684" s="29"/>
      <c r="P684" s="72" t="s">
        <v>1105</v>
      </c>
      <c r="Q684" s="87"/>
      <c r="R684" s="28"/>
      <c r="S684" s="38">
        <f t="shared" si="566"/>
        <v>26.7</v>
      </c>
      <c r="T684" s="36" t="s">
        <v>44</v>
      </c>
      <c r="U684" s="5" t="str">
        <f>+Instructions!$B$3</f>
        <v>E</v>
      </c>
      <c r="V684" s="51"/>
      <c r="W684" s="55">
        <f>+Instructions!$C$22</f>
        <v>0</v>
      </c>
      <c r="X684" s="38">
        <f t="shared" si="567"/>
        <v>26.7</v>
      </c>
      <c r="Y684" s="146"/>
      <c r="Z684" s="6" t="s">
        <v>3263</v>
      </c>
      <c r="AA684" s="38">
        <v>26.7</v>
      </c>
      <c r="AB684" s="59">
        <f t="shared" si="568"/>
        <v>0</v>
      </c>
      <c r="AC684" s="16">
        <f t="shared" si="568"/>
        <v>26.7</v>
      </c>
      <c r="AD684" s="12">
        <f t="shared" si="569"/>
        <v>0</v>
      </c>
      <c r="AE684" s="115"/>
      <c r="AF684" s="120">
        <v>1</v>
      </c>
      <c r="AG684" s="37">
        <f t="shared" si="570"/>
        <v>26.7</v>
      </c>
      <c r="AH684" s="146"/>
      <c r="AJ684" s="38">
        <f t="shared" si="571"/>
        <v>26.7</v>
      </c>
      <c r="AK684" s="16">
        <f t="shared" si="572"/>
        <v>0</v>
      </c>
      <c r="AL684" s="16">
        <f t="shared" si="573"/>
        <v>0</v>
      </c>
      <c r="AM684" s="16" t="str">
        <f t="shared" si="574"/>
        <v/>
      </c>
      <c r="AO684" s="156" t="s">
        <v>56</v>
      </c>
    </row>
    <row r="685" spans="2:41" s="3" customFormat="1" ht="9.75" customHeight="1" x14ac:dyDescent="0.2">
      <c r="B685" s="107" t="s">
        <v>52</v>
      </c>
      <c r="D685" s="39"/>
      <c r="E685" s="72" t="s">
        <v>1632</v>
      </c>
      <c r="F685" s="72"/>
      <c r="G685" s="29" t="s">
        <v>45</v>
      </c>
      <c r="H685" s="29"/>
      <c r="I685" s="29" t="s">
        <v>213</v>
      </c>
      <c r="J685" s="29"/>
      <c r="K685" s="29" t="s">
        <v>717</v>
      </c>
      <c r="L685" s="29"/>
      <c r="M685" s="29" t="s">
        <v>1641</v>
      </c>
      <c r="N685" s="29"/>
      <c r="P685" s="72" t="s">
        <v>1634</v>
      </c>
      <c r="Q685" s="87"/>
      <c r="R685" s="28"/>
      <c r="S685" s="38">
        <f>IF(Suggested="Yes",AA685,AG685)</f>
        <v>17.5</v>
      </c>
      <c r="T685" s="36" t="s">
        <v>44</v>
      </c>
      <c r="U685" s="5" t="str">
        <f>+Instructions!$B$3</f>
        <v>E</v>
      </c>
      <c r="V685" s="51"/>
      <c r="W685" s="55">
        <f>+Instructions!$C$22</f>
        <v>0</v>
      </c>
      <c r="X685" s="38">
        <f t="shared" si="567"/>
        <v>17.5</v>
      </c>
      <c r="Y685" s="146"/>
      <c r="Z685" s="6" t="s">
        <v>3263</v>
      </c>
      <c r="AA685" s="38">
        <v>17.5</v>
      </c>
      <c r="AB685" s="59">
        <f>+W685</f>
        <v>0</v>
      </c>
      <c r="AC685" s="16">
        <f>+X685</f>
        <v>17.5</v>
      </c>
      <c r="AD685" s="12">
        <f t="shared" si="569"/>
        <v>0</v>
      </c>
      <c r="AE685" s="115"/>
      <c r="AF685" s="120">
        <v>1</v>
      </c>
      <c r="AG685" s="37">
        <f t="shared" si="570"/>
        <v>17.5</v>
      </c>
      <c r="AH685" s="146"/>
      <c r="AJ685" s="38">
        <f t="shared" si="571"/>
        <v>17.5</v>
      </c>
      <c r="AK685" s="16">
        <f t="shared" si="572"/>
        <v>0</v>
      </c>
      <c r="AL685" s="16">
        <f t="shared" si="573"/>
        <v>0</v>
      </c>
      <c r="AM685" s="16" t="str">
        <f t="shared" si="574"/>
        <v/>
      </c>
      <c r="AO685" s="156" t="s">
        <v>56</v>
      </c>
    </row>
    <row r="686" spans="2:41" s="3" customFormat="1" ht="9.9499999999999993" customHeight="1" x14ac:dyDescent="0.2">
      <c r="B686" s="107" t="s">
        <v>52</v>
      </c>
      <c r="D686" s="39"/>
      <c r="E686" s="72" t="s">
        <v>359</v>
      </c>
      <c r="F686" s="72"/>
      <c r="G686" s="29" t="s">
        <v>45</v>
      </c>
      <c r="H686" s="29"/>
      <c r="I686" s="29" t="s">
        <v>213</v>
      </c>
      <c r="J686" s="29"/>
      <c r="K686" s="29" t="s">
        <v>717</v>
      </c>
      <c r="L686" s="29"/>
      <c r="M686" s="29" t="s">
        <v>1349</v>
      </c>
      <c r="N686" s="29"/>
      <c r="P686" s="72" t="s">
        <v>1105</v>
      </c>
      <c r="Q686" s="87"/>
      <c r="R686" s="28"/>
      <c r="S686" s="38">
        <f t="shared" si="566"/>
        <v>29.75</v>
      </c>
      <c r="T686" s="36" t="s">
        <v>44</v>
      </c>
      <c r="U686" s="5" t="str">
        <f>+Instructions!$B$3</f>
        <v>E</v>
      </c>
      <c r="V686" s="51"/>
      <c r="W686" s="55">
        <f>+Instructions!$C$22</f>
        <v>0</v>
      </c>
      <c r="X686" s="38">
        <f t="shared" si="567"/>
        <v>29.75</v>
      </c>
      <c r="Y686" s="146"/>
      <c r="Z686" s="6" t="s">
        <v>3263</v>
      </c>
      <c r="AA686" s="38">
        <v>29.75</v>
      </c>
      <c r="AB686" s="59">
        <f t="shared" si="568"/>
        <v>0</v>
      </c>
      <c r="AC686" s="16">
        <f t="shared" si="568"/>
        <v>29.75</v>
      </c>
      <c r="AD686" s="12">
        <f t="shared" si="569"/>
        <v>0</v>
      </c>
      <c r="AE686" s="115"/>
      <c r="AF686" s="120">
        <v>1</v>
      </c>
      <c r="AG686" s="37">
        <f t="shared" si="570"/>
        <v>29.75</v>
      </c>
      <c r="AH686" s="146"/>
      <c r="AJ686" s="38">
        <f t="shared" si="571"/>
        <v>29.75</v>
      </c>
      <c r="AK686" s="16">
        <f t="shared" si="572"/>
        <v>0</v>
      </c>
      <c r="AL686" s="16">
        <f t="shared" si="573"/>
        <v>0</v>
      </c>
      <c r="AM686" s="16" t="str">
        <f t="shared" si="574"/>
        <v/>
      </c>
      <c r="AO686" s="156" t="s">
        <v>56</v>
      </c>
    </row>
    <row r="687" spans="2:41" s="3" customFormat="1" ht="9.75" customHeight="1" x14ac:dyDescent="0.2">
      <c r="B687" s="107" t="s">
        <v>52</v>
      </c>
      <c r="D687" s="39"/>
      <c r="E687" s="72" t="s">
        <v>1632</v>
      </c>
      <c r="F687" s="72"/>
      <c r="G687" s="29" t="s">
        <v>45</v>
      </c>
      <c r="H687" s="29"/>
      <c r="I687" s="29" t="s">
        <v>229</v>
      </c>
      <c r="J687" s="29"/>
      <c r="K687" s="29" t="s">
        <v>717</v>
      </c>
      <c r="L687" s="29"/>
      <c r="M687" s="29" t="s">
        <v>1640</v>
      </c>
      <c r="N687" s="29"/>
      <c r="P687" s="72" t="s">
        <v>1634</v>
      </c>
      <c r="Q687" s="87"/>
      <c r="R687" s="28"/>
      <c r="S687" s="38">
        <f>IF(Suggested="Yes",AA687,AG687)</f>
        <v>16.45</v>
      </c>
      <c r="T687" s="36" t="s">
        <v>44</v>
      </c>
      <c r="U687" s="5" t="str">
        <f>+Instructions!$B$3</f>
        <v>E</v>
      </c>
      <c r="V687" s="51"/>
      <c r="W687" s="55">
        <f>+Instructions!$C$22</f>
        <v>0</v>
      </c>
      <c r="X687" s="38">
        <f>ROUND($AA687*(1-W687)+0.004999,2)</f>
        <v>16.45</v>
      </c>
      <c r="Y687" s="146"/>
      <c r="Z687" s="6" t="s">
        <v>3263</v>
      </c>
      <c r="AA687" s="38">
        <v>16.45</v>
      </c>
      <c r="AB687" s="59">
        <f t="shared" si="568"/>
        <v>0</v>
      </c>
      <c r="AC687" s="16">
        <f t="shared" si="568"/>
        <v>16.45</v>
      </c>
      <c r="AD687" s="12">
        <f>(AG687-AC687)/AG687</f>
        <v>0</v>
      </c>
      <c r="AE687" s="115"/>
      <c r="AF687" s="120">
        <v>1</v>
      </c>
      <c r="AG687" s="37">
        <f>SUM(AJ687:AL687)+AE687</f>
        <v>16.45</v>
      </c>
      <c r="AH687" s="146"/>
      <c r="AJ687" s="38">
        <f>ROUND(AC687/(1-VLOOKUP(AF687,Group,2,FALSE)),2)</f>
        <v>16.45</v>
      </c>
      <c r="AK687" s="16">
        <f>IF(VLOOKUP(AF687,Group,5,FALSE)="YES",VLOOKUP(ROUND(ROUND(AJ687,1)-AJ687,2),Round,2,FALSE)+VLOOKUP(AF687,Group,6,FALSE),0)</f>
        <v>0</v>
      </c>
      <c r="AL687" s="16">
        <f>IF(VLOOKUP(AF687,Group,7,FALSE)="",0,ROUND(AJ687-0.04999,1)-AJ687+AM687)</f>
        <v>0</v>
      </c>
      <c r="AM687" s="16" t="str">
        <f>IF(VLOOKUP(AF687,Group,7,FALSE)="","",VLOOKUP(AF687,Group,7,FALSE))</f>
        <v/>
      </c>
      <c r="AO687" s="156" t="s">
        <v>56</v>
      </c>
    </row>
    <row r="688" spans="2:41" s="3" customFormat="1" ht="9.9499999999999993" customHeight="1" x14ac:dyDescent="0.2">
      <c r="B688" s="107" t="s">
        <v>52</v>
      </c>
      <c r="D688" s="39"/>
      <c r="E688" s="72" t="s">
        <v>359</v>
      </c>
      <c r="F688" s="72"/>
      <c r="G688" s="29" t="s">
        <v>45</v>
      </c>
      <c r="H688" s="29"/>
      <c r="I688" s="29" t="s">
        <v>229</v>
      </c>
      <c r="J688" s="29"/>
      <c r="K688" s="29" t="s">
        <v>717</v>
      </c>
      <c r="L688" s="29"/>
      <c r="M688" s="29" t="s">
        <v>1350</v>
      </c>
      <c r="N688" s="29"/>
      <c r="P688" s="72" t="s">
        <v>1105</v>
      </c>
      <c r="Q688" s="87"/>
      <c r="R688" s="28"/>
      <c r="S688" s="38">
        <f t="shared" si="566"/>
        <v>23.75</v>
      </c>
      <c r="T688" s="36" t="s">
        <v>44</v>
      </c>
      <c r="U688" s="5" t="str">
        <f>+Instructions!$B$3</f>
        <v>E</v>
      </c>
      <c r="V688" s="51"/>
      <c r="W688" s="55">
        <f>+Instructions!$C$22</f>
        <v>0</v>
      </c>
      <c r="X688" s="38">
        <f t="shared" si="567"/>
        <v>23.75</v>
      </c>
      <c r="Y688" s="146"/>
      <c r="Z688" s="6" t="s">
        <v>3263</v>
      </c>
      <c r="AA688" s="38">
        <v>23.75</v>
      </c>
      <c r="AB688" s="59">
        <f>+W688</f>
        <v>0</v>
      </c>
      <c r="AC688" s="16">
        <f>+X688</f>
        <v>23.75</v>
      </c>
      <c r="AD688" s="12">
        <f t="shared" si="569"/>
        <v>0</v>
      </c>
      <c r="AE688" s="115"/>
      <c r="AF688" s="120">
        <v>1</v>
      </c>
      <c r="AG688" s="37">
        <f t="shared" si="570"/>
        <v>23.75</v>
      </c>
      <c r="AH688" s="146"/>
      <c r="AJ688" s="38">
        <f t="shared" si="571"/>
        <v>23.75</v>
      </c>
      <c r="AK688" s="16">
        <f t="shared" si="572"/>
        <v>0</v>
      </c>
      <c r="AL688" s="16">
        <f t="shared" si="573"/>
        <v>0</v>
      </c>
      <c r="AM688" s="16" t="str">
        <f t="shared" si="574"/>
        <v/>
      </c>
      <c r="AO688" s="156" t="s">
        <v>56</v>
      </c>
    </row>
    <row r="689" spans="2:41" s="3" customFormat="1" ht="3.95" customHeight="1" x14ac:dyDescent="0.2">
      <c r="P689" s="72"/>
      <c r="Q689" s="87"/>
      <c r="R689" s="6"/>
      <c r="S689" s="38"/>
      <c r="T689" s="6"/>
      <c r="U689" s="5"/>
      <c r="V689" s="51"/>
      <c r="W689" s="55"/>
      <c r="X689" s="14"/>
      <c r="Y689" s="146"/>
      <c r="Z689" s="38"/>
      <c r="AA689" s="38"/>
      <c r="AB689" s="54"/>
      <c r="AC689" s="16"/>
      <c r="AD689" s="14"/>
      <c r="AE689" s="64"/>
      <c r="AF689" s="118"/>
      <c r="AG689" s="38"/>
      <c r="AH689" s="146"/>
      <c r="AJ689" s="38"/>
      <c r="AK689" s="16"/>
      <c r="AL689" s="16"/>
      <c r="AM689" s="16"/>
      <c r="AO689" s="157" t="s">
        <v>56</v>
      </c>
    </row>
    <row r="690" spans="2:41" s="3" customFormat="1" ht="9.9499999999999993" customHeight="1" x14ac:dyDescent="0.2">
      <c r="C690" s="71" t="s">
        <v>971</v>
      </c>
      <c r="K690" s="3" t="s">
        <v>244</v>
      </c>
      <c r="P690" s="137"/>
      <c r="Q690" s="6"/>
      <c r="R690" s="77" t="s">
        <v>791</v>
      </c>
      <c r="S690" s="185" t="s">
        <v>2501</v>
      </c>
      <c r="T690" s="190"/>
      <c r="U690" s="5"/>
      <c r="V690" s="51"/>
      <c r="W690" s="68"/>
      <c r="X690" s="68"/>
      <c r="Y690" s="146"/>
      <c r="Z690" s="38"/>
      <c r="AA690" s="38"/>
      <c r="AB690" s="14"/>
      <c r="AC690" s="14"/>
      <c r="AD690" s="14"/>
      <c r="AE690" s="14"/>
      <c r="AF690" s="64"/>
      <c r="AG690" s="16"/>
      <c r="AH690" s="146"/>
      <c r="AO690" s="157" t="s">
        <v>56</v>
      </c>
    </row>
    <row r="691" spans="2:41" s="3" customFormat="1" ht="2.85" customHeight="1" x14ac:dyDescent="0.2">
      <c r="P691" s="72"/>
      <c r="Q691" s="87"/>
      <c r="R691" s="6"/>
      <c r="S691" s="38"/>
      <c r="T691" s="6"/>
      <c r="U691" s="5"/>
      <c r="V691" s="51"/>
      <c r="W691" s="55"/>
      <c r="X691" s="14"/>
      <c r="Y691" s="146"/>
      <c r="Z691" s="38"/>
      <c r="AA691" s="38"/>
      <c r="AB691" s="54"/>
      <c r="AC691" s="16"/>
      <c r="AD691" s="14"/>
      <c r="AE691" s="64"/>
      <c r="AF691" s="118"/>
      <c r="AG691" s="38"/>
      <c r="AH691" s="146"/>
      <c r="AJ691" s="38"/>
      <c r="AK691" s="16"/>
      <c r="AL691" s="16"/>
      <c r="AM691" s="16"/>
      <c r="AO691" s="157" t="s">
        <v>56</v>
      </c>
    </row>
    <row r="692" spans="2:41" s="3" customFormat="1" ht="9.9499999999999993" customHeight="1" x14ac:dyDescent="0.2">
      <c r="C692" s="34"/>
      <c r="D692" s="39" t="s">
        <v>216</v>
      </c>
      <c r="E692" s="199" t="s">
        <v>972</v>
      </c>
      <c r="F692" s="138"/>
      <c r="G692" s="199"/>
      <c r="H692" s="138"/>
      <c r="J692" s="199"/>
      <c r="K692" s="199"/>
      <c r="L692" s="138"/>
      <c r="M692" s="138"/>
      <c r="N692" s="138"/>
      <c r="O692" s="29"/>
      <c r="P692" s="29"/>
      <c r="Q692" s="29"/>
      <c r="R692" s="29"/>
      <c r="S692" s="29"/>
      <c r="T692" s="29"/>
      <c r="U692" s="5"/>
      <c r="V692" s="51"/>
      <c r="W692" s="68"/>
      <c r="X692" s="68"/>
      <c r="Y692" s="146"/>
      <c r="Z692" s="38"/>
      <c r="AA692" s="38"/>
      <c r="AB692" s="54"/>
      <c r="AC692" s="16"/>
      <c r="AD692" s="14"/>
      <c r="AE692" s="64"/>
      <c r="AF692" s="118"/>
      <c r="AG692" s="16"/>
      <c r="AH692" s="146"/>
      <c r="AJ692" s="38"/>
      <c r="AK692" s="16"/>
      <c r="AL692" s="16"/>
      <c r="AM692" s="16"/>
      <c r="AO692" s="157"/>
    </row>
    <row r="693" spans="2:41" s="3" customFormat="1" ht="1.5" customHeight="1" x14ac:dyDescent="0.2">
      <c r="P693" s="72"/>
      <c r="Q693" s="87"/>
      <c r="R693" s="6"/>
      <c r="S693" s="38"/>
      <c r="T693" s="6"/>
      <c r="U693" s="5"/>
      <c r="V693" s="51"/>
      <c r="W693" s="55"/>
      <c r="X693" s="14"/>
      <c r="Y693" s="146"/>
      <c r="Z693" s="38"/>
      <c r="AA693" s="38"/>
      <c r="AB693" s="54"/>
      <c r="AC693" s="16"/>
      <c r="AD693" s="14"/>
      <c r="AE693" s="64"/>
      <c r="AF693" s="118"/>
      <c r="AG693" s="38"/>
      <c r="AH693" s="146"/>
      <c r="AJ693" s="38"/>
      <c r="AK693" s="16"/>
      <c r="AL693" s="16"/>
      <c r="AM693" s="16"/>
      <c r="AO693" s="157" t="s">
        <v>56</v>
      </c>
    </row>
    <row r="694" spans="2:41" s="3" customFormat="1" ht="9.9499999999999993" customHeight="1" x14ac:dyDescent="0.2">
      <c r="B694" s="107" t="s">
        <v>52</v>
      </c>
      <c r="D694" s="39"/>
      <c r="E694" s="72" t="s">
        <v>973</v>
      </c>
      <c r="F694" s="72"/>
      <c r="G694" s="29" t="s">
        <v>45</v>
      </c>
      <c r="H694" s="29"/>
      <c r="I694" s="29"/>
      <c r="J694" s="29"/>
      <c r="K694" s="29"/>
      <c r="L694" s="29"/>
      <c r="M694" s="29" t="s">
        <v>975</v>
      </c>
      <c r="N694" s="29"/>
      <c r="P694" s="72" t="s">
        <v>1113</v>
      </c>
      <c r="Q694" s="87"/>
      <c r="R694" s="28"/>
      <c r="S694" s="38">
        <f>IF(Suggested="Yes",AA694,AG694)</f>
        <v>35.35</v>
      </c>
      <c r="T694" s="36" t="s">
        <v>44</v>
      </c>
      <c r="U694" s="5" t="str">
        <f>+Instructions!$B$3</f>
        <v>E</v>
      </c>
      <c r="V694" s="51"/>
      <c r="W694" s="55">
        <f>+Instructions!$C$22</f>
        <v>0</v>
      </c>
      <c r="X694" s="38">
        <f>ROUND($AA694*(1-W694)+0.004999,2)</f>
        <v>35.35</v>
      </c>
      <c r="Y694" s="146"/>
      <c r="Z694" s="6" t="s">
        <v>3263</v>
      </c>
      <c r="AA694" s="38">
        <v>35.35</v>
      </c>
      <c r="AB694" s="59">
        <f t="shared" ref="AB694:AC696" si="576">+W694</f>
        <v>0</v>
      </c>
      <c r="AC694" s="16">
        <f t="shared" si="576"/>
        <v>35.35</v>
      </c>
      <c r="AD694" s="12">
        <f>(AG694-AC694)/AG694</f>
        <v>0</v>
      </c>
      <c r="AE694" s="115"/>
      <c r="AF694" s="120">
        <v>1</v>
      </c>
      <c r="AG694" s="37">
        <f>SUM(AJ694:AL694)+AE694</f>
        <v>35.35</v>
      </c>
      <c r="AH694" s="146"/>
      <c r="AJ694" s="38">
        <f>ROUND(AC694/(1-VLOOKUP(AF694,Group,2,FALSE)),2)</f>
        <v>35.35</v>
      </c>
      <c r="AK694" s="16">
        <f>IF(VLOOKUP(AF694,Group,5,FALSE)="YES",VLOOKUP(ROUND(ROUND(AJ694,1)-AJ694,2),Round,2,FALSE)+VLOOKUP(AF694,Group,6,FALSE),0)</f>
        <v>0</v>
      </c>
      <c r="AL694" s="16">
        <f>IF(VLOOKUP(AF694,Group,7,FALSE)="",0,ROUND(AJ694-0.04999,1)-AJ694+AM694)</f>
        <v>0</v>
      </c>
      <c r="AM694" s="16" t="str">
        <f>IF(VLOOKUP(AF694,Group,7,FALSE)="","",VLOOKUP(AF694,Group,7,FALSE))</f>
        <v/>
      </c>
      <c r="AO694" s="156" t="s">
        <v>56</v>
      </c>
    </row>
    <row r="695" spans="2:41" s="3" customFormat="1" ht="9.9499999999999993" customHeight="1" x14ac:dyDescent="0.2">
      <c r="B695" s="107" t="s">
        <v>52</v>
      </c>
      <c r="D695" s="39"/>
      <c r="E695" s="72" t="s">
        <v>974</v>
      </c>
      <c r="F695" s="72"/>
      <c r="G695" s="29" t="s">
        <v>45</v>
      </c>
      <c r="H695" s="29"/>
      <c r="I695" s="29"/>
      <c r="J695" s="29"/>
      <c r="K695" s="29"/>
      <c r="L695" s="29"/>
      <c r="M695" s="29" t="s">
        <v>976</v>
      </c>
      <c r="N695" s="29"/>
      <c r="P695" s="72" t="s">
        <v>1114</v>
      </c>
      <c r="Q695" s="87"/>
      <c r="R695" s="28"/>
      <c r="S695" s="38">
        <f>IF(Suggested="Yes",AA695,AG695)</f>
        <v>35.35</v>
      </c>
      <c r="T695" s="36" t="s">
        <v>44</v>
      </c>
      <c r="U695" s="5" t="str">
        <f>+Instructions!$B$3</f>
        <v>E</v>
      </c>
      <c r="V695" s="51"/>
      <c r="W695" s="55">
        <f>+Instructions!$C$22</f>
        <v>0</v>
      </c>
      <c r="X695" s="38">
        <f>ROUND($AA695*(1-W695)+0.004999,2)</f>
        <v>35.35</v>
      </c>
      <c r="Y695" s="146"/>
      <c r="Z695" s="6" t="s">
        <v>3263</v>
      </c>
      <c r="AA695" s="38">
        <v>35.35</v>
      </c>
      <c r="AB695" s="59">
        <f t="shared" si="576"/>
        <v>0</v>
      </c>
      <c r="AC695" s="16">
        <f t="shared" si="576"/>
        <v>35.35</v>
      </c>
      <c r="AD695" s="12">
        <f>(AG695-AC695)/AG695</f>
        <v>0</v>
      </c>
      <c r="AE695" s="115"/>
      <c r="AF695" s="120">
        <v>1</v>
      </c>
      <c r="AG695" s="37">
        <f>SUM(AJ695:AL695)+AE695</f>
        <v>35.35</v>
      </c>
      <c r="AH695" s="146"/>
      <c r="AJ695" s="38">
        <f>ROUND(AC695/(1-VLOOKUP(AF695,Group,2,FALSE)),2)</f>
        <v>35.35</v>
      </c>
      <c r="AK695" s="16">
        <f>IF(VLOOKUP(AF695,Group,5,FALSE)="YES",VLOOKUP(ROUND(ROUND(AJ695,1)-AJ695,2),Round,2,FALSE)+VLOOKUP(AF695,Group,6,FALSE),0)</f>
        <v>0</v>
      </c>
      <c r="AL695" s="16">
        <f>IF(VLOOKUP(AF695,Group,7,FALSE)="",0,ROUND(AJ695-0.04999,1)-AJ695+AM695)</f>
        <v>0</v>
      </c>
      <c r="AM695" s="16" t="str">
        <f>IF(VLOOKUP(AF695,Group,7,FALSE)="","",VLOOKUP(AF695,Group,7,FALSE))</f>
        <v/>
      </c>
      <c r="AO695" s="156" t="s">
        <v>56</v>
      </c>
    </row>
    <row r="696" spans="2:41" s="3" customFormat="1" ht="9.9499999999999993" customHeight="1" x14ac:dyDescent="0.2">
      <c r="B696" s="107" t="s">
        <v>52</v>
      </c>
      <c r="D696" s="39"/>
      <c r="E696" s="72" t="s">
        <v>981</v>
      </c>
      <c r="F696" s="72"/>
      <c r="G696" s="29" t="s">
        <v>45</v>
      </c>
      <c r="H696" s="29"/>
      <c r="I696" s="29"/>
      <c r="J696" s="29"/>
      <c r="K696" s="29"/>
      <c r="L696" s="29"/>
      <c r="M696" s="29" t="s">
        <v>982</v>
      </c>
      <c r="N696" s="29"/>
      <c r="P696" s="72" t="s">
        <v>1113</v>
      </c>
      <c r="Q696" s="87"/>
      <c r="R696" s="28"/>
      <c r="S696" s="38">
        <f>IF(Suggested="Yes",AA696,AG696)</f>
        <v>36.65</v>
      </c>
      <c r="T696" s="36" t="s">
        <v>44</v>
      </c>
      <c r="U696" s="5" t="str">
        <f>+Instructions!$B$3</f>
        <v>E</v>
      </c>
      <c r="V696" s="51"/>
      <c r="W696" s="55">
        <f>+Instructions!$C$22</f>
        <v>0</v>
      </c>
      <c r="X696" s="38">
        <f>ROUND($AA696*(1-W696)+0.004999,2)</f>
        <v>36.65</v>
      </c>
      <c r="Y696" s="146"/>
      <c r="Z696" s="6" t="s">
        <v>3263</v>
      </c>
      <c r="AA696" s="38">
        <v>36.65</v>
      </c>
      <c r="AB696" s="59">
        <f t="shared" si="576"/>
        <v>0</v>
      </c>
      <c r="AC696" s="16">
        <f t="shared" si="576"/>
        <v>36.65</v>
      </c>
      <c r="AD696" s="12">
        <f>(AG696-AC696)/AG696</f>
        <v>0</v>
      </c>
      <c r="AE696" s="115"/>
      <c r="AF696" s="120">
        <v>1</v>
      </c>
      <c r="AG696" s="37">
        <f>SUM(AJ696:AL696)+AE696</f>
        <v>36.65</v>
      </c>
      <c r="AH696" s="146"/>
      <c r="AJ696" s="38">
        <f>ROUND(AC696/(1-VLOOKUP(AF696,Group,2,FALSE)),2)</f>
        <v>36.65</v>
      </c>
      <c r="AK696" s="16">
        <f>IF(VLOOKUP(AF696,Group,5,FALSE)="YES",VLOOKUP(ROUND(ROUND(AJ696,1)-AJ696,2),Round,2,FALSE)+VLOOKUP(AF696,Group,6,FALSE),0)</f>
        <v>0</v>
      </c>
      <c r="AL696" s="16">
        <f>IF(VLOOKUP(AF696,Group,7,FALSE)="",0,ROUND(AJ696-0.04999,1)-AJ696+AM696)</f>
        <v>0</v>
      </c>
      <c r="AM696" s="16" t="str">
        <f>IF(VLOOKUP(AF696,Group,7,FALSE)="","",VLOOKUP(AF696,Group,7,FALSE))</f>
        <v/>
      </c>
      <c r="AO696" s="156" t="s">
        <v>56</v>
      </c>
    </row>
    <row r="697" spans="2:41" s="3" customFormat="1" ht="1.5" customHeight="1" x14ac:dyDescent="0.2">
      <c r="P697" s="72"/>
      <c r="Q697" s="87"/>
      <c r="R697" s="6"/>
      <c r="S697" s="38"/>
      <c r="T697" s="6"/>
      <c r="U697" s="5"/>
      <c r="V697" s="51"/>
      <c r="W697" s="55"/>
      <c r="X697" s="14"/>
      <c r="Y697" s="146"/>
      <c r="Z697" s="38"/>
      <c r="AA697" s="38"/>
      <c r="AB697" s="54"/>
      <c r="AC697" s="16"/>
      <c r="AD697" s="14"/>
      <c r="AE697" s="64"/>
      <c r="AF697" s="118"/>
      <c r="AG697" s="38"/>
      <c r="AH697" s="146"/>
      <c r="AJ697" s="38"/>
      <c r="AK697" s="16"/>
      <c r="AL697" s="16"/>
      <c r="AM697" s="16"/>
      <c r="AO697" s="157" t="s">
        <v>56</v>
      </c>
    </row>
    <row r="698" spans="2:41" s="3" customFormat="1" ht="9.9499999999999993" customHeight="1" x14ac:dyDescent="0.2">
      <c r="B698" s="106" t="s">
        <v>6</v>
      </c>
      <c r="D698" s="39"/>
      <c r="E698" s="72" t="s">
        <v>1352</v>
      </c>
      <c r="F698" s="72"/>
      <c r="G698" s="29" t="s">
        <v>1116</v>
      </c>
      <c r="H698" s="29"/>
      <c r="I698" s="29"/>
      <c r="J698" s="29"/>
      <c r="K698" s="29"/>
      <c r="L698" s="29"/>
      <c r="M698" s="29" t="s">
        <v>1117</v>
      </c>
      <c r="N698" s="29"/>
      <c r="P698" s="72" t="s">
        <v>1351</v>
      </c>
      <c r="Q698" s="87"/>
      <c r="R698" s="28"/>
      <c r="S698" s="38">
        <f t="shared" ref="S698:S710" si="577">IF(Suggested="Yes",AA698,AG698)</f>
        <v>42.15</v>
      </c>
      <c r="T698" s="36" t="s">
        <v>44</v>
      </c>
      <c r="U698" s="5" t="str">
        <f>+Instructions!$B$3</f>
        <v>E</v>
      </c>
      <c r="V698" s="51"/>
      <c r="W698" s="55">
        <f>+Instructions!$C$22</f>
        <v>0</v>
      </c>
      <c r="X698" s="38">
        <f t="shared" ref="X698:X710" si="578">ROUND($AA698*(1-W698)+0.004999,2)</f>
        <v>42.15</v>
      </c>
      <c r="Y698" s="146"/>
      <c r="Z698" s="6" t="s">
        <v>3263</v>
      </c>
      <c r="AA698" s="38">
        <v>42.15</v>
      </c>
      <c r="AB698" s="59">
        <f t="shared" ref="AB698:AB710" si="579">+W698</f>
        <v>0</v>
      </c>
      <c r="AC698" s="16">
        <f t="shared" ref="AC698:AC710" si="580">+X698</f>
        <v>42.15</v>
      </c>
      <c r="AD698" s="12">
        <f t="shared" ref="AD698:AD710" si="581">(AG698-AC698)/AG698</f>
        <v>0</v>
      </c>
      <c r="AE698" s="115"/>
      <c r="AF698" s="121">
        <v>3</v>
      </c>
      <c r="AG698" s="52">
        <f t="shared" ref="AG698:AG710" si="582">SUM(AJ698:AL698)+AE698</f>
        <v>42.15</v>
      </c>
      <c r="AH698" s="146"/>
      <c r="AJ698" s="38">
        <f t="shared" ref="AJ698:AJ710" si="583">ROUND(AC698/(1-VLOOKUP(AF698,Group,2,FALSE)),2)</f>
        <v>42.15</v>
      </c>
      <c r="AK698" s="16">
        <f t="shared" ref="AK698:AK710" si="584">IF(VLOOKUP(AF698,Group,5,FALSE)="YES",VLOOKUP(ROUND(ROUND(AJ698,1)-AJ698,2),Round,2,FALSE)+VLOOKUP(AF698,Group,6,FALSE),0)</f>
        <v>0</v>
      </c>
      <c r="AL698" s="16">
        <f t="shared" ref="AL698:AL710" si="585">IF(VLOOKUP(AF698,Group,7,FALSE)="",0,ROUND(AJ698-0.04999,1)-AJ698+AM698)</f>
        <v>0</v>
      </c>
      <c r="AM698" s="16" t="str">
        <f t="shared" ref="AM698:AM710" si="586">IF(VLOOKUP(AF698,Group,7,FALSE)="","",VLOOKUP(AF698,Group,7,FALSE))</f>
        <v/>
      </c>
      <c r="AO698" s="156" t="s">
        <v>56</v>
      </c>
    </row>
    <row r="699" spans="2:41" s="3" customFormat="1" ht="9.9499999999999993" customHeight="1" x14ac:dyDescent="0.2">
      <c r="B699" s="106" t="s">
        <v>6</v>
      </c>
      <c r="D699" s="39"/>
      <c r="E699" s="72" t="s">
        <v>979</v>
      </c>
      <c r="F699" s="72"/>
      <c r="G699" s="29" t="s">
        <v>1091</v>
      </c>
      <c r="H699" s="29"/>
      <c r="I699" s="29"/>
      <c r="J699" s="29"/>
      <c r="K699" s="29"/>
      <c r="L699" s="29"/>
      <c r="M699" s="29" t="s">
        <v>984</v>
      </c>
      <c r="N699" s="29"/>
      <c r="P699" s="72" t="s">
        <v>1906</v>
      </c>
      <c r="Q699" s="87"/>
      <c r="R699" s="28"/>
      <c r="S699" s="38">
        <f t="shared" si="577"/>
        <v>42.15</v>
      </c>
      <c r="T699" s="36" t="s">
        <v>44</v>
      </c>
      <c r="U699" s="5" t="str">
        <f>+Instructions!$B$3</f>
        <v>E</v>
      </c>
      <c r="V699" s="51"/>
      <c r="W699" s="55">
        <f>+Instructions!$C$22</f>
        <v>0</v>
      </c>
      <c r="X699" s="38">
        <f t="shared" si="578"/>
        <v>42.15</v>
      </c>
      <c r="Y699" s="146"/>
      <c r="Z699" s="6" t="s">
        <v>3263</v>
      </c>
      <c r="AA699" s="38">
        <v>42.15</v>
      </c>
      <c r="AB699" s="59">
        <f t="shared" si="579"/>
        <v>0</v>
      </c>
      <c r="AC699" s="16">
        <f t="shared" si="580"/>
        <v>42.15</v>
      </c>
      <c r="AD699" s="12">
        <f t="shared" si="581"/>
        <v>0</v>
      </c>
      <c r="AE699" s="115"/>
      <c r="AF699" s="121">
        <v>3</v>
      </c>
      <c r="AG699" s="52">
        <f t="shared" si="582"/>
        <v>42.15</v>
      </c>
      <c r="AH699" s="146"/>
      <c r="AJ699" s="38">
        <f t="shared" si="583"/>
        <v>42.15</v>
      </c>
      <c r="AK699" s="16">
        <f t="shared" si="584"/>
        <v>0</v>
      </c>
      <c r="AL699" s="16">
        <f t="shared" si="585"/>
        <v>0</v>
      </c>
      <c r="AM699" s="16" t="str">
        <f t="shared" si="586"/>
        <v/>
      </c>
      <c r="AO699" s="156" t="s">
        <v>56</v>
      </c>
    </row>
    <row r="700" spans="2:41" s="3" customFormat="1" ht="9.9499999999999993" customHeight="1" x14ac:dyDescent="0.2">
      <c r="B700" s="106" t="s">
        <v>6</v>
      </c>
      <c r="D700" s="39"/>
      <c r="E700" s="72" t="s">
        <v>1648</v>
      </c>
      <c r="F700" s="72"/>
      <c r="G700" s="29" t="s">
        <v>1649</v>
      </c>
      <c r="H700" s="29"/>
      <c r="I700" s="29"/>
      <c r="J700" s="29"/>
      <c r="K700" s="29"/>
      <c r="L700" s="29"/>
      <c r="M700" s="29" t="s">
        <v>1642</v>
      </c>
      <c r="N700" s="29"/>
      <c r="P700" s="72" t="s">
        <v>1653</v>
      </c>
      <c r="Q700" s="87"/>
      <c r="R700" s="28" t="s">
        <v>49</v>
      </c>
      <c r="S700" s="38">
        <f t="shared" si="577"/>
        <v>61.45</v>
      </c>
      <c r="T700" s="36" t="s">
        <v>44</v>
      </c>
      <c r="U700" s="5" t="str">
        <f>+Instructions!$B$3</f>
        <v>E</v>
      </c>
      <c r="V700" s="51"/>
      <c r="W700" s="55">
        <f>+Instructions!$C$22</f>
        <v>0</v>
      </c>
      <c r="X700" s="38">
        <f t="shared" si="578"/>
        <v>61.45</v>
      </c>
      <c r="Y700" s="146"/>
      <c r="Z700" s="6" t="s">
        <v>3263</v>
      </c>
      <c r="AA700" s="38">
        <v>61.45</v>
      </c>
      <c r="AB700" s="59">
        <f t="shared" si="579"/>
        <v>0</v>
      </c>
      <c r="AC700" s="16">
        <f t="shared" si="580"/>
        <v>61.45</v>
      </c>
      <c r="AD700" s="12">
        <f t="shared" si="581"/>
        <v>0</v>
      </c>
      <c r="AE700" s="115"/>
      <c r="AF700" s="121">
        <v>3</v>
      </c>
      <c r="AG700" s="52">
        <f t="shared" si="582"/>
        <v>61.45</v>
      </c>
      <c r="AH700" s="146"/>
      <c r="AJ700" s="38">
        <f t="shared" si="583"/>
        <v>61.45</v>
      </c>
      <c r="AK700" s="16">
        <f t="shared" si="584"/>
        <v>0</v>
      </c>
      <c r="AL700" s="16">
        <f t="shared" si="585"/>
        <v>0</v>
      </c>
      <c r="AM700" s="16" t="str">
        <f t="shared" si="586"/>
        <v/>
      </c>
      <c r="AO700" s="156" t="s">
        <v>56</v>
      </c>
    </row>
    <row r="701" spans="2:41" s="3" customFormat="1" ht="9.9499999999999993" customHeight="1" x14ac:dyDescent="0.2">
      <c r="B701" s="106" t="s">
        <v>6</v>
      </c>
      <c r="D701" s="39"/>
      <c r="E701" s="72" t="s">
        <v>973</v>
      </c>
      <c r="F701" s="72"/>
      <c r="G701" s="29" t="s">
        <v>1649</v>
      </c>
      <c r="H701" s="29"/>
      <c r="I701" s="29"/>
      <c r="J701" s="29"/>
      <c r="K701" s="29"/>
      <c r="L701" s="29"/>
      <c r="M701" s="29" t="s">
        <v>1644</v>
      </c>
      <c r="N701" s="29"/>
      <c r="P701" s="72" t="s">
        <v>1217</v>
      </c>
      <c r="Q701" s="87"/>
      <c r="R701" s="28" t="s">
        <v>1658</v>
      </c>
      <c r="S701" s="38">
        <f t="shared" si="577"/>
        <v>61.45</v>
      </c>
      <c r="T701" s="36" t="s">
        <v>44</v>
      </c>
      <c r="U701" s="5" t="str">
        <f>+Instructions!$B$3</f>
        <v>E</v>
      </c>
      <c r="V701" s="51"/>
      <c r="W701" s="55">
        <f>+Instructions!$C$22</f>
        <v>0</v>
      </c>
      <c r="X701" s="38">
        <f t="shared" si="578"/>
        <v>61.45</v>
      </c>
      <c r="Y701" s="146"/>
      <c r="Z701" s="6" t="s">
        <v>3263</v>
      </c>
      <c r="AA701" s="38">
        <v>61.45</v>
      </c>
      <c r="AB701" s="59">
        <f t="shared" si="579"/>
        <v>0</v>
      </c>
      <c r="AC701" s="16">
        <f t="shared" si="580"/>
        <v>61.45</v>
      </c>
      <c r="AD701" s="12">
        <f t="shared" si="581"/>
        <v>0</v>
      </c>
      <c r="AE701" s="115"/>
      <c r="AF701" s="121">
        <v>3</v>
      </c>
      <c r="AG701" s="52">
        <f t="shared" si="582"/>
        <v>61.45</v>
      </c>
      <c r="AH701" s="146"/>
      <c r="AJ701" s="38">
        <f t="shared" si="583"/>
        <v>61.45</v>
      </c>
      <c r="AK701" s="16">
        <f t="shared" si="584"/>
        <v>0</v>
      </c>
      <c r="AL701" s="16">
        <f t="shared" si="585"/>
        <v>0</v>
      </c>
      <c r="AM701" s="16" t="str">
        <f t="shared" si="586"/>
        <v/>
      </c>
      <c r="AO701" s="156" t="s">
        <v>56</v>
      </c>
    </row>
    <row r="702" spans="2:41" s="3" customFormat="1" ht="9.9499999999999993" customHeight="1" x14ac:dyDescent="0.2">
      <c r="B702" s="106" t="s">
        <v>6</v>
      </c>
      <c r="D702" s="39"/>
      <c r="E702" s="72" t="s">
        <v>1910</v>
      </c>
      <c r="F702" s="72"/>
      <c r="G702" s="29" t="s">
        <v>977</v>
      </c>
      <c r="H702" s="29"/>
      <c r="I702" s="29"/>
      <c r="J702" s="29"/>
      <c r="K702" s="29"/>
      <c r="L702" s="29"/>
      <c r="M702" s="29" t="s">
        <v>985</v>
      </c>
      <c r="N702" s="29"/>
      <c r="P702" s="72" t="s">
        <v>1353</v>
      </c>
      <c r="Q702" s="87"/>
      <c r="R702" s="28"/>
      <c r="S702" s="38">
        <f t="shared" si="577"/>
        <v>47.3</v>
      </c>
      <c r="T702" s="36" t="s">
        <v>44</v>
      </c>
      <c r="U702" s="5" t="str">
        <f>+Instructions!$B$3</f>
        <v>E</v>
      </c>
      <c r="V702" s="51"/>
      <c r="W702" s="55">
        <f>+Instructions!$C$22</f>
        <v>0</v>
      </c>
      <c r="X702" s="38">
        <f t="shared" si="578"/>
        <v>47.3</v>
      </c>
      <c r="Y702" s="146"/>
      <c r="Z702" s="6" t="s">
        <v>3263</v>
      </c>
      <c r="AA702" s="38">
        <v>47.3</v>
      </c>
      <c r="AB702" s="59">
        <f t="shared" si="579"/>
        <v>0</v>
      </c>
      <c r="AC702" s="16">
        <f t="shared" si="580"/>
        <v>47.3</v>
      </c>
      <c r="AD702" s="12">
        <f t="shared" si="581"/>
        <v>0</v>
      </c>
      <c r="AE702" s="115"/>
      <c r="AF702" s="121">
        <v>3</v>
      </c>
      <c r="AG702" s="52">
        <f t="shared" si="582"/>
        <v>47.3</v>
      </c>
      <c r="AH702" s="146"/>
      <c r="AJ702" s="38">
        <f t="shared" si="583"/>
        <v>47.3</v>
      </c>
      <c r="AK702" s="16">
        <f t="shared" si="584"/>
        <v>0</v>
      </c>
      <c r="AL702" s="16">
        <f t="shared" si="585"/>
        <v>0</v>
      </c>
      <c r="AM702" s="16" t="str">
        <f t="shared" si="586"/>
        <v/>
      </c>
      <c r="AO702" s="156" t="s">
        <v>56</v>
      </c>
    </row>
    <row r="703" spans="2:41" s="3" customFormat="1" ht="9.9499999999999993" customHeight="1" x14ac:dyDescent="0.2">
      <c r="B703" s="106" t="s">
        <v>6</v>
      </c>
      <c r="D703" s="39"/>
      <c r="E703" s="72" t="s">
        <v>973</v>
      </c>
      <c r="F703" s="72"/>
      <c r="G703" s="29" t="s">
        <v>983</v>
      </c>
      <c r="H703" s="29"/>
      <c r="I703" s="29"/>
      <c r="J703" s="29"/>
      <c r="K703" s="29"/>
      <c r="L703" s="29"/>
      <c r="M703" s="29" t="s">
        <v>986</v>
      </c>
      <c r="N703" s="29"/>
      <c r="P703" s="72" t="s">
        <v>1113</v>
      </c>
      <c r="Q703" s="87"/>
      <c r="R703" s="28"/>
      <c r="S703" s="38">
        <f t="shared" si="577"/>
        <v>40.65</v>
      </c>
      <c r="T703" s="36" t="s">
        <v>44</v>
      </c>
      <c r="U703" s="5" t="str">
        <f>+Instructions!$B$3</f>
        <v>E</v>
      </c>
      <c r="V703" s="51"/>
      <c r="W703" s="55">
        <f>+Instructions!$C$22</f>
        <v>0</v>
      </c>
      <c r="X703" s="38">
        <f t="shared" si="578"/>
        <v>40.65</v>
      </c>
      <c r="Y703" s="146"/>
      <c r="Z703" s="6" t="s">
        <v>3263</v>
      </c>
      <c r="AA703" s="38">
        <v>40.65</v>
      </c>
      <c r="AB703" s="59">
        <f t="shared" si="579"/>
        <v>0</v>
      </c>
      <c r="AC703" s="16">
        <f t="shared" si="580"/>
        <v>40.65</v>
      </c>
      <c r="AD703" s="12">
        <f t="shared" si="581"/>
        <v>0</v>
      </c>
      <c r="AE703" s="115"/>
      <c r="AF703" s="121">
        <v>3</v>
      </c>
      <c r="AG703" s="52">
        <f t="shared" si="582"/>
        <v>40.65</v>
      </c>
      <c r="AH703" s="146"/>
      <c r="AJ703" s="38">
        <f t="shared" si="583"/>
        <v>40.65</v>
      </c>
      <c r="AK703" s="16">
        <f t="shared" si="584"/>
        <v>0</v>
      </c>
      <c r="AL703" s="16">
        <f t="shared" si="585"/>
        <v>0</v>
      </c>
      <c r="AM703" s="16" t="str">
        <f t="shared" si="586"/>
        <v/>
      </c>
      <c r="AO703" s="156" t="s">
        <v>56</v>
      </c>
    </row>
    <row r="704" spans="2:41" s="3" customFormat="1" ht="9.9499999999999993" customHeight="1" x14ac:dyDescent="0.2">
      <c r="B704" s="106" t="s">
        <v>6</v>
      </c>
      <c r="D704" s="39"/>
      <c r="E704" s="72" t="s">
        <v>974</v>
      </c>
      <c r="F704" s="72"/>
      <c r="G704" s="29" t="s">
        <v>1651</v>
      </c>
      <c r="H704" s="29"/>
      <c r="I704" s="29"/>
      <c r="J704" s="29"/>
      <c r="K704" s="29"/>
      <c r="L704" s="29"/>
      <c r="M704" s="29" t="s">
        <v>1646</v>
      </c>
      <c r="N704" s="29"/>
      <c r="P704" s="72" t="s">
        <v>1653</v>
      </c>
      <c r="Q704" s="87"/>
      <c r="R704" s="28"/>
      <c r="S704" s="38">
        <f t="shared" si="577"/>
        <v>52.1</v>
      </c>
      <c r="T704" s="36" t="s">
        <v>44</v>
      </c>
      <c r="U704" s="5" t="str">
        <f>+Instructions!$B$3</f>
        <v>E</v>
      </c>
      <c r="V704" s="51"/>
      <c r="W704" s="55">
        <f>+Instructions!$C$22</f>
        <v>0</v>
      </c>
      <c r="X704" s="38">
        <f t="shared" si="578"/>
        <v>52.1</v>
      </c>
      <c r="Y704" s="146"/>
      <c r="Z704" s="6" t="s">
        <v>3263</v>
      </c>
      <c r="AA704" s="38">
        <v>52.1</v>
      </c>
      <c r="AB704" s="59">
        <f t="shared" si="579"/>
        <v>0</v>
      </c>
      <c r="AC704" s="16">
        <f t="shared" si="580"/>
        <v>52.1</v>
      </c>
      <c r="AD704" s="12">
        <f t="shared" si="581"/>
        <v>0</v>
      </c>
      <c r="AE704" s="115"/>
      <c r="AF704" s="121">
        <v>3</v>
      </c>
      <c r="AG704" s="52">
        <f t="shared" si="582"/>
        <v>52.1</v>
      </c>
      <c r="AH704" s="146"/>
      <c r="AJ704" s="38">
        <f t="shared" si="583"/>
        <v>52.1</v>
      </c>
      <c r="AK704" s="16">
        <f t="shared" si="584"/>
        <v>0</v>
      </c>
      <c r="AL704" s="16">
        <f t="shared" si="585"/>
        <v>0</v>
      </c>
      <c r="AM704" s="16" t="str">
        <f t="shared" si="586"/>
        <v/>
      </c>
      <c r="AO704" s="156" t="s">
        <v>56</v>
      </c>
    </row>
    <row r="705" spans="2:41" s="3" customFormat="1" ht="9.9499999999999993" customHeight="1" x14ac:dyDescent="0.2">
      <c r="B705" s="106" t="s">
        <v>6</v>
      </c>
      <c r="D705" s="39"/>
      <c r="E705" s="72" t="s">
        <v>980</v>
      </c>
      <c r="F705" s="72"/>
      <c r="G705" s="29" t="s">
        <v>978</v>
      </c>
      <c r="H705" s="29"/>
      <c r="I705" s="29"/>
      <c r="J705" s="29"/>
      <c r="K705" s="29"/>
      <c r="L705" s="29"/>
      <c r="M705" s="29" t="s">
        <v>987</v>
      </c>
      <c r="N705" s="29"/>
      <c r="P705" s="72" t="s">
        <v>1115</v>
      </c>
      <c r="Q705" s="87"/>
      <c r="R705" s="28"/>
      <c r="S705" s="38">
        <f t="shared" si="577"/>
        <v>42.15</v>
      </c>
      <c r="T705" s="36" t="s">
        <v>44</v>
      </c>
      <c r="U705" s="5" t="str">
        <f>+Instructions!$B$3</f>
        <v>E</v>
      </c>
      <c r="V705" s="51"/>
      <c r="W705" s="55">
        <f>+Instructions!$C$22</f>
        <v>0</v>
      </c>
      <c r="X705" s="38">
        <f t="shared" si="578"/>
        <v>42.15</v>
      </c>
      <c r="Y705" s="146"/>
      <c r="Z705" s="6" t="s">
        <v>3263</v>
      </c>
      <c r="AA705" s="38">
        <v>42.15</v>
      </c>
      <c r="AB705" s="59">
        <f t="shared" si="579"/>
        <v>0</v>
      </c>
      <c r="AC705" s="16">
        <f t="shared" si="580"/>
        <v>42.15</v>
      </c>
      <c r="AD705" s="12">
        <f t="shared" si="581"/>
        <v>0</v>
      </c>
      <c r="AE705" s="115"/>
      <c r="AF705" s="121">
        <v>3</v>
      </c>
      <c r="AG705" s="52">
        <f t="shared" si="582"/>
        <v>42.15</v>
      </c>
      <c r="AH705" s="146"/>
      <c r="AJ705" s="38">
        <f t="shared" si="583"/>
        <v>42.15</v>
      </c>
      <c r="AK705" s="16">
        <f t="shared" si="584"/>
        <v>0</v>
      </c>
      <c r="AL705" s="16">
        <f t="shared" si="585"/>
        <v>0</v>
      </c>
      <c r="AM705" s="16" t="str">
        <f t="shared" si="586"/>
        <v/>
      </c>
      <c r="AO705" s="156" t="s">
        <v>56</v>
      </c>
    </row>
    <row r="706" spans="2:41" s="3" customFormat="1" ht="9.9499999999999993" customHeight="1" x14ac:dyDescent="0.2">
      <c r="B706" s="106" t="s">
        <v>6</v>
      </c>
      <c r="D706" s="39"/>
      <c r="E706" s="72" t="s">
        <v>998</v>
      </c>
      <c r="F706" s="72"/>
      <c r="G706" s="29" t="s">
        <v>1652</v>
      </c>
      <c r="H706" s="29"/>
      <c r="I706" s="29"/>
      <c r="J706" s="29"/>
      <c r="K706" s="29"/>
      <c r="L706" s="29"/>
      <c r="M706" s="29" t="s">
        <v>1647</v>
      </c>
      <c r="N706" s="29"/>
      <c r="P706" s="72" t="s">
        <v>1217</v>
      </c>
      <c r="Q706" s="87"/>
      <c r="R706" s="28"/>
      <c r="S706" s="38">
        <f t="shared" si="577"/>
        <v>37.299999999999997</v>
      </c>
      <c r="T706" s="36" t="s">
        <v>44</v>
      </c>
      <c r="U706" s="5" t="str">
        <f>+Instructions!$B$3</f>
        <v>E</v>
      </c>
      <c r="V706" s="51"/>
      <c r="W706" s="55">
        <f>+Instructions!$C$22</f>
        <v>0</v>
      </c>
      <c r="X706" s="38">
        <f t="shared" si="578"/>
        <v>37.299999999999997</v>
      </c>
      <c r="Y706" s="146"/>
      <c r="Z706" s="6" t="s">
        <v>3263</v>
      </c>
      <c r="AA706" s="38">
        <v>37.299999999999997</v>
      </c>
      <c r="AB706" s="59">
        <f t="shared" si="579"/>
        <v>0</v>
      </c>
      <c r="AC706" s="16">
        <f t="shared" si="580"/>
        <v>37.299999999999997</v>
      </c>
      <c r="AD706" s="12">
        <f t="shared" si="581"/>
        <v>0</v>
      </c>
      <c r="AE706" s="115"/>
      <c r="AF706" s="121">
        <v>3</v>
      </c>
      <c r="AG706" s="52">
        <f t="shared" si="582"/>
        <v>37.299999999999997</v>
      </c>
      <c r="AH706" s="146"/>
      <c r="AJ706" s="38">
        <f t="shared" si="583"/>
        <v>37.299999999999997</v>
      </c>
      <c r="AK706" s="16">
        <f t="shared" si="584"/>
        <v>0</v>
      </c>
      <c r="AL706" s="16">
        <f t="shared" si="585"/>
        <v>0</v>
      </c>
      <c r="AM706" s="16" t="str">
        <f t="shared" si="586"/>
        <v/>
      </c>
      <c r="AO706" s="156" t="s">
        <v>56</v>
      </c>
    </row>
    <row r="707" spans="2:41" s="3" customFormat="1" ht="9.9499999999999993" customHeight="1" x14ac:dyDescent="0.2">
      <c r="B707" s="106" t="s">
        <v>6</v>
      </c>
      <c r="D707" s="39"/>
      <c r="E707" s="72" t="s">
        <v>2027</v>
      </c>
      <c r="F707" s="72"/>
      <c r="G707" s="29" t="s">
        <v>2028</v>
      </c>
      <c r="H707" s="29"/>
      <c r="I707" s="29"/>
      <c r="J707" s="29"/>
      <c r="K707" s="29"/>
      <c r="L707" s="29"/>
      <c r="M707" s="29" t="s">
        <v>988</v>
      </c>
      <c r="N707" s="29"/>
      <c r="P707" s="72" t="s">
        <v>2347</v>
      </c>
      <c r="Q707" s="87"/>
      <c r="R707" s="28" t="s">
        <v>1441</v>
      </c>
      <c r="S707" s="38">
        <f t="shared" si="577"/>
        <v>42.15</v>
      </c>
      <c r="T707" s="36" t="s">
        <v>44</v>
      </c>
      <c r="U707" s="5" t="str">
        <f>+Instructions!$B$3</f>
        <v>E</v>
      </c>
      <c r="V707" s="51"/>
      <c r="W707" s="55">
        <f>+Instructions!$C$22</f>
        <v>0</v>
      </c>
      <c r="X707" s="38">
        <f t="shared" si="578"/>
        <v>42.15</v>
      </c>
      <c r="Y707" s="146"/>
      <c r="Z707" s="6" t="s">
        <v>3263</v>
      </c>
      <c r="AA707" s="38">
        <v>42.15</v>
      </c>
      <c r="AB707" s="59">
        <f t="shared" si="579"/>
        <v>0</v>
      </c>
      <c r="AC707" s="16">
        <f t="shared" si="580"/>
        <v>42.15</v>
      </c>
      <c r="AD707" s="12">
        <f t="shared" si="581"/>
        <v>0</v>
      </c>
      <c r="AE707" s="115"/>
      <c r="AF707" s="121">
        <v>3</v>
      </c>
      <c r="AG707" s="52">
        <f t="shared" si="582"/>
        <v>42.15</v>
      </c>
      <c r="AH707" s="146"/>
      <c r="AJ707" s="38">
        <f t="shared" si="583"/>
        <v>42.15</v>
      </c>
      <c r="AK707" s="16">
        <f t="shared" si="584"/>
        <v>0</v>
      </c>
      <c r="AL707" s="16">
        <f t="shared" si="585"/>
        <v>0</v>
      </c>
      <c r="AM707" s="16" t="str">
        <f t="shared" si="586"/>
        <v/>
      </c>
      <c r="AO707" s="156" t="s">
        <v>56</v>
      </c>
    </row>
    <row r="708" spans="2:41" s="3" customFormat="1" ht="9.9499999999999993" customHeight="1" x14ac:dyDescent="0.2">
      <c r="B708" s="106" t="s">
        <v>6</v>
      </c>
      <c r="D708" s="39"/>
      <c r="E708" s="72" t="s">
        <v>1354</v>
      </c>
      <c r="F708" s="72"/>
      <c r="G708" s="29" t="s">
        <v>1355</v>
      </c>
      <c r="H708" s="29"/>
      <c r="I708" s="29"/>
      <c r="J708" s="29"/>
      <c r="K708" s="29"/>
      <c r="L708" s="29"/>
      <c r="M708" s="29" t="s">
        <v>1356</v>
      </c>
      <c r="N708" s="29"/>
      <c r="P708" s="72" t="s">
        <v>1357</v>
      </c>
      <c r="Q708" s="87"/>
      <c r="R708" s="28"/>
      <c r="S708" s="38">
        <f t="shared" si="577"/>
        <v>42.15</v>
      </c>
      <c r="T708" s="36" t="s">
        <v>44</v>
      </c>
      <c r="U708" s="5" t="str">
        <f>+Instructions!$B$3</f>
        <v>E</v>
      </c>
      <c r="V708" s="51"/>
      <c r="W708" s="55">
        <f>+Instructions!$C$22</f>
        <v>0</v>
      </c>
      <c r="X708" s="38">
        <f t="shared" si="578"/>
        <v>42.15</v>
      </c>
      <c r="Y708" s="146"/>
      <c r="Z708" s="6" t="s">
        <v>3263</v>
      </c>
      <c r="AA708" s="38">
        <v>42.15</v>
      </c>
      <c r="AB708" s="59">
        <f t="shared" si="579"/>
        <v>0</v>
      </c>
      <c r="AC708" s="16">
        <f t="shared" si="580"/>
        <v>42.15</v>
      </c>
      <c r="AD708" s="12">
        <f t="shared" si="581"/>
        <v>0</v>
      </c>
      <c r="AE708" s="115"/>
      <c r="AF708" s="121">
        <v>3</v>
      </c>
      <c r="AG708" s="52">
        <f t="shared" si="582"/>
        <v>42.15</v>
      </c>
      <c r="AH708" s="146"/>
      <c r="AJ708" s="38">
        <f t="shared" si="583"/>
        <v>42.15</v>
      </c>
      <c r="AK708" s="16">
        <f t="shared" si="584"/>
        <v>0</v>
      </c>
      <c r="AL708" s="16">
        <f t="shared" si="585"/>
        <v>0</v>
      </c>
      <c r="AM708" s="16" t="str">
        <f t="shared" si="586"/>
        <v/>
      </c>
      <c r="AO708" s="156" t="s">
        <v>56</v>
      </c>
    </row>
    <row r="709" spans="2:41" s="3" customFormat="1" ht="9.9499999999999993" customHeight="1" x14ac:dyDescent="0.2">
      <c r="B709" s="106" t="s">
        <v>6</v>
      </c>
      <c r="D709" s="39"/>
      <c r="E709" s="72" t="s">
        <v>1648</v>
      </c>
      <c r="F709" s="72"/>
      <c r="G709" s="29" t="s">
        <v>1650</v>
      </c>
      <c r="H709" s="29"/>
      <c r="I709" s="29"/>
      <c r="J709" s="29"/>
      <c r="K709" s="29"/>
      <c r="L709" s="29"/>
      <c r="M709" s="29" t="s">
        <v>1643</v>
      </c>
      <c r="N709" s="29"/>
      <c r="P709" s="72" t="s">
        <v>1653</v>
      </c>
      <c r="Q709" s="87"/>
      <c r="R709" s="28" t="s">
        <v>49</v>
      </c>
      <c r="S709" s="38">
        <f t="shared" si="577"/>
        <v>61.45</v>
      </c>
      <c r="T709" s="36" t="s">
        <v>44</v>
      </c>
      <c r="U709" s="5" t="str">
        <f>+Instructions!$B$3</f>
        <v>E</v>
      </c>
      <c r="V709" s="51"/>
      <c r="W709" s="55">
        <f>+Instructions!$C$22</f>
        <v>0</v>
      </c>
      <c r="X709" s="38">
        <f t="shared" si="578"/>
        <v>61.45</v>
      </c>
      <c r="Y709" s="146"/>
      <c r="Z709" s="6" t="s">
        <v>3263</v>
      </c>
      <c r="AA709" s="38">
        <v>61.45</v>
      </c>
      <c r="AB709" s="59">
        <f t="shared" si="579"/>
        <v>0</v>
      </c>
      <c r="AC709" s="16">
        <f t="shared" si="580"/>
        <v>61.45</v>
      </c>
      <c r="AD709" s="12">
        <f t="shared" si="581"/>
        <v>0</v>
      </c>
      <c r="AE709" s="115"/>
      <c r="AF709" s="121">
        <v>3</v>
      </c>
      <c r="AG709" s="52">
        <f t="shared" si="582"/>
        <v>61.45</v>
      </c>
      <c r="AH709" s="146"/>
      <c r="AJ709" s="38">
        <f t="shared" si="583"/>
        <v>61.45</v>
      </c>
      <c r="AK709" s="16">
        <f t="shared" si="584"/>
        <v>0</v>
      </c>
      <c r="AL709" s="16">
        <f t="shared" si="585"/>
        <v>0</v>
      </c>
      <c r="AM709" s="16" t="str">
        <f t="shared" si="586"/>
        <v/>
      </c>
      <c r="AO709" s="156" t="s">
        <v>56</v>
      </c>
    </row>
    <row r="710" spans="2:41" s="3" customFormat="1" ht="9.9499999999999993" customHeight="1" x14ac:dyDescent="0.2">
      <c r="B710" s="106" t="s">
        <v>6</v>
      </c>
      <c r="D710" s="39"/>
      <c r="E710" s="72" t="s">
        <v>973</v>
      </c>
      <c r="F710" s="72"/>
      <c r="G710" s="29" t="s">
        <v>1650</v>
      </c>
      <c r="H710" s="29"/>
      <c r="I710" s="29"/>
      <c r="J710" s="29"/>
      <c r="K710" s="29"/>
      <c r="L710" s="29"/>
      <c r="M710" s="29" t="s">
        <v>1645</v>
      </c>
      <c r="N710" s="29"/>
      <c r="P710" s="72" t="s">
        <v>1217</v>
      </c>
      <c r="Q710" s="87"/>
      <c r="R710" s="28" t="s">
        <v>1658</v>
      </c>
      <c r="S710" s="38">
        <f t="shared" si="577"/>
        <v>61.45</v>
      </c>
      <c r="T710" s="36" t="s">
        <v>44</v>
      </c>
      <c r="U710" s="5" t="str">
        <f>+Instructions!$B$3</f>
        <v>E</v>
      </c>
      <c r="V710" s="51"/>
      <c r="W710" s="55">
        <f>+Instructions!$C$22</f>
        <v>0</v>
      </c>
      <c r="X710" s="38">
        <f t="shared" si="578"/>
        <v>61.45</v>
      </c>
      <c r="Y710" s="146"/>
      <c r="Z710" s="6" t="s">
        <v>3263</v>
      </c>
      <c r="AA710" s="38">
        <v>61.45</v>
      </c>
      <c r="AB710" s="59">
        <f t="shared" si="579"/>
        <v>0</v>
      </c>
      <c r="AC710" s="16">
        <f t="shared" si="580"/>
        <v>61.45</v>
      </c>
      <c r="AD710" s="12">
        <f t="shared" si="581"/>
        <v>0</v>
      </c>
      <c r="AE710" s="115"/>
      <c r="AF710" s="121">
        <v>3</v>
      </c>
      <c r="AG710" s="52">
        <f t="shared" si="582"/>
        <v>61.45</v>
      </c>
      <c r="AH710" s="146"/>
      <c r="AJ710" s="38">
        <f t="shared" si="583"/>
        <v>61.45</v>
      </c>
      <c r="AK710" s="16">
        <f t="shared" si="584"/>
        <v>0</v>
      </c>
      <c r="AL710" s="16">
        <f t="shared" si="585"/>
        <v>0</v>
      </c>
      <c r="AM710" s="16" t="str">
        <f t="shared" si="586"/>
        <v/>
      </c>
      <c r="AO710" s="156" t="s">
        <v>56</v>
      </c>
    </row>
    <row r="711" spans="2:41" s="3" customFormat="1" ht="1.5" customHeight="1" x14ac:dyDescent="0.2">
      <c r="P711" s="72"/>
      <c r="Q711" s="87"/>
      <c r="R711" s="6"/>
      <c r="S711" s="38"/>
      <c r="T711" s="6"/>
      <c r="U711" s="5"/>
      <c r="V711" s="51"/>
      <c r="W711" s="55"/>
      <c r="X711" s="14"/>
      <c r="Y711" s="146"/>
      <c r="Z711" s="38"/>
      <c r="AA711" s="38"/>
      <c r="AB711" s="54"/>
      <c r="AC711" s="16"/>
      <c r="AD711" s="14"/>
      <c r="AE711" s="64"/>
      <c r="AF711" s="118"/>
      <c r="AG711" s="38"/>
      <c r="AH711" s="146"/>
      <c r="AJ711" s="38"/>
      <c r="AK711" s="16"/>
      <c r="AL711" s="16"/>
      <c r="AM711" s="16"/>
      <c r="AO711" s="157" t="s">
        <v>56</v>
      </c>
    </row>
    <row r="712" spans="2:41" s="3" customFormat="1" ht="9.9499999999999993" customHeight="1" x14ac:dyDescent="0.2">
      <c r="B712" s="106" t="s">
        <v>6</v>
      </c>
      <c r="D712" s="39"/>
      <c r="E712" s="72" t="s">
        <v>1118</v>
      </c>
      <c r="F712" s="72"/>
      <c r="G712" s="29" t="s">
        <v>797</v>
      </c>
      <c r="H712" s="29"/>
      <c r="I712" s="29"/>
      <c r="J712" s="29"/>
      <c r="K712" s="29"/>
      <c r="L712" s="29"/>
      <c r="M712" s="29" t="s">
        <v>1123</v>
      </c>
      <c r="N712" s="29"/>
      <c r="P712" s="72"/>
      <c r="Q712" s="87"/>
      <c r="R712" s="28"/>
      <c r="S712" s="38">
        <f>IF(Suggested="Yes",AA712,AG712)</f>
        <v>66.900000000000006</v>
      </c>
      <c r="T712" s="36" t="s">
        <v>43</v>
      </c>
      <c r="U712" s="5" t="str">
        <f>+Instructions!$B$3</f>
        <v>E</v>
      </c>
      <c r="V712" s="51"/>
      <c r="W712" s="55">
        <f>+Instructions!$C$22</f>
        <v>0</v>
      </c>
      <c r="X712" s="38">
        <f>ROUND($AA712*(1-W712)+0.004999,2)</f>
        <v>66.900000000000006</v>
      </c>
      <c r="Y712" s="146"/>
      <c r="Z712" s="6" t="s">
        <v>3263</v>
      </c>
      <c r="AA712" s="38">
        <v>66.900000000000006</v>
      </c>
      <c r="AB712" s="59">
        <f t="shared" ref="AB712:AC714" si="587">+W712</f>
        <v>0</v>
      </c>
      <c r="AC712" s="16">
        <f t="shared" si="587"/>
        <v>66.900000000000006</v>
      </c>
      <c r="AD712" s="12">
        <f>(AG712-AC712)/AG712</f>
        <v>0</v>
      </c>
      <c r="AE712" s="115"/>
      <c r="AF712" s="121">
        <v>3</v>
      </c>
      <c r="AG712" s="52">
        <f>SUM(AJ712:AL712)+AE712</f>
        <v>66.900000000000006</v>
      </c>
      <c r="AH712" s="146"/>
      <c r="AJ712" s="38">
        <f>ROUND(AC712/(1-VLOOKUP(AF712,Group,2,FALSE)),2)</f>
        <v>66.900000000000006</v>
      </c>
      <c r="AK712" s="16">
        <f>IF(VLOOKUP(AF712,Group,5,FALSE)="YES",VLOOKUP(ROUND(ROUND(AJ712,1)-AJ712,2),Round,2,FALSE)+VLOOKUP(AF712,Group,6,FALSE),0)</f>
        <v>0</v>
      </c>
      <c r="AL712" s="16">
        <f>IF(VLOOKUP(AF712,Group,7,FALSE)="",0,ROUND(AJ712-0.04999,1)-AJ712+AM712)</f>
        <v>0</v>
      </c>
      <c r="AM712" s="16" t="str">
        <f>IF(VLOOKUP(AF712,Group,7,FALSE)="","",VLOOKUP(AF712,Group,7,FALSE))</f>
        <v/>
      </c>
      <c r="AO712" s="156" t="s">
        <v>56</v>
      </c>
    </row>
    <row r="713" spans="2:41" s="3" customFormat="1" ht="9.9499999999999993" customHeight="1" x14ac:dyDescent="0.2">
      <c r="B713" s="106" t="s">
        <v>6</v>
      </c>
      <c r="D713" s="39"/>
      <c r="E713" s="72" t="s">
        <v>1119</v>
      </c>
      <c r="F713" s="72"/>
      <c r="G713" s="29" t="s">
        <v>1121</v>
      </c>
      <c r="H713" s="29"/>
      <c r="I713" s="29"/>
      <c r="J713" s="29"/>
      <c r="K713" s="29"/>
      <c r="L713" s="29"/>
      <c r="M713" s="29" t="s">
        <v>1124</v>
      </c>
      <c r="N713" s="29"/>
      <c r="P713" s="72"/>
      <c r="Q713" s="87"/>
      <c r="R713" s="28"/>
      <c r="S713" s="38">
        <f>IF(Suggested="Yes",AA713,AG713)</f>
        <v>66.95</v>
      </c>
      <c r="T713" s="36" t="s">
        <v>43</v>
      </c>
      <c r="U713" s="5" t="str">
        <f>+Instructions!$B$3</f>
        <v>E</v>
      </c>
      <c r="V713" s="51"/>
      <c r="W713" s="55">
        <f>+Instructions!$C$22</f>
        <v>0</v>
      </c>
      <c r="X713" s="38">
        <f>ROUND($AA713*(1-W713)+0.004999,2)</f>
        <v>66.95</v>
      </c>
      <c r="Y713" s="146"/>
      <c r="Z713" s="6" t="s">
        <v>3263</v>
      </c>
      <c r="AA713" s="38">
        <v>66.95</v>
      </c>
      <c r="AB713" s="59">
        <f t="shared" si="587"/>
        <v>0</v>
      </c>
      <c r="AC713" s="16">
        <f t="shared" si="587"/>
        <v>66.95</v>
      </c>
      <c r="AD713" s="12">
        <f>(AG713-AC713)/AG713</f>
        <v>0</v>
      </c>
      <c r="AE713" s="115"/>
      <c r="AF713" s="121">
        <v>3</v>
      </c>
      <c r="AG713" s="52">
        <f>SUM(AJ713:AL713)+AE713</f>
        <v>66.95</v>
      </c>
      <c r="AH713" s="146"/>
      <c r="AJ713" s="38">
        <f>ROUND(AC713/(1-VLOOKUP(AF713,Group,2,FALSE)),2)</f>
        <v>66.95</v>
      </c>
      <c r="AK713" s="16">
        <f>IF(VLOOKUP(AF713,Group,5,FALSE)="YES",VLOOKUP(ROUND(ROUND(AJ713,1)-AJ713,2),Round,2,FALSE)+VLOOKUP(AF713,Group,6,FALSE),0)</f>
        <v>0</v>
      </c>
      <c r="AL713" s="16">
        <f>IF(VLOOKUP(AF713,Group,7,FALSE)="",0,ROUND(AJ713-0.04999,1)-AJ713+AM713)</f>
        <v>0</v>
      </c>
      <c r="AM713" s="16" t="str">
        <f>IF(VLOOKUP(AF713,Group,7,FALSE)="","",VLOOKUP(AF713,Group,7,FALSE))</f>
        <v/>
      </c>
      <c r="AO713" s="156" t="s">
        <v>56</v>
      </c>
    </row>
    <row r="714" spans="2:41" s="3" customFormat="1" ht="9.9499999999999993" customHeight="1" x14ac:dyDescent="0.2">
      <c r="B714" s="106" t="s">
        <v>6</v>
      </c>
      <c r="D714" s="39"/>
      <c r="E714" s="72" t="s">
        <v>1120</v>
      </c>
      <c r="F714" s="72"/>
      <c r="G714" s="29" t="s">
        <v>1122</v>
      </c>
      <c r="H714" s="29"/>
      <c r="I714" s="29"/>
      <c r="J714" s="29"/>
      <c r="K714" s="29"/>
      <c r="L714" s="29"/>
      <c r="M714" s="29" t="s">
        <v>1125</v>
      </c>
      <c r="N714" s="29"/>
      <c r="P714" s="72"/>
      <c r="Q714" s="87"/>
      <c r="R714" s="28"/>
      <c r="S714" s="38">
        <f>IF(Suggested="Yes",AA714,AG714)</f>
        <v>67</v>
      </c>
      <c r="T714" s="36" t="s">
        <v>43</v>
      </c>
      <c r="U714" s="5" t="str">
        <f>+Instructions!$B$3</f>
        <v>E</v>
      </c>
      <c r="V714" s="51"/>
      <c r="W714" s="55">
        <f>+Instructions!$C$22</f>
        <v>0</v>
      </c>
      <c r="X714" s="38">
        <f>ROUND($AA714*(1-W714)+0.004999,2)</f>
        <v>67</v>
      </c>
      <c r="Y714" s="146"/>
      <c r="Z714" s="6" t="s">
        <v>3263</v>
      </c>
      <c r="AA714" s="38">
        <v>67</v>
      </c>
      <c r="AB714" s="59">
        <f t="shared" si="587"/>
        <v>0</v>
      </c>
      <c r="AC714" s="16">
        <f t="shared" si="587"/>
        <v>67</v>
      </c>
      <c r="AD714" s="12">
        <f>(AG714-AC714)/AG714</f>
        <v>0</v>
      </c>
      <c r="AE714" s="115"/>
      <c r="AF714" s="121">
        <v>3</v>
      </c>
      <c r="AG714" s="52">
        <f>SUM(AJ714:AL714)+AE714</f>
        <v>67</v>
      </c>
      <c r="AH714" s="146"/>
      <c r="AJ714" s="38">
        <f>ROUND(AC714/(1-VLOOKUP(AF714,Group,2,FALSE)),2)</f>
        <v>67</v>
      </c>
      <c r="AK714" s="16">
        <f>IF(VLOOKUP(AF714,Group,5,FALSE)="YES",VLOOKUP(ROUND(ROUND(AJ714,1)-AJ714,2),Round,2,FALSE)+VLOOKUP(AF714,Group,6,FALSE),0)</f>
        <v>0</v>
      </c>
      <c r="AL714" s="16">
        <f>IF(VLOOKUP(AF714,Group,7,FALSE)="",0,ROUND(AJ714-0.04999,1)-AJ714+AM714)</f>
        <v>0</v>
      </c>
      <c r="AM714" s="16" t="str">
        <f>IF(VLOOKUP(AF714,Group,7,FALSE)="","",VLOOKUP(AF714,Group,7,FALSE))</f>
        <v/>
      </c>
      <c r="AO714" s="156" t="s">
        <v>56</v>
      </c>
    </row>
    <row r="715" spans="2:41" s="3" customFormat="1" ht="1.5" customHeight="1" x14ac:dyDescent="0.2">
      <c r="P715" s="72"/>
      <c r="Q715" s="87"/>
      <c r="R715" s="6"/>
      <c r="S715" s="38"/>
      <c r="T715" s="6"/>
      <c r="U715" s="5"/>
      <c r="V715" s="51"/>
      <c r="W715" s="142"/>
      <c r="X715" s="55"/>
      <c r="Y715" s="149"/>
      <c r="Z715" s="142"/>
      <c r="AA715" s="38"/>
      <c r="AB715" s="38"/>
      <c r="AC715" s="54"/>
      <c r="AD715" s="16"/>
      <c r="AE715" s="14"/>
      <c r="AF715" s="64"/>
      <c r="AG715" s="118"/>
      <c r="AH715" s="151"/>
      <c r="AI715" s="142"/>
      <c r="AK715" s="16"/>
      <c r="AL715" s="16"/>
      <c r="AM715" s="16"/>
      <c r="AN715" s="16"/>
      <c r="AO715" s="157"/>
    </row>
    <row r="716" spans="2:41" s="3" customFormat="1" ht="9.75" customHeight="1" x14ac:dyDescent="0.2">
      <c r="D716" s="39" t="s">
        <v>634</v>
      </c>
      <c r="E716" s="164" t="s">
        <v>3017</v>
      </c>
      <c r="F716" s="72"/>
      <c r="G716" s="29"/>
      <c r="H716" s="29"/>
      <c r="I716" s="29"/>
      <c r="J716" s="29"/>
      <c r="K716" s="29"/>
      <c r="L716" s="29"/>
      <c r="M716" s="29"/>
      <c r="N716" s="29"/>
      <c r="U716" s="5"/>
      <c r="V716" s="51"/>
      <c r="W716" s="142"/>
      <c r="X716" s="38"/>
      <c r="Y716" s="146"/>
      <c r="Z716" s="148"/>
      <c r="AA716" s="38"/>
      <c r="AB716" s="142"/>
      <c r="AC716" s="142"/>
      <c r="AD716" s="38"/>
      <c r="AE716" s="59"/>
      <c r="AF716" s="16"/>
      <c r="AG716" s="12"/>
      <c r="AH716" s="152"/>
      <c r="AI716" s="154"/>
      <c r="AJ716" s="38"/>
      <c r="AK716" s="142"/>
      <c r="AM716" s="6" t="s">
        <v>244</v>
      </c>
      <c r="AO716" s="157"/>
    </row>
    <row r="717" spans="2:41" s="3" customFormat="1" ht="9.75" customHeight="1" x14ac:dyDescent="0.2">
      <c r="D717" s="39"/>
      <c r="E717" s="164" t="s">
        <v>3018</v>
      </c>
      <c r="F717" s="72"/>
      <c r="G717" s="29"/>
      <c r="H717" s="29"/>
      <c r="I717" s="29"/>
      <c r="J717" s="29"/>
      <c r="K717" s="29"/>
      <c r="L717" s="29"/>
      <c r="M717" s="29"/>
      <c r="N717" s="29"/>
      <c r="U717" s="5"/>
      <c r="V717" s="51"/>
      <c r="W717" s="142"/>
      <c r="X717" s="38"/>
      <c r="Y717" s="146"/>
      <c r="Z717" s="148"/>
      <c r="AA717" s="38"/>
      <c r="AB717" s="142"/>
      <c r="AC717" s="142"/>
      <c r="AD717" s="38"/>
      <c r="AE717" s="59"/>
      <c r="AF717" s="16"/>
      <c r="AG717" s="12"/>
      <c r="AH717" s="152"/>
      <c r="AI717" s="154"/>
      <c r="AJ717" s="38"/>
      <c r="AK717" s="142"/>
      <c r="AM717" s="6" t="s">
        <v>244</v>
      </c>
      <c r="AO717" s="157"/>
    </row>
    <row r="718" spans="2:41" s="3" customFormat="1" ht="9.75" customHeight="1" x14ac:dyDescent="0.2">
      <c r="D718" s="39"/>
      <c r="E718" s="164" t="s">
        <v>3019</v>
      </c>
      <c r="F718" s="72"/>
      <c r="G718" s="29"/>
      <c r="H718" s="29"/>
      <c r="I718" s="29"/>
      <c r="J718" s="29"/>
      <c r="K718" s="29"/>
      <c r="L718" s="29"/>
      <c r="M718" s="29"/>
      <c r="N718" s="29"/>
      <c r="U718" s="5"/>
      <c r="V718" s="51"/>
      <c r="W718" s="142"/>
      <c r="X718" s="38"/>
      <c r="Y718" s="146"/>
      <c r="Z718" s="148"/>
      <c r="AA718" s="38"/>
      <c r="AB718" s="142"/>
      <c r="AC718" s="142"/>
      <c r="AD718" s="38"/>
      <c r="AE718" s="59"/>
      <c r="AF718" s="16"/>
      <c r="AG718" s="12"/>
      <c r="AH718" s="152"/>
      <c r="AI718" s="154"/>
      <c r="AJ718" s="38"/>
      <c r="AK718" s="142"/>
      <c r="AM718" s="6" t="s">
        <v>244</v>
      </c>
      <c r="AO718" s="157"/>
    </row>
    <row r="719" spans="2:41" s="3" customFormat="1" ht="9.75" customHeight="1" x14ac:dyDescent="0.2">
      <c r="D719" s="39"/>
      <c r="E719" s="164" t="s">
        <v>3020</v>
      </c>
      <c r="F719" s="72"/>
      <c r="G719" s="29"/>
      <c r="H719" s="29"/>
      <c r="I719" s="29"/>
      <c r="J719" s="29"/>
      <c r="K719" s="29"/>
      <c r="L719" s="29"/>
      <c r="M719" s="29"/>
      <c r="N719" s="29"/>
      <c r="U719" s="5"/>
      <c r="V719" s="51"/>
      <c r="W719" s="142"/>
      <c r="X719" s="38"/>
      <c r="Y719" s="146"/>
      <c r="Z719" s="148"/>
      <c r="AA719" s="38"/>
      <c r="AB719" s="142"/>
      <c r="AC719" s="142"/>
      <c r="AD719" s="38"/>
      <c r="AE719" s="59"/>
      <c r="AF719" s="16"/>
      <c r="AG719" s="12"/>
      <c r="AH719" s="152"/>
      <c r="AI719" s="154"/>
      <c r="AJ719" s="38"/>
      <c r="AK719" s="142"/>
      <c r="AM719" s="6" t="s">
        <v>244</v>
      </c>
      <c r="AO719" s="157"/>
    </row>
    <row r="720" spans="2:41" s="3" customFormat="1" ht="9.75" customHeight="1" x14ac:dyDescent="0.2">
      <c r="D720" s="39"/>
      <c r="E720" s="164" t="s">
        <v>1666</v>
      </c>
      <c r="F720" s="72"/>
      <c r="G720" s="29"/>
      <c r="H720" s="29"/>
      <c r="I720" s="29"/>
      <c r="J720" s="29"/>
      <c r="K720" s="29"/>
      <c r="L720" s="29"/>
      <c r="M720" s="29"/>
      <c r="N720" s="29"/>
      <c r="U720" s="5"/>
      <c r="V720" s="51"/>
      <c r="W720" s="142"/>
      <c r="X720" s="38"/>
      <c r="Y720" s="146"/>
      <c r="Z720" s="148"/>
      <c r="AA720" s="38"/>
      <c r="AB720" s="142"/>
      <c r="AC720" s="142"/>
      <c r="AD720" s="38"/>
      <c r="AE720" s="59"/>
      <c r="AF720" s="16"/>
      <c r="AG720" s="12"/>
      <c r="AH720" s="152"/>
      <c r="AI720" s="154"/>
      <c r="AJ720" s="38"/>
      <c r="AK720" s="142"/>
      <c r="AM720" s="6" t="s">
        <v>244</v>
      </c>
      <c r="AO720" s="157"/>
    </row>
    <row r="721" spans="2:41" s="3" customFormat="1" ht="3.95" customHeight="1" x14ac:dyDescent="0.2">
      <c r="P721" s="72"/>
      <c r="Q721" s="87"/>
      <c r="R721" s="6"/>
      <c r="S721" s="38"/>
      <c r="T721" s="6"/>
      <c r="U721" s="5"/>
      <c r="V721" s="51"/>
      <c r="W721" s="55"/>
      <c r="X721" s="14"/>
      <c r="Y721" s="146"/>
      <c r="Z721" s="38"/>
      <c r="AA721" s="38"/>
      <c r="AB721" s="54"/>
      <c r="AC721" s="16"/>
      <c r="AD721" s="14"/>
      <c r="AE721" s="64"/>
      <c r="AF721" s="118"/>
      <c r="AG721" s="38"/>
      <c r="AH721" s="146"/>
      <c r="AJ721" s="38"/>
      <c r="AK721" s="16"/>
      <c r="AL721" s="16"/>
      <c r="AM721" s="16"/>
      <c r="AO721" s="157" t="s">
        <v>56</v>
      </c>
    </row>
    <row r="722" spans="2:41" s="3" customFormat="1" ht="9.9499999999999993" customHeight="1" x14ac:dyDescent="0.2">
      <c r="C722" s="71" t="s">
        <v>2946</v>
      </c>
      <c r="K722" s="138"/>
      <c r="L722" s="11"/>
      <c r="P722" s="137"/>
      <c r="Q722" s="6"/>
      <c r="R722" s="77" t="s">
        <v>791</v>
      </c>
      <c r="S722" s="185" t="s">
        <v>2947</v>
      </c>
      <c r="T722" s="190"/>
      <c r="U722" s="5"/>
      <c r="V722" s="214"/>
      <c r="W722" s="68"/>
      <c r="X722" s="68"/>
      <c r="Y722" s="212"/>
      <c r="Z722" s="38"/>
      <c r="AA722" s="38"/>
      <c r="AB722" s="14"/>
      <c r="AC722" s="14"/>
      <c r="AD722" s="14"/>
      <c r="AE722" s="14"/>
      <c r="AF722" s="64"/>
      <c r="AG722" s="16"/>
      <c r="AH722" s="212"/>
      <c r="AO722" s="157" t="s">
        <v>56</v>
      </c>
    </row>
    <row r="723" spans="2:41" s="3" customFormat="1" ht="2.4500000000000002" customHeight="1" x14ac:dyDescent="0.2">
      <c r="P723" s="72"/>
      <c r="Q723" s="87"/>
      <c r="R723" s="6"/>
      <c r="S723" s="38"/>
      <c r="T723" s="6"/>
      <c r="U723" s="5"/>
      <c r="V723" s="214"/>
      <c r="W723" s="55"/>
      <c r="X723" s="14"/>
      <c r="Y723" s="212"/>
      <c r="Z723" s="38"/>
      <c r="AA723" s="38"/>
      <c r="AB723" s="54"/>
      <c r="AC723" s="16"/>
      <c r="AD723" s="14"/>
      <c r="AE723" s="64"/>
      <c r="AF723" s="118"/>
      <c r="AG723" s="38"/>
      <c r="AH723" s="212"/>
      <c r="AJ723" s="38"/>
      <c r="AK723" s="16"/>
      <c r="AL723" s="16"/>
      <c r="AM723" s="16"/>
      <c r="AO723" s="157" t="s">
        <v>56</v>
      </c>
    </row>
    <row r="724" spans="2:41" s="3" customFormat="1" ht="9.9499999999999993" customHeight="1" x14ac:dyDescent="0.2">
      <c r="C724" s="34"/>
      <c r="D724" s="39" t="s">
        <v>216</v>
      </c>
      <c r="E724" s="138" t="s">
        <v>2948</v>
      </c>
      <c r="F724" s="138"/>
      <c r="G724" s="138"/>
      <c r="H724" s="138"/>
      <c r="I724" s="138"/>
      <c r="J724" s="138"/>
      <c r="K724" s="138"/>
      <c r="L724" s="138"/>
      <c r="M724" s="138"/>
      <c r="N724" s="138"/>
      <c r="O724" s="29"/>
      <c r="P724" s="72"/>
      <c r="Q724" s="29"/>
      <c r="R724" s="29"/>
      <c r="S724" s="29"/>
      <c r="T724" s="29"/>
      <c r="U724" s="5"/>
      <c r="V724" s="214"/>
      <c r="W724" s="68"/>
      <c r="X724" s="68"/>
      <c r="Y724" s="212"/>
      <c r="Z724" s="38"/>
      <c r="AA724" s="38"/>
      <c r="AB724" s="54"/>
      <c r="AC724" s="16"/>
      <c r="AD724" s="14"/>
      <c r="AE724" s="64"/>
      <c r="AF724" s="118"/>
      <c r="AG724" s="16"/>
      <c r="AH724" s="212"/>
      <c r="AJ724" s="38"/>
      <c r="AK724" s="16"/>
      <c r="AL724" s="16"/>
      <c r="AM724" s="16"/>
      <c r="AO724" s="157"/>
    </row>
    <row r="725" spans="2:41" s="3" customFormat="1" ht="1.5" customHeight="1" x14ac:dyDescent="0.2">
      <c r="C725" s="178"/>
      <c r="D725" s="178"/>
      <c r="E725" s="178"/>
      <c r="F725" s="178"/>
      <c r="G725" s="178"/>
      <c r="H725" s="178"/>
      <c r="I725" s="178"/>
      <c r="J725" s="178"/>
      <c r="K725" s="178"/>
      <c r="L725" s="178"/>
      <c r="M725" s="178"/>
      <c r="N725" s="178"/>
      <c r="O725" s="178"/>
      <c r="P725" s="180"/>
      <c r="Q725" s="181"/>
      <c r="R725" s="179"/>
      <c r="S725" s="182"/>
      <c r="T725" s="179"/>
      <c r="U725" s="5"/>
      <c r="V725" s="51"/>
      <c r="W725" s="55"/>
      <c r="X725" s="14"/>
      <c r="Y725" s="146"/>
      <c r="Z725" s="38"/>
      <c r="AA725" s="38"/>
      <c r="AB725" s="54"/>
      <c r="AC725" s="16"/>
      <c r="AD725" s="14"/>
      <c r="AE725" s="64"/>
      <c r="AF725" s="118"/>
      <c r="AG725" s="38"/>
      <c r="AH725" s="146"/>
      <c r="AJ725" s="38"/>
      <c r="AK725" s="16"/>
      <c r="AL725" s="16"/>
      <c r="AM725" s="16"/>
      <c r="AO725" s="157" t="s">
        <v>56</v>
      </c>
    </row>
    <row r="726" spans="2:41" s="3" customFormat="1" ht="9.75" customHeight="1" x14ac:dyDescent="0.2">
      <c r="B726" s="107" t="s">
        <v>52</v>
      </c>
      <c r="D726" s="39"/>
      <c r="E726" s="72" t="s">
        <v>1520</v>
      </c>
      <c r="F726" s="72"/>
      <c r="G726" s="29" t="s">
        <v>45</v>
      </c>
      <c r="H726" s="29"/>
      <c r="I726" s="29"/>
      <c r="J726" s="29"/>
      <c r="K726" s="29" t="s">
        <v>125</v>
      </c>
      <c r="L726" s="29"/>
      <c r="M726" s="29" t="s">
        <v>2949</v>
      </c>
      <c r="N726" s="29"/>
      <c r="P726" s="72" t="s">
        <v>90</v>
      </c>
      <c r="Q726" s="87"/>
      <c r="R726" s="28"/>
      <c r="S726" s="38">
        <f>IF(Suggested="Yes",AA726,AG726)</f>
        <v>46.35</v>
      </c>
      <c r="T726" s="36" t="s">
        <v>44</v>
      </c>
      <c r="U726" s="5" t="str">
        <f>+Instructions!$B$3</f>
        <v>E</v>
      </c>
      <c r="V726" s="51"/>
      <c r="W726" s="55">
        <f>+Instructions!$C$22</f>
        <v>0</v>
      </c>
      <c r="X726" s="38">
        <f t="shared" ref="X726:X728" si="588">ROUND($AA726*(1-W726)+0.004999,2)</f>
        <v>46.35</v>
      </c>
      <c r="Y726" s="146"/>
      <c r="Z726" s="6" t="s">
        <v>3262</v>
      </c>
      <c r="AA726" s="38">
        <v>46.35</v>
      </c>
      <c r="AB726" s="59">
        <f t="shared" ref="AB726:AB728" si="589">+W726</f>
        <v>0</v>
      </c>
      <c r="AC726" s="16">
        <f t="shared" ref="AC726:AC728" si="590">+X726</f>
        <v>46.35</v>
      </c>
      <c r="AD726" s="12">
        <f t="shared" ref="AD726:AD728" si="591">(AG726-AC726)/AG726</f>
        <v>0</v>
      </c>
      <c r="AE726" s="115"/>
      <c r="AF726" s="120">
        <v>1</v>
      </c>
      <c r="AG726" s="37">
        <f t="shared" ref="AG726:AG728" si="592">SUM(AJ726:AL726)+AE726</f>
        <v>46.35</v>
      </c>
      <c r="AH726" s="146"/>
      <c r="AJ726" s="38">
        <f t="shared" ref="AJ726:AJ728" si="593">ROUND(AC726/(1-VLOOKUP(AF726,Group,2,FALSE)),2)</f>
        <v>46.35</v>
      </c>
      <c r="AK726" s="16">
        <f t="shared" ref="AK726:AK728" si="594">IF(VLOOKUP(AF726,Group,5,FALSE)="YES",VLOOKUP(ROUND(ROUND(AJ726,1)-AJ726,2),Round,2,FALSE)+VLOOKUP(AF726,Group,6,FALSE),0)</f>
        <v>0</v>
      </c>
      <c r="AL726" s="16">
        <f t="shared" ref="AL726:AL728" si="595">IF(VLOOKUP(AF726,Group,7,FALSE)="",0,ROUND(AJ726-0.04999,1)-AJ726+AM726)</f>
        <v>0</v>
      </c>
      <c r="AM726" s="16" t="str">
        <f t="shared" ref="AM726:AM728" si="596">IF(VLOOKUP(AF726,Group,7,FALSE)="","",VLOOKUP(AF726,Group,7,FALSE))</f>
        <v/>
      </c>
      <c r="AO726" s="156" t="s">
        <v>56</v>
      </c>
    </row>
    <row r="727" spans="2:41" s="3" customFormat="1" ht="9.75" customHeight="1" x14ac:dyDescent="0.2">
      <c r="B727" s="107" t="s">
        <v>52</v>
      </c>
      <c r="D727" s="39"/>
      <c r="E727" s="72" t="s">
        <v>89</v>
      </c>
      <c r="F727" s="72"/>
      <c r="G727" s="29" t="s">
        <v>45</v>
      </c>
      <c r="H727" s="29"/>
      <c r="I727" s="29"/>
      <c r="J727" s="29"/>
      <c r="K727" s="29" t="s">
        <v>125</v>
      </c>
      <c r="L727" s="29"/>
      <c r="M727" s="29" t="s">
        <v>2950</v>
      </c>
      <c r="N727" s="29"/>
      <c r="P727" s="72" t="s">
        <v>309</v>
      </c>
      <c r="Q727" s="87"/>
      <c r="R727" s="28"/>
      <c r="S727" s="38">
        <f>IF(Suggested="Yes",AA727,AG727)</f>
        <v>43.3</v>
      </c>
      <c r="T727" s="36" t="s">
        <v>44</v>
      </c>
      <c r="U727" s="5" t="str">
        <f>+Instructions!$B$3</f>
        <v>E</v>
      </c>
      <c r="V727" s="51"/>
      <c r="W727" s="55">
        <f>+Instructions!$C$22</f>
        <v>0</v>
      </c>
      <c r="X727" s="38">
        <f t="shared" si="588"/>
        <v>43.3</v>
      </c>
      <c r="Y727" s="146"/>
      <c r="Z727" s="6" t="s">
        <v>3262</v>
      </c>
      <c r="AA727" s="38">
        <v>43.3</v>
      </c>
      <c r="AB727" s="59">
        <f t="shared" si="589"/>
        <v>0</v>
      </c>
      <c r="AC727" s="16">
        <f t="shared" si="590"/>
        <v>43.3</v>
      </c>
      <c r="AD727" s="12">
        <f t="shared" si="591"/>
        <v>0</v>
      </c>
      <c r="AE727" s="115"/>
      <c r="AF727" s="120">
        <v>1</v>
      </c>
      <c r="AG727" s="37">
        <f t="shared" si="592"/>
        <v>43.3</v>
      </c>
      <c r="AH727" s="146"/>
      <c r="AJ727" s="38">
        <f t="shared" si="593"/>
        <v>43.3</v>
      </c>
      <c r="AK727" s="16">
        <f t="shared" si="594"/>
        <v>0</v>
      </c>
      <c r="AL727" s="16">
        <f t="shared" si="595"/>
        <v>0</v>
      </c>
      <c r="AM727" s="16" t="str">
        <f t="shared" si="596"/>
        <v/>
      </c>
      <c r="AO727" s="156" t="s">
        <v>56</v>
      </c>
    </row>
    <row r="728" spans="2:41" s="3" customFormat="1" ht="9.75" customHeight="1" x14ac:dyDescent="0.2">
      <c r="B728" s="107" t="s">
        <v>52</v>
      </c>
      <c r="D728" s="39"/>
      <c r="E728" s="72" t="s">
        <v>292</v>
      </c>
      <c r="F728" s="72"/>
      <c r="G728" s="29" t="s">
        <v>45</v>
      </c>
      <c r="H728" s="29"/>
      <c r="I728" s="29"/>
      <c r="J728" s="29"/>
      <c r="K728" s="29" t="s">
        <v>125</v>
      </c>
      <c r="L728" s="29"/>
      <c r="M728" s="29" t="s">
        <v>2951</v>
      </c>
      <c r="N728" s="29"/>
      <c r="P728" s="72" t="s">
        <v>1714</v>
      </c>
      <c r="Q728" s="87"/>
      <c r="R728" s="28"/>
      <c r="S728" s="38">
        <f>IF(Suggested="Yes",AA728,AG728)</f>
        <v>46.5</v>
      </c>
      <c r="T728" s="36" t="s">
        <v>44</v>
      </c>
      <c r="U728" s="5" t="str">
        <f>+Instructions!$B$3</f>
        <v>E</v>
      </c>
      <c r="V728" s="51"/>
      <c r="W728" s="55">
        <f>+Instructions!$C$22</f>
        <v>0</v>
      </c>
      <c r="X728" s="38">
        <f t="shared" si="588"/>
        <v>46.5</v>
      </c>
      <c r="Y728" s="146"/>
      <c r="Z728" s="6" t="s">
        <v>3262</v>
      </c>
      <c r="AA728" s="38">
        <v>46.5</v>
      </c>
      <c r="AB728" s="59">
        <f t="shared" si="589"/>
        <v>0</v>
      </c>
      <c r="AC728" s="16">
        <f t="shared" si="590"/>
        <v>46.5</v>
      </c>
      <c r="AD728" s="12">
        <f t="shared" si="591"/>
        <v>0</v>
      </c>
      <c r="AE728" s="115"/>
      <c r="AF728" s="120">
        <v>1</v>
      </c>
      <c r="AG728" s="37">
        <f t="shared" si="592"/>
        <v>46.5</v>
      </c>
      <c r="AH728" s="146"/>
      <c r="AJ728" s="38">
        <f t="shared" si="593"/>
        <v>46.5</v>
      </c>
      <c r="AK728" s="16">
        <f t="shared" si="594"/>
        <v>0</v>
      </c>
      <c r="AL728" s="16">
        <f t="shared" si="595"/>
        <v>0</v>
      </c>
      <c r="AM728" s="16" t="str">
        <f t="shared" si="596"/>
        <v/>
      </c>
      <c r="AO728" s="156" t="s">
        <v>56</v>
      </c>
    </row>
    <row r="729" spans="2:41" s="3" customFormat="1" ht="1.5" customHeight="1" x14ac:dyDescent="0.2">
      <c r="P729" s="72"/>
      <c r="Q729" s="87"/>
      <c r="R729" s="6"/>
      <c r="S729" s="38"/>
      <c r="T729" s="6"/>
      <c r="U729" s="5"/>
      <c r="V729" s="51"/>
      <c r="W729" s="55"/>
      <c r="X729" s="14"/>
      <c r="Y729" s="146"/>
      <c r="Z729" s="38"/>
      <c r="AA729" s="38"/>
      <c r="AB729" s="54"/>
      <c r="AC729" s="16"/>
      <c r="AD729" s="14"/>
      <c r="AE729" s="64"/>
      <c r="AF729" s="118"/>
      <c r="AG729" s="38"/>
      <c r="AH729" s="146"/>
      <c r="AJ729" s="38"/>
      <c r="AK729" s="16"/>
      <c r="AL729" s="16"/>
      <c r="AM729" s="16"/>
      <c r="AO729" s="157" t="s">
        <v>56</v>
      </c>
    </row>
    <row r="730" spans="2:41" s="3" customFormat="1" ht="9.9499999999999993" customHeight="1" x14ac:dyDescent="0.2">
      <c r="B730" s="106" t="s">
        <v>6</v>
      </c>
      <c r="D730" s="39"/>
      <c r="E730" s="72" t="s">
        <v>2955</v>
      </c>
      <c r="F730" s="72"/>
      <c r="G730" s="29" t="s">
        <v>1936</v>
      </c>
      <c r="H730" s="29"/>
      <c r="I730" s="29"/>
      <c r="J730" s="29"/>
      <c r="K730" s="29" t="s">
        <v>125</v>
      </c>
      <c r="L730" s="29"/>
      <c r="M730" s="29" t="s">
        <v>2956</v>
      </c>
      <c r="N730" s="29"/>
      <c r="P730" s="72" t="s">
        <v>1531</v>
      </c>
      <c r="Q730" s="87"/>
      <c r="R730" s="28"/>
      <c r="S730" s="38">
        <f>IF(Suggested="Yes",AA730,AG730)</f>
        <v>54.45</v>
      </c>
      <c r="T730" s="36" t="s">
        <v>43</v>
      </c>
      <c r="U730" s="5" t="str">
        <f>+Instructions!$B$3</f>
        <v>E</v>
      </c>
      <c r="V730" s="51"/>
      <c r="W730" s="55">
        <f>+Instructions!$C$22</f>
        <v>0</v>
      </c>
      <c r="X730" s="38">
        <f>ROUND($AA730*(1-W730)+0.004999,2)</f>
        <v>54.45</v>
      </c>
      <c r="Y730" s="146"/>
      <c r="Z730" s="6" t="s">
        <v>3262</v>
      </c>
      <c r="AA730" s="38">
        <v>54.45</v>
      </c>
      <c r="AB730" s="59">
        <f t="shared" ref="AB730:AC733" si="597">+W730</f>
        <v>0</v>
      </c>
      <c r="AC730" s="16">
        <f t="shared" si="597"/>
        <v>54.45</v>
      </c>
      <c r="AD730" s="12">
        <f>(AG730-AC730)/AG730</f>
        <v>0</v>
      </c>
      <c r="AE730" s="115"/>
      <c r="AF730" s="121">
        <v>3</v>
      </c>
      <c r="AG730" s="52">
        <f>SUM(AJ730:AL730)+AE730</f>
        <v>54.45</v>
      </c>
      <c r="AH730" s="146"/>
      <c r="AJ730" s="38">
        <f>ROUND(AC730/(1-VLOOKUP(AF730,Group,2,FALSE)),2)</f>
        <v>54.45</v>
      </c>
      <c r="AK730" s="16">
        <f>IF(VLOOKUP(AF730,Group,5,FALSE)="YES",VLOOKUP(ROUND(ROUND(AJ730,1)-AJ730,2),Round,2,FALSE)+VLOOKUP(AF730,Group,6,FALSE),0)</f>
        <v>0</v>
      </c>
      <c r="AL730" s="16">
        <f>IF(VLOOKUP(AF730,Group,7,FALSE)="",0,ROUND(AJ730-0.04999,1)-AJ730+AM730)</f>
        <v>0</v>
      </c>
      <c r="AM730" s="16" t="str">
        <f>IF(VLOOKUP(AF730,Group,7,FALSE)="","",VLOOKUP(AF730,Group,7,FALSE))</f>
        <v/>
      </c>
      <c r="AO730" s="156" t="s">
        <v>56</v>
      </c>
    </row>
    <row r="731" spans="2:41" s="3" customFormat="1" ht="9.9499999999999993" customHeight="1" x14ac:dyDescent="0.2">
      <c r="B731" s="106" t="s">
        <v>6</v>
      </c>
      <c r="D731" s="39"/>
      <c r="E731" s="72" t="s">
        <v>83</v>
      </c>
      <c r="F731" s="72"/>
      <c r="G731" s="29" t="s">
        <v>116</v>
      </c>
      <c r="H731" s="29"/>
      <c r="I731" s="29"/>
      <c r="J731" s="29"/>
      <c r="K731" s="29" t="s">
        <v>125</v>
      </c>
      <c r="L731" s="29"/>
      <c r="M731" s="29" t="s">
        <v>2954</v>
      </c>
      <c r="N731" s="29"/>
      <c r="P731" s="72" t="s">
        <v>1531</v>
      </c>
      <c r="Q731" s="87"/>
      <c r="R731" s="28"/>
      <c r="S731" s="38">
        <f>IF(Suggested="Yes",AA731,AG731)</f>
        <v>47.45</v>
      </c>
      <c r="T731" s="36" t="s">
        <v>43</v>
      </c>
      <c r="U731" s="5" t="str">
        <f>+Instructions!$B$3</f>
        <v>E</v>
      </c>
      <c r="V731" s="51"/>
      <c r="W731" s="55">
        <f>+Instructions!$C$22</f>
        <v>0</v>
      </c>
      <c r="X731" s="38">
        <f>ROUND($AA731*(1-W731)+0.004999,2)</f>
        <v>47.45</v>
      </c>
      <c r="Y731" s="146"/>
      <c r="Z731" s="6" t="s">
        <v>3262</v>
      </c>
      <c r="AA731" s="38">
        <v>47.45</v>
      </c>
      <c r="AB731" s="59">
        <f t="shared" si="597"/>
        <v>0</v>
      </c>
      <c r="AC731" s="16">
        <f t="shared" si="597"/>
        <v>47.45</v>
      </c>
      <c r="AD731" s="12">
        <f>(AG731-AC731)/AG731</f>
        <v>0</v>
      </c>
      <c r="AE731" s="115"/>
      <c r="AF731" s="121">
        <v>3</v>
      </c>
      <c r="AG731" s="52">
        <f>SUM(AJ731:AL731)+AE731</f>
        <v>47.45</v>
      </c>
      <c r="AH731" s="146"/>
      <c r="AJ731" s="38">
        <f>ROUND(AC731/(1-VLOOKUP(AF731,Group,2,FALSE)),2)</f>
        <v>47.45</v>
      </c>
      <c r="AK731" s="16">
        <f>IF(VLOOKUP(AF731,Group,5,FALSE)="YES",VLOOKUP(ROUND(ROUND(AJ731,1)-AJ731,2),Round,2,FALSE)+VLOOKUP(AF731,Group,6,FALSE),0)</f>
        <v>0</v>
      </c>
      <c r="AL731" s="16">
        <f>IF(VLOOKUP(AF731,Group,7,FALSE)="",0,ROUND(AJ731-0.04999,1)-AJ731+AM731)</f>
        <v>0</v>
      </c>
      <c r="AM731" s="16" t="str">
        <f>IF(VLOOKUP(AF731,Group,7,FALSE)="","",VLOOKUP(AF731,Group,7,FALSE))</f>
        <v/>
      </c>
      <c r="AO731" s="157" t="s">
        <v>56</v>
      </c>
    </row>
    <row r="732" spans="2:41" s="3" customFormat="1" ht="9.9499999999999993" customHeight="1" x14ac:dyDescent="0.2">
      <c r="B732" s="106" t="s">
        <v>6</v>
      </c>
      <c r="D732" s="39"/>
      <c r="E732" s="72" t="s">
        <v>2316</v>
      </c>
      <c r="F732" s="72"/>
      <c r="G732" s="29" t="s">
        <v>2075</v>
      </c>
      <c r="H732" s="29"/>
      <c r="I732" s="29"/>
      <c r="J732" s="29"/>
      <c r="K732" s="29" t="s">
        <v>125</v>
      </c>
      <c r="L732" s="29"/>
      <c r="M732" s="29" t="s">
        <v>2952</v>
      </c>
      <c r="N732" s="29"/>
      <c r="P732" s="72" t="s">
        <v>1531</v>
      </c>
      <c r="Q732" s="87"/>
      <c r="R732" s="28"/>
      <c r="S732" s="38">
        <f>IF(Suggested="Yes",AA732,AG732)</f>
        <v>47.45</v>
      </c>
      <c r="T732" s="36" t="s">
        <v>43</v>
      </c>
      <c r="U732" s="5" t="str">
        <f>+Instructions!$B$3</f>
        <v>E</v>
      </c>
      <c r="V732" s="51"/>
      <c r="W732" s="55">
        <f>+Instructions!$C$22</f>
        <v>0</v>
      </c>
      <c r="X732" s="38">
        <f>ROUND($AA732*(1-W732)+0.004999,2)</f>
        <v>47.45</v>
      </c>
      <c r="Y732" s="146"/>
      <c r="Z732" s="6" t="s">
        <v>3262</v>
      </c>
      <c r="AA732" s="38">
        <v>47.45</v>
      </c>
      <c r="AB732" s="59">
        <f t="shared" si="597"/>
        <v>0</v>
      </c>
      <c r="AC732" s="16">
        <f t="shared" si="597"/>
        <v>47.45</v>
      </c>
      <c r="AD732" s="12">
        <f>(AG732-AC732)/AG732</f>
        <v>0</v>
      </c>
      <c r="AE732" s="115"/>
      <c r="AF732" s="121">
        <v>3</v>
      </c>
      <c r="AG732" s="52">
        <f>SUM(AJ732:AL732)+AE732</f>
        <v>47.45</v>
      </c>
      <c r="AH732" s="146"/>
      <c r="AJ732" s="38">
        <f>ROUND(AC732/(1-VLOOKUP(AF732,Group,2,FALSE)),2)</f>
        <v>47.45</v>
      </c>
      <c r="AK732" s="16">
        <f>IF(VLOOKUP(AF732,Group,5,FALSE)="YES",VLOOKUP(ROUND(ROUND(AJ732,1)-AJ732,2),Round,2,FALSE)+VLOOKUP(AF732,Group,6,FALSE),0)</f>
        <v>0</v>
      </c>
      <c r="AL732" s="16">
        <f>IF(VLOOKUP(AF732,Group,7,FALSE)="",0,ROUND(AJ732-0.04999,1)-AJ732+AM732)</f>
        <v>0</v>
      </c>
      <c r="AM732" s="16" t="str">
        <f>IF(VLOOKUP(AF732,Group,7,FALSE)="","",VLOOKUP(AF732,Group,7,FALSE))</f>
        <v/>
      </c>
      <c r="AO732" s="156" t="s">
        <v>56</v>
      </c>
    </row>
    <row r="733" spans="2:41" s="3" customFormat="1" ht="9.9499999999999993" customHeight="1" x14ac:dyDescent="0.2">
      <c r="B733" s="106" t="s">
        <v>6</v>
      </c>
      <c r="D733" s="39"/>
      <c r="E733" s="72" t="s">
        <v>83</v>
      </c>
      <c r="F733" s="72"/>
      <c r="G733" s="29" t="s">
        <v>2019</v>
      </c>
      <c r="H733" s="29"/>
      <c r="I733" s="29"/>
      <c r="J733" s="29"/>
      <c r="K733" s="29" t="s">
        <v>125</v>
      </c>
      <c r="L733" s="29"/>
      <c r="M733" s="29" t="s">
        <v>2953</v>
      </c>
      <c r="N733" s="29"/>
      <c r="P733" s="72" t="s">
        <v>1531</v>
      </c>
      <c r="Q733" s="87"/>
      <c r="R733" s="28"/>
      <c r="S733" s="38">
        <f>IF(Suggested="Yes",AA733,AG733)</f>
        <v>54.35</v>
      </c>
      <c r="T733" s="36" t="s">
        <v>43</v>
      </c>
      <c r="U733" s="5" t="str">
        <f>+Instructions!$B$3</f>
        <v>E</v>
      </c>
      <c r="V733" s="51"/>
      <c r="W733" s="55">
        <f>+Instructions!$C$22</f>
        <v>0</v>
      </c>
      <c r="X733" s="38">
        <f>ROUND($AA733*(1-W733)+0.004999,2)</f>
        <v>54.35</v>
      </c>
      <c r="Y733" s="146"/>
      <c r="Z733" s="6" t="s">
        <v>3262</v>
      </c>
      <c r="AA733" s="38">
        <v>54.35</v>
      </c>
      <c r="AB733" s="59">
        <f t="shared" si="597"/>
        <v>0</v>
      </c>
      <c r="AC733" s="16">
        <f t="shared" si="597"/>
        <v>54.35</v>
      </c>
      <c r="AD733" s="12">
        <f>(AG733-AC733)/AG733</f>
        <v>0</v>
      </c>
      <c r="AE733" s="115"/>
      <c r="AF733" s="121">
        <v>3</v>
      </c>
      <c r="AG733" s="52">
        <f>SUM(AJ733:AL733)+AE733</f>
        <v>54.35</v>
      </c>
      <c r="AH733" s="146"/>
      <c r="AJ733" s="38">
        <f>ROUND(AC733/(1-VLOOKUP(AF733,Group,2,FALSE)),2)</f>
        <v>54.35</v>
      </c>
      <c r="AK733" s="16">
        <f>IF(VLOOKUP(AF733,Group,5,FALSE)="YES",VLOOKUP(ROUND(ROUND(AJ733,1)-AJ733,2),Round,2,FALSE)+VLOOKUP(AF733,Group,6,FALSE),0)</f>
        <v>0</v>
      </c>
      <c r="AL733" s="16">
        <f>IF(VLOOKUP(AF733,Group,7,FALSE)="",0,ROUND(AJ733-0.04999,1)-AJ733+AM733)</f>
        <v>0</v>
      </c>
      <c r="AM733" s="16" t="str">
        <f>IF(VLOOKUP(AF733,Group,7,FALSE)="","",VLOOKUP(AF733,Group,7,FALSE))</f>
        <v/>
      </c>
      <c r="AO733" s="156" t="s">
        <v>56</v>
      </c>
    </row>
    <row r="734" spans="2:41" s="3" customFormat="1" ht="1.5" customHeight="1" x14ac:dyDescent="0.2">
      <c r="P734" s="72"/>
      <c r="Q734" s="87"/>
      <c r="R734" s="6"/>
      <c r="S734" s="38"/>
      <c r="T734" s="6"/>
      <c r="U734" s="5"/>
      <c r="V734" s="51"/>
      <c r="W734" s="55"/>
      <c r="X734" s="14"/>
      <c r="Y734" s="146"/>
      <c r="Z734" s="38"/>
      <c r="AA734" s="38"/>
      <c r="AB734" s="54"/>
      <c r="AC734" s="16"/>
      <c r="AD734" s="14"/>
      <c r="AE734" s="64"/>
      <c r="AF734" s="118"/>
      <c r="AG734" s="38"/>
      <c r="AH734" s="146"/>
      <c r="AJ734" s="38"/>
      <c r="AK734" s="16"/>
      <c r="AL734" s="16"/>
      <c r="AM734" s="16"/>
      <c r="AO734" s="157" t="s">
        <v>56</v>
      </c>
    </row>
    <row r="735" spans="2:41" s="3" customFormat="1" ht="9.9499999999999993" customHeight="1" x14ac:dyDescent="0.2">
      <c r="B735" s="106" t="s">
        <v>6</v>
      </c>
      <c r="D735" s="39"/>
      <c r="E735" s="72" t="s">
        <v>98</v>
      </c>
      <c r="F735" s="72"/>
      <c r="G735" s="29" t="s">
        <v>99</v>
      </c>
      <c r="H735" s="29"/>
      <c r="I735" s="29"/>
      <c r="J735" s="29"/>
      <c r="K735" s="29" t="s">
        <v>125</v>
      </c>
      <c r="L735" s="29"/>
      <c r="M735" s="29" t="s">
        <v>2959</v>
      </c>
      <c r="N735" s="29"/>
      <c r="P735" s="72"/>
      <c r="Q735" s="87"/>
      <c r="R735" s="28"/>
      <c r="S735" s="38">
        <f>IF(Suggested="Yes",AA735,AG735)</f>
        <v>31.55</v>
      </c>
      <c r="T735" s="36" t="s">
        <v>43</v>
      </c>
      <c r="U735" s="5" t="str">
        <f>+Instructions!$B$3</f>
        <v>E</v>
      </c>
      <c r="V735" s="51"/>
      <c r="W735" s="55">
        <f>+Instructions!$C$22</f>
        <v>0</v>
      </c>
      <c r="X735" s="38">
        <f>ROUND($AA735*(1-W735)+0.004999,2)</f>
        <v>31.55</v>
      </c>
      <c r="Y735" s="146"/>
      <c r="Z735" s="6" t="s">
        <v>3262</v>
      </c>
      <c r="AA735" s="38">
        <v>31.55</v>
      </c>
      <c r="AB735" s="59">
        <f t="shared" ref="AB735" si="598">+W735</f>
        <v>0</v>
      </c>
      <c r="AC735" s="16">
        <f t="shared" ref="AC735" si="599">+X735</f>
        <v>31.55</v>
      </c>
      <c r="AD735" s="12">
        <f>(AG735-AC735)/AG735</f>
        <v>0</v>
      </c>
      <c r="AE735" s="115"/>
      <c r="AF735" s="121">
        <v>3</v>
      </c>
      <c r="AG735" s="52">
        <f>SUM(AJ735:AL735)+AE735</f>
        <v>31.55</v>
      </c>
      <c r="AH735" s="146"/>
      <c r="AJ735" s="38">
        <f>ROUND(AC735/(1-VLOOKUP(AF735,Group,2,FALSE)),2)</f>
        <v>31.55</v>
      </c>
      <c r="AK735" s="16">
        <f>IF(VLOOKUP(AF735,Group,5,FALSE)="YES",VLOOKUP(ROUND(ROUND(AJ735,1)-AJ735,2),Round,2,FALSE)+VLOOKUP(AF735,Group,6,FALSE),0)</f>
        <v>0</v>
      </c>
      <c r="AL735" s="16">
        <f>IF(VLOOKUP(AF735,Group,7,FALSE)="",0,ROUND(AJ735-0.04999,1)-AJ735+AM735)</f>
        <v>0</v>
      </c>
      <c r="AM735" s="16" t="str">
        <f>IF(VLOOKUP(AF735,Group,7,FALSE)="","",VLOOKUP(AF735,Group,7,FALSE))</f>
        <v/>
      </c>
      <c r="AO735" s="157" t="s">
        <v>56</v>
      </c>
    </row>
    <row r="736" spans="2:41" s="3" customFormat="1" ht="9.9499999999999993" customHeight="1" x14ac:dyDescent="0.2">
      <c r="B736" s="106" t="s">
        <v>6</v>
      </c>
      <c r="D736" s="39"/>
      <c r="E736" s="72" t="s">
        <v>256</v>
      </c>
      <c r="F736" s="72"/>
      <c r="G736" s="29" t="s">
        <v>1020</v>
      </c>
      <c r="H736" s="29"/>
      <c r="I736" s="29"/>
      <c r="J736" s="29"/>
      <c r="K736" s="29" t="s">
        <v>125</v>
      </c>
      <c r="L736" s="29"/>
      <c r="M736" s="29" t="s">
        <v>2960</v>
      </c>
      <c r="N736" s="29"/>
      <c r="P736" s="72"/>
      <c r="Q736" s="87"/>
      <c r="R736" s="28"/>
      <c r="S736" s="38">
        <f>IF(Suggested="Yes",AA736,AG736)</f>
        <v>60.75</v>
      </c>
      <c r="T736" s="36" t="s">
        <v>43</v>
      </c>
      <c r="U736" s="5" t="str">
        <f>+Instructions!$B$3</f>
        <v>E</v>
      </c>
      <c r="V736" s="51"/>
      <c r="W736" s="55">
        <f>+Instructions!$C$22</f>
        <v>0</v>
      </c>
      <c r="X736" s="38">
        <f>ROUND($AA736*(1-W736)+0.004999,2)</f>
        <v>60.75</v>
      </c>
      <c r="Y736" s="146"/>
      <c r="Z736" s="6" t="s">
        <v>3262</v>
      </c>
      <c r="AA736" s="38">
        <v>60.75</v>
      </c>
      <c r="AB736" s="59">
        <f>+W736</f>
        <v>0</v>
      </c>
      <c r="AC736" s="16">
        <f>+X736</f>
        <v>60.75</v>
      </c>
      <c r="AD736" s="12">
        <f>(AG736-AC736)/AG736</f>
        <v>0</v>
      </c>
      <c r="AE736" s="115"/>
      <c r="AF736" s="121">
        <v>3</v>
      </c>
      <c r="AG736" s="52">
        <f>SUM(AJ736:AL736)+AE736</f>
        <v>60.75</v>
      </c>
      <c r="AH736" s="146"/>
      <c r="AJ736" s="38">
        <f>ROUND(AC736/(1-VLOOKUP(AF736,Group,2,FALSE)),2)</f>
        <v>60.75</v>
      </c>
      <c r="AK736" s="16">
        <f>IF(VLOOKUP(AF736,Group,5,FALSE)="YES",VLOOKUP(ROUND(ROUND(AJ736,1)-AJ736,2),Round,2,FALSE)+VLOOKUP(AF736,Group,6,FALSE),0)</f>
        <v>0</v>
      </c>
      <c r="AL736" s="16">
        <f>IF(VLOOKUP(AF736,Group,7,FALSE)="",0,ROUND(AJ736-0.04999,1)-AJ736+AM736)</f>
        <v>0</v>
      </c>
      <c r="AM736" s="16" t="str">
        <f>IF(VLOOKUP(AF736,Group,7,FALSE)="","",VLOOKUP(AF736,Group,7,FALSE))</f>
        <v/>
      </c>
      <c r="AO736" s="157" t="s">
        <v>56</v>
      </c>
    </row>
    <row r="737" spans="2:41" s="3" customFormat="1" ht="2.85" customHeight="1" x14ac:dyDescent="0.2">
      <c r="P737" s="72"/>
      <c r="Q737" s="87"/>
      <c r="R737" s="6"/>
      <c r="S737" s="38"/>
      <c r="T737" s="6"/>
      <c r="U737" s="5"/>
      <c r="V737" s="51"/>
      <c r="W737" s="55"/>
      <c r="X737" s="14"/>
      <c r="Y737" s="146"/>
      <c r="Z737" s="38"/>
      <c r="AA737" s="38"/>
      <c r="AB737" s="54"/>
      <c r="AC737" s="16"/>
      <c r="AD737" s="14"/>
      <c r="AE737" s="64"/>
      <c r="AF737" s="118"/>
      <c r="AG737" s="38"/>
      <c r="AH737" s="146"/>
      <c r="AJ737" s="38"/>
      <c r="AK737" s="16"/>
      <c r="AL737" s="16"/>
      <c r="AM737" s="16"/>
      <c r="AO737" s="157" t="s">
        <v>56</v>
      </c>
    </row>
    <row r="738" spans="2:41" s="3" customFormat="1" ht="9.9499999999999993" customHeight="1" x14ac:dyDescent="0.2">
      <c r="C738" s="34"/>
      <c r="D738" s="39" t="s">
        <v>227</v>
      </c>
      <c r="E738" s="138" t="s">
        <v>2961</v>
      </c>
      <c r="F738" s="138"/>
      <c r="G738" s="138"/>
      <c r="H738" s="138"/>
      <c r="I738" s="138"/>
      <c r="J738" s="138"/>
      <c r="K738" s="138"/>
      <c r="L738" s="138"/>
      <c r="M738" s="138" t="s">
        <v>244</v>
      </c>
      <c r="N738" s="138"/>
      <c r="O738" s="29"/>
      <c r="P738" s="72"/>
      <c r="Q738" s="29"/>
      <c r="R738" s="29"/>
      <c r="S738" s="29"/>
      <c r="T738" s="29"/>
      <c r="U738" s="5"/>
      <c r="V738" s="51"/>
      <c r="W738" s="68"/>
      <c r="X738" s="68"/>
      <c r="Y738" s="146"/>
      <c r="Z738" s="38"/>
      <c r="AA738" s="38"/>
      <c r="AB738" s="54"/>
      <c r="AC738" s="16"/>
      <c r="AD738" s="14"/>
      <c r="AE738" s="64"/>
      <c r="AF738" s="118"/>
      <c r="AG738" s="16"/>
      <c r="AH738" s="146"/>
      <c r="AJ738" s="38"/>
      <c r="AK738" s="16"/>
      <c r="AL738" s="16"/>
      <c r="AM738" s="16"/>
      <c r="AO738" s="157"/>
    </row>
    <row r="739" spans="2:41" s="3" customFormat="1" ht="1.5" customHeight="1" x14ac:dyDescent="0.2">
      <c r="P739" s="72"/>
      <c r="Q739" s="87"/>
      <c r="R739" s="6"/>
      <c r="S739" s="38"/>
      <c r="T739" s="6"/>
      <c r="U739" s="5"/>
      <c r="V739" s="51"/>
      <c r="W739" s="55"/>
      <c r="X739" s="14"/>
      <c r="Y739" s="146"/>
      <c r="Z739" s="38"/>
      <c r="AA739" s="38"/>
      <c r="AB739" s="54"/>
      <c r="AC739" s="16"/>
      <c r="AD739" s="14"/>
      <c r="AE739" s="64"/>
      <c r="AF739" s="118"/>
      <c r="AG739" s="38"/>
      <c r="AH739" s="146"/>
      <c r="AJ739" s="38"/>
      <c r="AK739" s="16"/>
      <c r="AL739" s="16"/>
      <c r="AM739" s="16"/>
      <c r="AO739" s="157" t="s">
        <v>56</v>
      </c>
    </row>
    <row r="740" spans="2:41" s="3" customFormat="1" ht="9.9499999999999993" customHeight="1" x14ac:dyDescent="0.2">
      <c r="B740" s="106" t="s">
        <v>6</v>
      </c>
      <c r="D740" s="39"/>
      <c r="E740" s="72" t="s">
        <v>2957</v>
      </c>
      <c r="F740" s="72"/>
      <c r="G740" s="29" t="s">
        <v>2004</v>
      </c>
      <c r="H740" s="29"/>
      <c r="I740" s="29"/>
      <c r="J740" s="29"/>
      <c r="K740" s="29" t="s">
        <v>125</v>
      </c>
      <c r="L740" s="29"/>
      <c r="M740" s="29" t="s">
        <v>2958</v>
      </c>
      <c r="N740" s="29"/>
      <c r="P740" s="72" t="s">
        <v>1531</v>
      </c>
      <c r="Q740" s="87"/>
      <c r="R740" s="28"/>
      <c r="S740" s="38">
        <f>IF(Suggested="Yes",AA740,AG740)</f>
        <v>53.95</v>
      </c>
      <c r="T740" s="36" t="s">
        <v>43</v>
      </c>
      <c r="U740" s="5" t="str">
        <f>+Instructions!$B$3</f>
        <v>E</v>
      </c>
      <c r="V740" s="51"/>
      <c r="W740" s="55">
        <f>+Instructions!$C$22</f>
        <v>0</v>
      </c>
      <c r="X740" s="38">
        <f>ROUND($AA740*(1-W740)+0.004999,2)</f>
        <v>53.95</v>
      </c>
      <c r="Y740" s="146"/>
      <c r="Z740" s="6" t="s">
        <v>3262</v>
      </c>
      <c r="AA740" s="38">
        <v>53.95</v>
      </c>
      <c r="AB740" s="59">
        <f t="shared" ref="AB740" si="600">+W740</f>
        <v>0</v>
      </c>
      <c r="AC740" s="16">
        <f t="shared" ref="AC740" si="601">+X740</f>
        <v>53.95</v>
      </c>
      <c r="AD740" s="12">
        <f>(AG740-AC740)/AG740</f>
        <v>0</v>
      </c>
      <c r="AE740" s="115"/>
      <c r="AF740" s="121">
        <v>3</v>
      </c>
      <c r="AG740" s="52">
        <f>SUM(AJ740:AL740)+AE740</f>
        <v>53.95</v>
      </c>
      <c r="AH740" s="146"/>
      <c r="AJ740" s="38">
        <f>ROUND(AC740/(1-VLOOKUP(AF740,Group,2,FALSE)),2)</f>
        <v>53.95</v>
      </c>
      <c r="AK740" s="16">
        <f>IF(VLOOKUP(AF740,Group,5,FALSE)="YES",VLOOKUP(ROUND(ROUND(AJ740,1)-AJ740,2),Round,2,FALSE)+VLOOKUP(AF740,Group,6,FALSE),0)</f>
        <v>0</v>
      </c>
      <c r="AL740" s="16">
        <f>IF(VLOOKUP(AF740,Group,7,FALSE)="",0,ROUND(AJ740-0.04999,1)-AJ740+AM740)</f>
        <v>0</v>
      </c>
      <c r="AM740" s="16" t="str">
        <f>IF(VLOOKUP(AF740,Group,7,FALSE)="","",VLOOKUP(AF740,Group,7,FALSE))</f>
        <v/>
      </c>
      <c r="AO740" s="157" t="s">
        <v>56</v>
      </c>
    </row>
    <row r="741" spans="2:41" s="3" customFormat="1" ht="3.95" customHeight="1" x14ac:dyDescent="0.2">
      <c r="P741" s="72"/>
      <c r="Q741" s="87"/>
      <c r="R741" s="6"/>
      <c r="S741" s="38"/>
      <c r="T741" s="6"/>
      <c r="U741" s="5"/>
      <c r="V741" s="51"/>
      <c r="W741" s="55"/>
      <c r="X741" s="14"/>
      <c r="Y741" s="146"/>
      <c r="Z741" s="38"/>
      <c r="AA741" s="38"/>
      <c r="AB741" s="54"/>
      <c r="AC741" s="16"/>
      <c r="AD741" s="14"/>
      <c r="AE741" s="64"/>
      <c r="AF741" s="118"/>
      <c r="AG741" s="38"/>
      <c r="AH741" s="146"/>
      <c r="AJ741" s="38"/>
      <c r="AK741" s="16"/>
      <c r="AL741" s="16"/>
      <c r="AM741" s="16"/>
      <c r="AO741" s="157" t="s">
        <v>56</v>
      </c>
    </row>
    <row r="742" spans="2:41" s="3" customFormat="1" ht="9.9499999999999993" customHeight="1" x14ac:dyDescent="0.2">
      <c r="C742" s="71" t="s">
        <v>1362</v>
      </c>
      <c r="L742" s="137" t="s">
        <v>244</v>
      </c>
      <c r="P742" s="137"/>
      <c r="Q742" s="6"/>
      <c r="R742" s="77" t="s">
        <v>791</v>
      </c>
      <c r="S742" s="185" t="s">
        <v>2472</v>
      </c>
      <c r="T742" s="190"/>
      <c r="U742" s="5"/>
      <c r="V742" s="51"/>
      <c r="W742" s="68"/>
      <c r="X742" s="68"/>
      <c r="Y742" s="146"/>
      <c r="Z742" s="38"/>
      <c r="AA742" s="38"/>
      <c r="AB742" s="14"/>
      <c r="AC742" s="14"/>
      <c r="AD742" s="14"/>
      <c r="AE742" s="14"/>
      <c r="AF742" s="64"/>
      <c r="AG742" s="16"/>
      <c r="AH742" s="146"/>
      <c r="AO742" s="157" t="s">
        <v>56</v>
      </c>
    </row>
    <row r="743" spans="2:41" s="3" customFormat="1" ht="2.85" customHeight="1" x14ac:dyDescent="0.2">
      <c r="P743" s="72"/>
      <c r="Q743" s="87"/>
      <c r="R743" s="6"/>
      <c r="S743" s="38"/>
      <c r="T743" s="6"/>
      <c r="U743" s="5"/>
      <c r="V743" s="51"/>
      <c r="W743" s="55"/>
      <c r="X743" s="14"/>
      <c r="Y743" s="146"/>
      <c r="Z743" s="38"/>
      <c r="AA743" s="38"/>
      <c r="AB743" s="54"/>
      <c r="AC743" s="16"/>
      <c r="AD743" s="14"/>
      <c r="AE743" s="64"/>
      <c r="AF743" s="118"/>
      <c r="AG743" s="38"/>
      <c r="AH743" s="146"/>
      <c r="AJ743" s="38"/>
      <c r="AK743" s="16"/>
      <c r="AL743" s="16"/>
      <c r="AM743" s="16"/>
      <c r="AO743" s="157" t="s">
        <v>56</v>
      </c>
    </row>
    <row r="744" spans="2:41" s="3" customFormat="1" ht="9.9499999999999993" customHeight="1" x14ac:dyDescent="0.2">
      <c r="C744" s="34"/>
      <c r="D744" s="39" t="s">
        <v>216</v>
      </c>
      <c r="E744" s="138" t="s">
        <v>111</v>
      </c>
      <c r="F744" s="138"/>
      <c r="G744" s="138"/>
      <c r="H744" s="138"/>
      <c r="I744" s="138"/>
      <c r="J744" s="138"/>
      <c r="K744" s="138"/>
      <c r="L744" s="138"/>
      <c r="M744" s="138"/>
      <c r="N744" s="138"/>
      <c r="O744" s="29"/>
      <c r="P744" s="29"/>
      <c r="Q744" s="29"/>
      <c r="R744" s="29"/>
      <c r="S744" s="29"/>
      <c r="T744" s="29"/>
      <c r="U744" s="5"/>
      <c r="V744" s="51"/>
      <c r="W744" s="68"/>
      <c r="X744" s="68"/>
      <c r="Y744" s="146"/>
      <c r="Z744" s="38"/>
      <c r="AA744" s="38"/>
      <c r="AB744" s="54"/>
      <c r="AC744" s="16"/>
      <c r="AD744" s="14"/>
      <c r="AE744" s="64"/>
      <c r="AF744" s="118"/>
      <c r="AG744" s="16"/>
      <c r="AH744" s="146"/>
      <c r="AJ744" s="38"/>
      <c r="AK744" s="16"/>
      <c r="AL744" s="16"/>
      <c r="AM744" s="16"/>
      <c r="AO744" s="157"/>
    </row>
    <row r="745" spans="2:41" s="3" customFormat="1" ht="1.5" customHeight="1" x14ac:dyDescent="0.2">
      <c r="P745" s="72"/>
      <c r="Q745" s="87"/>
      <c r="R745" s="6"/>
      <c r="S745" s="38"/>
      <c r="T745" s="6"/>
      <c r="U745" s="5"/>
      <c r="V745" s="51"/>
      <c r="W745" s="55"/>
      <c r="X745" s="14"/>
      <c r="Y745" s="146"/>
      <c r="Z745" s="38"/>
      <c r="AA745" s="38"/>
      <c r="AB745" s="54"/>
      <c r="AC745" s="16"/>
      <c r="AD745" s="14"/>
      <c r="AE745" s="64"/>
      <c r="AF745" s="118"/>
      <c r="AG745" s="38"/>
      <c r="AH745" s="146"/>
      <c r="AJ745" s="38"/>
      <c r="AK745" s="16"/>
      <c r="AL745" s="16"/>
      <c r="AM745" s="16"/>
      <c r="AO745" s="157" t="s">
        <v>56</v>
      </c>
    </row>
    <row r="746" spans="2:41" s="3" customFormat="1" ht="9.9499999999999993" customHeight="1" x14ac:dyDescent="0.2">
      <c r="B746" s="107" t="s">
        <v>52</v>
      </c>
      <c r="D746" s="39"/>
      <c r="E746" s="72" t="s">
        <v>92</v>
      </c>
      <c r="F746" s="72"/>
      <c r="G746" s="29" t="s">
        <v>45</v>
      </c>
      <c r="H746" s="29"/>
      <c r="I746" s="29"/>
      <c r="J746" s="29"/>
      <c r="K746" s="29" t="s">
        <v>125</v>
      </c>
      <c r="L746" s="29"/>
      <c r="M746" s="29" t="s">
        <v>338</v>
      </c>
      <c r="N746" s="29"/>
      <c r="P746" s="72" t="s">
        <v>300</v>
      </c>
      <c r="Q746" s="87"/>
      <c r="R746" s="28"/>
      <c r="S746" s="38">
        <f t="shared" ref="S746:S753" si="602">IF(Suggested="Yes",AA746,AG746)</f>
        <v>28.85</v>
      </c>
      <c r="T746" s="36" t="s">
        <v>44</v>
      </c>
      <c r="U746" s="5" t="str">
        <f>+Instructions!$B$3</f>
        <v>E</v>
      </c>
      <c r="V746" s="51"/>
      <c r="W746" s="55">
        <f>+Instructions!$C$22</f>
        <v>0</v>
      </c>
      <c r="X746" s="38">
        <f t="shared" ref="X746:X753" si="603">ROUND($AA746*(1-W746)+0.004999,2)</f>
        <v>28.85</v>
      </c>
      <c r="Y746" s="146"/>
      <c r="Z746" s="6" t="s">
        <v>3263</v>
      </c>
      <c r="AA746" s="38">
        <v>28.85</v>
      </c>
      <c r="AB746" s="59">
        <f t="shared" ref="AB746:AC753" si="604">+W746</f>
        <v>0</v>
      </c>
      <c r="AC746" s="16">
        <f t="shared" si="604"/>
        <v>28.85</v>
      </c>
      <c r="AD746" s="12">
        <f t="shared" ref="AD746:AD753" si="605">(AG746-AC746)/AG746</f>
        <v>0</v>
      </c>
      <c r="AE746" s="115"/>
      <c r="AF746" s="120">
        <v>1</v>
      </c>
      <c r="AG746" s="37">
        <f t="shared" ref="AG746:AG753" si="606">SUM(AJ746:AL746)+AE746</f>
        <v>28.85</v>
      </c>
      <c r="AH746" s="146"/>
      <c r="AJ746" s="38">
        <f t="shared" ref="AJ746:AJ753" si="607">ROUND(AC746/(1-VLOOKUP(AF746,Group,2,FALSE)),2)</f>
        <v>28.85</v>
      </c>
      <c r="AK746" s="16">
        <f t="shared" ref="AK746:AK753" si="608">IF(VLOOKUP(AF746,Group,5,FALSE)="YES",VLOOKUP(ROUND(ROUND(AJ746,1)-AJ746,2),Round,2,FALSE)+VLOOKUP(AF746,Group,6,FALSE),0)</f>
        <v>0</v>
      </c>
      <c r="AL746" s="16">
        <f t="shared" ref="AL746:AL753" si="609">IF(VLOOKUP(AF746,Group,7,FALSE)="",0,ROUND(AJ746-0.04999,1)-AJ746+AM746)</f>
        <v>0</v>
      </c>
      <c r="AM746" s="16" t="str">
        <f t="shared" ref="AM746:AM753" si="610">IF(VLOOKUP(AF746,Group,7,FALSE)="","",VLOOKUP(AF746,Group,7,FALSE))</f>
        <v/>
      </c>
      <c r="AO746" s="157" t="s">
        <v>56</v>
      </c>
    </row>
    <row r="747" spans="2:41" s="3" customFormat="1" ht="9.9499999999999993" customHeight="1" x14ac:dyDescent="0.2">
      <c r="B747" s="107" t="s">
        <v>52</v>
      </c>
      <c r="D747" s="39"/>
      <c r="E747" s="72" t="s">
        <v>93</v>
      </c>
      <c r="F747" s="72"/>
      <c r="G747" s="29" t="s">
        <v>45</v>
      </c>
      <c r="H747" s="29"/>
      <c r="I747" s="29"/>
      <c r="J747" s="29"/>
      <c r="K747" s="29" t="s">
        <v>125</v>
      </c>
      <c r="L747" s="29"/>
      <c r="M747" s="29" t="s">
        <v>339</v>
      </c>
      <c r="N747" s="29"/>
      <c r="P747" s="72" t="s">
        <v>300</v>
      </c>
      <c r="Q747" s="87"/>
      <c r="R747" s="28"/>
      <c r="S747" s="38">
        <f t="shared" si="602"/>
        <v>29.4</v>
      </c>
      <c r="T747" s="36" t="s">
        <v>44</v>
      </c>
      <c r="U747" s="5" t="str">
        <f>+Instructions!$B$3</f>
        <v>E</v>
      </c>
      <c r="V747" s="51"/>
      <c r="W747" s="55">
        <f>+Instructions!$C$22</f>
        <v>0</v>
      </c>
      <c r="X747" s="38">
        <f t="shared" si="603"/>
        <v>29.4</v>
      </c>
      <c r="Y747" s="146"/>
      <c r="Z747" s="6" t="s">
        <v>3263</v>
      </c>
      <c r="AA747" s="38">
        <v>29.4</v>
      </c>
      <c r="AB747" s="59">
        <f t="shared" si="604"/>
        <v>0</v>
      </c>
      <c r="AC747" s="16">
        <f t="shared" si="604"/>
        <v>29.4</v>
      </c>
      <c r="AD747" s="12">
        <f t="shared" si="605"/>
        <v>0</v>
      </c>
      <c r="AE747" s="115"/>
      <c r="AF747" s="120">
        <v>1</v>
      </c>
      <c r="AG747" s="37">
        <f t="shared" si="606"/>
        <v>29.4</v>
      </c>
      <c r="AH747" s="146"/>
      <c r="AJ747" s="38">
        <f t="shared" si="607"/>
        <v>29.4</v>
      </c>
      <c r="AK747" s="16">
        <f t="shared" si="608"/>
        <v>0</v>
      </c>
      <c r="AL747" s="16">
        <f t="shared" si="609"/>
        <v>0</v>
      </c>
      <c r="AM747" s="16" t="str">
        <f t="shared" si="610"/>
        <v/>
      </c>
      <c r="AO747" s="157" t="s">
        <v>56</v>
      </c>
    </row>
    <row r="748" spans="2:41" s="3" customFormat="1" ht="9.9499999999999993" customHeight="1" x14ac:dyDescent="0.2">
      <c r="B748" s="107" t="s">
        <v>52</v>
      </c>
      <c r="D748" s="39"/>
      <c r="E748" s="72" t="s">
        <v>1540</v>
      </c>
      <c r="F748" s="72"/>
      <c r="G748" s="29" t="s">
        <v>45</v>
      </c>
      <c r="H748" s="29"/>
      <c r="I748" s="29"/>
      <c r="J748" s="29"/>
      <c r="K748" s="29" t="s">
        <v>125</v>
      </c>
      <c r="L748" s="29"/>
      <c r="M748" s="29" t="s">
        <v>1659</v>
      </c>
      <c r="N748" s="29"/>
      <c r="P748" s="72" t="s">
        <v>1521</v>
      </c>
      <c r="Q748" s="87"/>
      <c r="R748" s="28"/>
      <c r="S748" s="38">
        <f t="shared" si="602"/>
        <v>21.95</v>
      </c>
      <c r="T748" s="36" t="s">
        <v>44</v>
      </c>
      <c r="U748" s="5" t="str">
        <f>+Instructions!$B$3</f>
        <v>E</v>
      </c>
      <c r="V748" s="51"/>
      <c r="W748" s="55">
        <f>+Instructions!$C$22</f>
        <v>0</v>
      </c>
      <c r="X748" s="38">
        <f>ROUND($AA748*(1-W748)+0.004999,2)</f>
        <v>21.95</v>
      </c>
      <c r="Y748" s="146"/>
      <c r="Z748" s="6" t="s">
        <v>3263</v>
      </c>
      <c r="AA748" s="38">
        <v>21.95</v>
      </c>
      <c r="AB748" s="59">
        <f t="shared" si="604"/>
        <v>0</v>
      </c>
      <c r="AC748" s="16">
        <f t="shared" si="604"/>
        <v>21.95</v>
      </c>
      <c r="AD748" s="12">
        <f t="shared" si="605"/>
        <v>0</v>
      </c>
      <c r="AE748" s="115"/>
      <c r="AF748" s="120">
        <v>1</v>
      </c>
      <c r="AG748" s="37">
        <f t="shared" si="606"/>
        <v>21.95</v>
      </c>
      <c r="AH748" s="146"/>
      <c r="AJ748" s="38">
        <f t="shared" si="607"/>
        <v>21.95</v>
      </c>
      <c r="AK748" s="16">
        <f t="shared" si="608"/>
        <v>0</v>
      </c>
      <c r="AL748" s="16">
        <f t="shared" si="609"/>
        <v>0</v>
      </c>
      <c r="AM748" s="16" t="str">
        <f t="shared" si="610"/>
        <v/>
      </c>
      <c r="AO748" s="156" t="s">
        <v>56</v>
      </c>
    </row>
    <row r="749" spans="2:41" s="3" customFormat="1" ht="9.9499999999999993" customHeight="1" x14ac:dyDescent="0.2">
      <c r="B749" s="107" t="s">
        <v>52</v>
      </c>
      <c r="D749" s="39"/>
      <c r="E749" s="72" t="s">
        <v>83</v>
      </c>
      <c r="F749" s="72"/>
      <c r="G749" s="29" t="s">
        <v>45</v>
      </c>
      <c r="H749" s="29"/>
      <c r="I749" s="29"/>
      <c r="J749" s="29"/>
      <c r="K749" s="29" t="s">
        <v>125</v>
      </c>
      <c r="L749" s="29"/>
      <c r="M749" s="29" t="s">
        <v>340</v>
      </c>
      <c r="N749" s="29"/>
      <c r="P749" s="72" t="s">
        <v>90</v>
      </c>
      <c r="Q749" s="87"/>
      <c r="R749" s="28"/>
      <c r="S749" s="38">
        <f t="shared" si="602"/>
        <v>22.95</v>
      </c>
      <c r="T749" s="36" t="s">
        <v>44</v>
      </c>
      <c r="U749" s="5" t="str">
        <f>+Instructions!$B$3</f>
        <v>E</v>
      </c>
      <c r="V749" s="51"/>
      <c r="W749" s="55">
        <f>+Instructions!$C$22</f>
        <v>0</v>
      </c>
      <c r="X749" s="38">
        <f t="shared" si="603"/>
        <v>22.95</v>
      </c>
      <c r="Y749" s="146"/>
      <c r="Z749" s="6" t="s">
        <v>3263</v>
      </c>
      <c r="AA749" s="38">
        <v>22.95</v>
      </c>
      <c r="AB749" s="59">
        <f t="shared" si="604"/>
        <v>0</v>
      </c>
      <c r="AC749" s="16">
        <f t="shared" si="604"/>
        <v>22.95</v>
      </c>
      <c r="AD749" s="12">
        <f t="shared" si="605"/>
        <v>0</v>
      </c>
      <c r="AE749" s="115"/>
      <c r="AF749" s="120">
        <v>1</v>
      </c>
      <c r="AG749" s="37">
        <f t="shared" si="606"/>
        <v>22.95</v>
      </c>
      <c r="AH749" s="146"/>
      <c r="AJ749" s="38">
        <f t="shared" si="607"/>
        <v>22.95</v>
      </c>
      <c r="AK749" s="16">
        <f t="shared" si="608"/>
        <v>0</v>
      </c>
      <c r="AL749" s="16">
        <f t="shared" si="609"/>
        <v>0</v>
      </c>
      <c r="AM749" s="16" t="str">
        <f t="shared" si="610"/>
        <v/>
      </c>
      <c r="AO749" s="157" t="s">
        <v>56</v>
      </c>
    </row>
    <row r="750" spans="2:41" s="3" customFormat="1" ht="9.9499999999999993" customHeight="1" x14ac:dyDescent="0.2">
      <c r="B750" s="107" t="s">
        <v>52</v>
      </c>
      <c r="D750" s="39"/>
      <c r="E750" s="72" t="s">
        <v>89</v>
      </c>
      <c r="F750" s="72"/>
      <c r="G750" s="29" t="s">
        <v>45</v>
      </c>
      <c r="H750" s="29"/>
      <c r="I750" s="29"/>
      <c r="J750" s="29"/>
      <c r="K750" s="29" t="s">
        <v>125</v>
      </c>
      <c r="L750" s="29"/>
      <c r="M750" s="29" t="s">
        <v>341</v>
      </c>
      <c r="N750" s="29"/>
      <c r="P750" s="72" t="s">
        <v>91</v>
      </c>
      <c r="Q750" s="87"/>
      <c r="R750" s="28"/>
      <c r="S750" s="38">
        <f t="shared" si="602"/>
        <v>25.45</v>
      </c>
      <c r="T750" s="36" t="s">
        <v>44</v>
      </c>
      <c r="U750" s="5" t="str">
        <f>+Instructions!$B$3</f>
        <v>E</v>
      </c>
      <c r="V750" s="51"/>
      <c r="W750" s="55">
        <f>+Instructions!$C$22</f>
        <v>0</v>
      </c>
      <c r="X750" s="38">
        <f t="shared" si="603"/>
        <v>25.45</v>
      </c>
      <c r="Y750" s="146"/>
      <c r="Z750" s="6" t="s">
        <v>3263</v>
      </c>
      <c r="AA750" s="38">
        <v>25.45</v>
      </c>
      <c r="AB750" s="59">
        <f t="shared" si="604"/>
        <v>0</v>
      </c>
      <c r="AC750" s="16">
        <f t="shared" si="604"/>
        <v>25.45</v>
      </c>
      <c r="AD750" s="12">
        <f t="shared" si="605"/>
        <v>0</v>
      </c>
      <c r="AE750" s="115"/>
      <c r="AF750" s="120">
        <v>1</v>
      </c>
      <c r="AG750" s="37">
        <f t="shared" si="606"/>
        <v>25.45</v>
      </c>
      <c r="AH750" s="146"/>
      <c r="AJ750" s="38">
        <f t="shared" si="607"/>
        <v>25.45</v>
      </c>
      <c r="AK750" s="16">
        <f t="shared" si="608"/>
        <v>0</v>
      </c>
      <c r="AL750" s="16">
        <f t="shared" si="609"/>
        <v>0</v>
      </c>
      <c r="AM750" s="16" t="str">
        <f t="shared" si="610"/>
        <v/>
      </c>
      <c r="AO750" s="157" t="s">
        <v>56</v>
      </c>
    </row>
    <row r="751" spans="2:41" s="3" customFormat="1" ht="9.9499999999999993" customHeight="1" x14ac:dyDescent="0.2">
      <c r="B751" s="107" t="s">
        <v>52</v>
      </c>
      <c r="D751" s="39"/>
      <c r="E751" s="72" t="s">
        <v>292</v>
      </c>
      <c r="F751" s="72"/>
      <c r="G751" s="29" t="s">
        <v>45</v>
      </c>
      <c r="H751" s="29"/>
      <c r="I751" s="29"/>
      <c r="J751" s="29"/>
      <c r="K751" s="29" t="s">
        <v>125</v>
      </c>
      <c r="L751" s="29"/>
      <c r="M751" s="29" t="s">
        <v>454</v>
      </c>
      <c r="N751" s="29"/>
      <c r="P751" s="72" t="s">
        <v>90</v>
      </c>
      <c r="Q751" s="87"/>
      <c r="R751" s="28"/>
      <c r="S751" s="38">
        <f t="shared" si="602"/>
        <v>24.9</v>
      </c>
      <c r="T751" s="36" t="s">
        <v>44</v>
      </c>
      <c r="U751" s="5" t="str">
        <f>+Instructions!$B$3</f>
        <v>E</v>
      </c>
      <c r="V751" s="51"/>
      <c r="W751" s="55">
        <f>+Instructions!$C$22</f>
        <v>0</v>
      </c>
      <c r="X751" s="38">
        <f t="shared" si="603"/>
        <v>24.9</v>
      </c>
      <c r="Y751" s="146"/>
      <c r="Z751" s="6" t="s">
        <v>3263</v>
      </c>
      <c r="AA751" s="38">
        <v>24.9</v>
      </c>
      <c r="AB751" s="59">
        <f t="shared" si="604"/>
        <v>0</v>
      </c>
      <c r="AC751" s="16">
        <f t="shared" si="604"/>
        <v>24.9</v>
      </c>
      <c r="AD751" s="12">
        <f t="shared" si="605"/>
        <v>0</v>
      </c>
      <c r="AE751" s="115"/>
      <c r="AF751" s="120">
        <v>1</v>
      </c>
      <c r="AG751" s="37">
        <f t="shared" si="606"/>
        <v>24.9</v>
      </c>
      <c r="AH751" s="146"/>
      <c r="AJ751" s="38">
        <f t="shared" si="607"/>
        <v>24.9</v>
      </c>
      <c r="AK751" s="16">
        <f t="shared" si="608"/>
        <v>0</v>
      </c>
      <c r="AL751" s="16">
        <f t="shared" si="609"/>
        <v>0</v>
      </c>
      <c r="AM751" s="16" t="str">
        <f t="shared" si="610"/>
        <v/>
      </c>
      <c r="AO751" s="157" t="s">
        <v>56</v>
      </c>
    </row>
    <row r="752" spans="2:41" s="3" customFormat="1" ht="9.9499999999999993" customHeight="1" x14ac:dyDescent="0.2">
      <c r="B752" s="107" t="s">
        <v>52</v>
      </c>
      <c r="D752" s="39"/>
      <c r="E752" s="72" t="s">
        <v>187</v>
      </c>
      <c r="F752" s="72"/>
      <c r="G752" s="29" t="s">
        <v>45</v>
      </c>
      <c r="H752" s="29"/>
      <c r="I752" s="29"/>
      <c r="J752" s="29"/>
      <c r="K752" s="29" t="s">
        <v>125</v>
      </c>
      <c r="L752" s="29"/>
      <c r="M752" s="29" t="s">
        <v>342</v>
      </c>
      <c r="N752" s="29"/>
      <c r="P752" s="72" t="s">
        <v>432</v>
      </c>
      <c r="Q752" s="87"/>
      <c r="R752" s="28"/>
      <c r="S752" s="38">
        <f t="shared" si="602"/>
        <v>27.15</v>
      </c>
      <c r="T752" s="36" t="s">
        <v>44</v>
      </c>
      <c r="U752" s="5" t="str">
        <f>+Instructions!$B$3</f>
        <v>E</v>
      </c>
      <c r="V752" s="51"/>
      <c r="W752" s="55">
        <f>+Instructions!$C$22</f>
        <v>0</v>
      </c>
      <c r="X752" s="38">
        <f t="shared" si="603"/>
        <v>27.15</v>
      </c>
      <c r="Y752" s="146"/>
      <c r="Z752" s="6" t="s">
        <v>3263</v>
      </c>
      <c r="AA752" s="38">
        <v>27.15</v>
      </c>
      <c r="AB752" s="59">
        <f t="shared" si="604"/>
        <v>0</v>
      </c>
      <c r="AC752" s="16">
        <f t="shared" si="604"/>
        <v>27.15</v>
      </c>
      <c r="AD752" s="12">
        <f t="shared" si="605"/>
        <v>0</v>
      </c>
      <c r="AE752" s="115"/>
      <c r="AF752" s="120">
        <v>1</v>
      </c>
      <c r="AG752" s="37">
        <f t="shared" si="606"/>
        <v>27.15</v>
      </c>
      <c r="AH752" s="146"/>
      <c r="AJ752" s="38">
        <f t="shared" si="607"/>
        <v>27.15</v>
      </c>
      <c r="AK752" s="16">
        <f t="shared" si="608"/>
        <v>0</v>
      </c>
      <c r="AL752" s="16">
        <f t="shared" si="609"/>
        <v>0</v>
      </c>
      <c r="AM752" s="16" t="str">
        <f t="shared" si="610"/>
        <v/>
      </c>
      <c r="AO752" s="157" t="s">
        <v>56</v>
      </c>
    </row>
    <row r="753" spans="2:41" s="3" customFormat="1" ht="9.9499999999999993" customHeight="1" x14ac:dyDescent="0.2">
      <c r="B753" s="107" t="s">
        <v>52</v>
      </c>
      <c r="D753" s="39"/>
      <c r="E753" s="72" t="s">
        <v>266</v>
      </c>
      <c r="F753" s="72"/>
      <c r="G753" s="29" t="s">
        <v>45</v>
      </c>
      <c r="H753" s="29"/>
      <c r="I753" s="29"/>
      <c r="J753" s="29"/>
      <c r="K753" s="29" t="s">
        <v>125</v>
      </c>
      <c r="L753" s="29"/>
      <c r="M753" s="29" t="s">
        <v>571</v>
      </c>
      <c r="N753" s="29"/>
      <c r="P753" s="72" t="s">
        <v>432</v>
      </c>
      <c r="Q753" s="87"/>
      <c r="R753" s="28"/>
      <c r="S753" s="38">
        <f t="shared" si="602"/>
        <v>32.65</v>
      </c>
      <c r="T753" s="36" t="s">
        <v>44</v>
      </c>
      <c r="U753" s="5" t="str">
        <f>+Instructions!$B$3</f>
        <v>E</v>
      </c>
      <c r="V753" s="51"/>
      <c r="W753" s="55">
        <f>+Instructions!$C$22</f>
        <v>0</v>
      </c>
      <c r="X753" s="38">
        <f t="shared" si="603"/>
        <v>32.65</v>
      </c>
      <c r="Y753" s="146"/>
      <c r="Z753" s="6" t="s">
        <v>3263</v>
      </c>
      <c r="AA753" s="38">
        <v>32.65</v>
      </c>
      <c r="AB753" s="59">
        <f t="shared" si="604"/>
        <v>0</v>
      </c>
      <c r="AC753" s="16">
        <f t="shared" si="604"/>
        <v>32.65</v>
      </c>
      <c r="AD753" s="12">
        <f t="shared" si="605"/>
        <v>0</v>
      </c>
      <c r="AE753" s="115"/>
      <c r="AF753" s="120">
        <v>1</v>
      </c>
      <c r="AG753" s="37">
        <f t="shared" si="606"/>
        <v>32.65</v>
      </c>
      <c r="AH753" s="146"/>
      <c r="AJ753" s="38">
        <f t="shared" si="607"/>
        <v>32.65</v>
      </c>
      <c r="AK753" s="16">
        <f t="shared" si="608"/>
        <v>0</v>
      </c>
      <c r="AL753" s="16">
        <f t="shared" si="609"/>
        <v>0</v>
      </c>
      <c r="AM753" s="16" t="str">
        <f t="shared" si="610"/>
        <v/>
      </c>
      <c r="AO753" s="157" t="s">
        <v>56</v>
      </c>
    </row>
    <row r="754" spans="2:41" s="3" customFormat="1" ht="1.5" customHeight="1" x14ac:dyDescent="0.2">
      <c r="P754" s="72"/>
      <c r="Q754" s="87"/>
      <c r="R754" s="6"/>
      <c r="S754" s="38"/>
      <c r="T754" s="6"/>
      <c r="U754" s="5"/>
      <c r="V754" s="51"/>
      <c r="W754" s="55"/>
      <c r="X754" s="14"/>
      <c r="Y754" s="146"/>
      <c r="Z754" s="38"/>
      <c r="AA754" s="38"/>
      <c r="AB754" s="54"/>
      <c r="AC754" s="16"/>
      <c r="AD754" s="14"/>
      <c r="AE754" s="64"/>
      <c r="AF754" s="118"/>
      <c r="AG754" s="38"/>
      <c r="AH754" s="146"/>
      <c r="AJ754" s="38"/>
      <c r="AK754" s="16"/>
      <c r="AL754" s="16"/>
      <c r="AM754" s="16"/>
      <c r="AO754" s="157" t="s">
        <v>56</v>
      </c>
    </row>
    <row r="755" spans="2:41" s="3" customFormat="1" ht="9.9499999999999993" customHeight="1" x14ac:dyDescent="0.2">
      <c r="B755" s="107" t="s">
        <v>52</v>
      </c>
      <c r="D755" s="39"/>
      <c r="E755" s="72" t="s">
        <v>1540</v>
      </c>
      <c r="F755" s="72"/>
      <c r="G755" s="29" t="s">
        <v>45</v>
      </c>
      <c r="H755" s="29"/>
      <c r="I755" s="29"/>
      <c r="J755" s="29"/>
      <c r="K755" s="29" t="s">
        <v>457</v>
      </c>
      <c r="L755" s="29"/>
      <c r="M755" s="29" t="s">
        <v>1660</v>
      </c>
      <c r="N755" s="29"/>
      <c r="P755" s="72" t="s">
        <v>1521</v>
      </c>
      <c r="Q755" s="87"/>
      <c r="R755" s="28"/>
      <c r="S755" s="38">
        <f>IF(Suggested="Yes",AA755,AG755)</f>
        <v>21.1</v>
      </c>
      <c r="T755" s="36" t="s">
        <v>44</v>
      </c>
      <c r="U755" s="5" t="str">
        <f>+Instructions!$B$3</f>
        <v>E</v>
      </c>
      <c r="V755" s="51"/>
      <c r="W755" s="55">
        <f>+Instructions!$C$22</f>
        <v>0</v>
      </c>
      <c r="X755" s="38">
        <f>ROUND($AA755*(1-W755)+0.004999,2)</f>
        <v>21.1</v>
      </c>
      <c r="Y755" s="146"/>
      <c r="Z755" s="6" t="s">
        <v>3263</v>
      </c>
      <c r="AA755" s="38">
        <v>21.1</v>
      </c>
      <c r="AB755" s="59">
        <f>+W755</f>
        <v>0</v>
      </c>
      <c r="AC755" s="16">
        <f>+X755</f>
        <v>21.1</v>
      </c>
      <c r="AD755" s="12">
        <f>(AG755-AC755)/AG755</f>
        <v>0</v>
      </c>
      <c r="AE755" s="115"/>
      <c r="AF755" s="120">
        <v>1</v>
      </c>
      <c r="AG755" s="37">
        <f>SUM(AJ755:AL755)+AE755</f>
        <v>21.1</v>
      </c>
      <c r="AH755" s="146"/>
      <c r="AJ755" s="38">
        <f>ROUND(AC755/(1-VLOOKUP(AF755,Group,2,FALSE)),2)</f>
        <v>21.1</v>
      </c>
      <c r="AK755" s="16">
        <f>IF(VLOOKUP(AF755,Group,5,FALSE)="YES",VLOOKUP(ROUND(ROUND(AJ755,1)-AJ755,2),Round,2,FALSE)+VLOOKUP(AF755,Group,6,FALSE),0)</f>
        <v>0</v>
      </c>
      <c r="AL755" s="16">
        <f>IF(VLOOKUP(AF755,Group,7,FALSE)="",0,ROUND(AJ755-0.04999,1)-AJ755+AM755)</f>
        <v>0</v>
      </c>
      <c r="AM755" s="16" t="str">
        <f>IF(VLOOKUP(AF755,Group,7,FALSE)="","",VLOOKUP(AF755,Group,7,FALSE))</f>
        <v/>
      </c>
      <c r="AO755" s="156" t="s">
        <v>56</v>
      </c>
    </row>
    <row r="756" spans="2:41" s="3" customFormat="1" ht="9.9499999999999993" customHeight="1" x14ac:dyDescent="0.2">
      <c r="B756" s="107" t="s">
        <v>52</v>
      </c>
      <c r="D756" s="39"/>
      <c r="E756" s="72" t="s">
        <v>359</v>
      </c>
      <c r="F756" s="72"/>
      <c r="G756" s="29" t="s">
        <v>45</v>
      </c>
      <c r="H756" s="29"/>
      <c r="J756" s="29"/>
      <c r="K756" s="29" t="s">
        <v>457</v>
      </c>
      <c r="L756" s="29"/>
      <c r="M756" s="29" t="s">
        <v>360</v>
      </c>
      <c r="N756" s="29"/>
      <c r="P756" s="72" t="s">
        <v>1105</v>
      </c>
      <c r="Q756" s="87"/>
      <c r="R756" s="28"/>
      <c r="S756" s="38">
        <f>IF(Suggested="Yes",AA756,AG756)</f>
        <v>23.75</v>
      </c>
      <c r="T756" s="36" t="s">
        <v>44</v>
      </c>
      <c r="U756" s="5" t="str">
        <f>+Instructions!$B$3</f>
        <v>E</v>
      </c>
      <c r="V756" s="51"/>
      <c r="W756" s="55">
        <f>+Instructions!$C$22</f>
        <v>0</v>
      </c>
      <c r="X756" s="38">
        <f>ROUND($AA756*(1-W756)+0.004999,2)</f>
        <v>23.75</v>
      </c>
      <c r="Y756" s="146"/>
      <c r="Z756" s="6" t="s">
        <v>3263</v>
      </c>
      <c r="AA756" s="38">
        <v>23.75</v>
      </c>
      <c r="AB756" s="59">
        <f>+W756</f>
        <v>0</v>
      </c>
      <c r="AC756" s="16">
        <f>+X756</f>
        <v>23.75</v>
      </c>
      <c r="AD756" s="12">
        <f>(AG756-AC756)/AG756</f>
        <v>0</v>
      </c>
      <c r="AE756" s="115"/>
      <c r="AF756" s="120">
        <v>1</v>
      </c>
      <c r="AG756" s="37">
        <f>SUM(AJ756:AL756)+AE756</f>
        <v>23.75</v>
      </c>
      <c r="AH756" s="146"/>
      <c r="AJ756" s="38">
        <f>ROUND(AC756/(1-VLOOKUP(AF756,Group,2,FALSE)),2)</f>
        <v>23.75</v>
      </c>
      <c r="AK756" s="16">
        <f>IF(VLOOKUP(AF756,Group,5,FALSE)="YES",VLOOKUP(ROUND(ROUND(AJ756,1)-AJ756,2),Round,2,FALSE)+VLOOKUP(AF756,Group,6,FALSE),0)</f>
        <v>0</v>
      </c>
      <c r="AL756" s="16">
        <f>IF(VLOOKUP(AF756,Group,7,FALSE)="",0,ROUND(AJ756-0.04999,1)-AJ756+AM756)</f>
        <v>0</v>
      </c>
      <c r="AM756" s="16" t="str">
        <f>IF(VLOOKUP(AF756,Group,7,FALSE)="","",VLOOKUP(AF756,Group,7,FALSE))</f>
        <v/>
      </c>
      <c r="AO756" s="157" t="s">
        <v>56</v>
      </c>
    </row>
    <row r="757" spans="2:41" s="3" customFormat="1" ht="1.5" customHeight="1" x14ac:dyDescent="0.2">
      <c r="P757" s="72"/>
      <c r="Q757" s="87"/>
      <c r="R757" s="6"/>
      <c r="S757" s="38"/>
      <c r="T757" s="6"/>
      <c r="U757" s="5"/>
      <c r="V757" s="51"/>
      <c r="W757" s="55"/>
      <c r="X757" s="14"/>
      <c r="Y757" s="146"/>
      <c r="Z757" s="38"/>
      <c r="AA757" s="38"/>
      <c r="AB757" s="54"/>
      <c r="AC757" s="16"/>
      <c r="AD757" s="14"/>
      <c r="AE757" s="64"/>
      <c r="AF757" s="118"/>
      <c r="AG757" s="38"/>
      <c r="AH757" s="146"/>
      <c r="AJ757" s="38"/>
      <c r="AK757" s="16"/>
      <c r="AL757" s="16"/>
      <c r="AM757" s="16"/>
      <c r="AO757" s="157" t="s">
        <v>56</v>
      </c>
    </row>
    <row r="758" spans="2:41" s="3" customFormat="1" ht="9.9499999999999993" customHeight="1" x14ac:dyDescent="0.2">
      <c r="B758" s="106" t="s">
        <v>6</v>
      </c>
      <c r="D758" s="39"/>
      <c r="E758" s="72" t="s">
        <v>83</v>
      </c>
      <c r="F758" s="72"/>
      <c r="G758" s="29" t="s">
        <v>94</v>
      </c>
      <c r="H758" s="29"/>
      <c r="I758" s="29"/>
      <c r="J758" s="29"/>
      <c r="K758" s="29" t="s">
        <v>125</v>
      </c>
      <c r="L758" s="29"/>
      <c r="M758" s="29" t="s">
        <v>345</v>
      </c>
      <c r="N758" s="29"/>
      <c r="P758" s="72" t="s">
        <v>1531</v>
      </c>
      <c r="Q758" s="87"/>
      <c r="R758" s="28"/>
      <c r="S758" s="38">
        <f t="shared" ref="S758:S763" si="611">IF(Suggested="Yes",AA758,AG758)</f>
        <v>25.85</v>
      </c>
      <c r="T758" s="36" t="s">
        <v>43</v>
      </c>
      <c r="U758" s="5" t="str">
        <f>+Instructions!$B$3</f>
        <v>E</v>
      </c>
      <c r="V758" s="51"/>
      <c r="W758" s="55">
        <f>+Instructions!$C$22</f>
        <v>0</v>
      </c>
      <c r="X758" s="38">
        <f t="shared" ref="X758:X763" si="612">ROUND($AA758*(1-W758)+0.004999,2)</f>
        <v>25.85</v>
      </c>
      <c r="Y758" s="146"/>
      <c r="Z758" s="6" t="s">
        <v>3263</v>
      </c>
      <c r="AA758" s="38">
        <v>25.85</v>
      </c>
      <c r="AB758" s="59">
        <f t="shared" ref="AB758:AC763" si="613">+W758</f>
        <v>0</v>
      </c>
      <c r="AC758" s="16">
        <f t="shared" si="613"/>
        <v>25.85</v>
      </c>
      <c r="AD758" s="12">
        <f t="shared" ref="AD758:AD763" si="614">(AG758-AC758)/AG758</f>
        <v>0</v>
      </c>
      <c r="AE758" s="115"/>
      <c r="AF758" s="121">
        <v>3</v>
      </c>
      <c r="AG758" s="52">
        <f t="shared" ref="AG758:AG763" si="615">SUM(AJ758:AL758)+AE758</f>
        <v>25.85</v>
      </c>
      <c r="AH758" s="146"/>
      <c r="AJ758" s="38">
        <f t="shared" ref="AJ758:AJ763" si="616">ROUND(AC758/(1-VLOOKUP(AF758,Group,2,FALSE)),2)</f>
        <v>25.85</v>
      </c>
      <c r="AK758" s="16">
        <f t="shared" ref="AK758:AK763" si="617">IF(VLOOKUP(AF758,Group,5,FALSE)="YES",VLOOKUP(ROUND(ROUND(AJ758,1)-AJ758,2),Round,2,FALSE)+VLOOKUP(AF758,Group,6,FALSE),0)</f>
        <v>0</v>
      </c>
      <c r="AL758" s="16">
        <f t="shared" ref="AL758:AL763" si="618">IF(VLOOKUP(AF758,Group,7,FALSE)="",0,ROUND(AJ758-0.04999,1)-AJ758+AM758)</f>
        <v>0</v>
      </c>
      <c r="AM758" s="16" t="str">
        <f t="shared" ref="AM758:AM763" si="619">IF(VLOOKUP(AF758,Group,7,FALSE)="","",VLOOKUP(AF758,Group,7,FALSE))</f>
        <v/>
      </c>
      <c r="AO758" s="157" t="s">
        <v>56</v>
      </c>
    </row>
    <row r="759" spans="2:41" s="3" customFormat="1" ht="9.9499999999999993" customHeight="1" x14ac:dyDescent="0.2">
      <c r="B759" s="106" t="s">
        <v>6</v>
      </c>
      <c r="D759" s="39"/>
      <c r="E759" s="72" t="s">
        <v>251</v>
      </c>
      <c r="F759" s="72"/>
      <c r="G759" s="29" t="s">
        <v>96</v>
      </c>
      <c r="H759" s="29"/>
      <c r="I759" s="29"/>
      <c r="J759" s="29"/>
      <c r="K759" s="29" t="s">
        <v>125</v>
      </c>
      <c r="L759" s="29"/>
      <c r="M759" s="29" t="s">
        <v>347</v>
      </c>
      <c r="N759" s="29"/>
      <c r="P759" s="72" t="s">
        <v>1531</v>
      </c>
      <c r="Q759" s="87"/>
      <c r="R759" s="28"/>
      <c r="S759" s="38">
        <f t="shared" si="611"/>
        <v>38.799999999999997</v>
      </c>
      <c r="T759" s="36" t="s">
        <v>43</v>
      </c>
      <c r="U759" s="5" t="str">
        <f>+Instructions!$B$3</f>
        <v>E</v>
      </c>
      <c r="V759" s="51"/>
      <c r="W759" s="55">
        <f>+Instructions!$C$22</f>
        <v>0</v>
      </c>
      <c r="X759" s="38">
        <f t="shared" si="612"/>
        <v>38.799999999999997</v>
      </c>
      <c r="Y759" s="146"/>
      <c r="Z759" s="6" t="s">
        <v>3263</v>
      </c>
      <c r="AA759" s="38">
        <v>38.799999999999997</v>
      </c>
      <c r="AB759" s="59">
        <f t="shared" si="613"/>
        <v>0</v>
      </c>
      <c r="AC759" s="16">
        <f t="shared" si="613"/>
        <v>38.799999999999997</v>
      </c>
      <c r="AD759" s="12">
        <f t="shared" si="614"/>
        <v>0</v>
      </c>
      <c r="AE759" s="115"/>
      <c r="AF759" s="121">
        <v>3</v>
      </c>
      <c r="AG759" s="52">
        <f t="shared" si="615"/>
        <v>38.799999999999997</v>
      </c>
      <c r="AH759" s="146"/>
      <c r="AJ759" s="38">
        <f t="shared" si="616"/>
        <v>38.799999999999997</v>
      </c>
      <c r="AK759" s="16">
        <f t="shared" si="617"/>
        <v>0</v>
      </c>
      <c r="AL759" s="16">
        <f t="shared" si="618"/>
        <v>0</v>
      </c>
      <c r="AM759" s="16" t="str">
        <f t="shared" si="619"/>
        <v/>
      </c>
      <c r="AO759" s="157" t="s">
        <v>56</v>
      </c>
    </row>
    <row r="760" spans="2:41" s="3" customFormat="1" ht="9.9499999999999993" customHeight="1" x14ac:dyDescent="0.2">
      <c r="B760" s="106" t="s">
        <v>6</v>
      </c>
      <c r="D760" s="39"/>
      <c r="E760" s="72" t="s">
        <v>83</v>
      </c>
      <c r="F760" s="72"/>
      <c r="G760" s="29" t="s">
        <v>116</v>
      </c>
      <c r="H760" s="29"/>
      <c r="I760" s="29"/>
      <c r="J760" s="29"/>
      <c r="K760" s="29" t="s">
        <v>125</v>
      </c>
      <c r="L760" s="29"/>
      <c r="M760" s="29" t="s">
        <v>346</v>
      </c>
      <c r="N760" s="29"/>
      <c r="P760" s="72" t="s">
        <v>1531</v>
      </c>
      <c r="Q760" s="87"/>
      <c r="R760" s="28"/>
      <c r="S760" s="38">
        <f t="shared" si="611"/>
        <v>25.05</v>
      </c>
      <c r="T760" s="36" t="s">
        <v>43</v>
      </c>
      <c r="U760" s="5" t="str">
        <f>+Instructions!$B$3</f>
        <v>E</v>
      </c>
      <c r="V760" s="51"/>
      <c r="W760" s="55">
        <f>+Instructions!$C$22</f>
        <v>0</v>
      </c>
      <c r="X760" s="38">
        <f t="shared" si="612"/>
        <v>25.05</v>
      </c>
      <c r="Y760" s="146"/>
      <c r="Z760" s="6" t="s">
        <v>3263</v>
      </c>
      <c r="AA760" s="38">
        <v>25.05</v>
      </c>
      <c r="AB760" s="59">
        <f t="shared" si="613"/>
        <v>0</v>
      </c>
      <c r="AC760" s="16">
        <f t="shared" si="613"/>
        <v>25.05</v>
      </c>
      <c r="AD760" s="12">
        <f t="shared" si="614"/>
        <v>0</v>
      </c>
      <c r="AE760" s="115"/>
      <c r="AF760" s="121">
        <v>3</v>
      </c>
      <c r="AG760" s="52">
        <f t="shared" si="615"/>
        <v>25.05</v>
      </c>
      <c r="AH760" s="146"/>
      <c r="AJ760" s="38">
        <f t="shared" si="616"/>
        <v>25.05</v>
      </c>
      <c r="AK760" s="16">
        <f t="shared" si="617"/>
        <v>0</v>
      </c>
      <c r="AL760" s="16">
        <f t="shared" si="618"/>
        <v>0</v>
      </c>
      <c r="AM760" s="16" t="str">
        <f t="shared" si="619"/>
        <v/>
      </c>
      <c r="AO760" s="157" t="s">
        <v>56</v>
      </c>
    </row>
    <row r="761" spans="2:41" s="3" customFormat="1" ht="9.9499999999999993" customHeight="1" x14ac:dyDescent="0.2">
      <c r="B761" s="106" t="s">
        <v>6</v>
      </c>
      <c r="D761" s="39"/>
      <c r="E761" s="72" t="s">
        <v>83</v>
      </c>
      <c r="F761" s="72"/>
      <c r="G761" s="29" t="s">
        <v>1938</v>
      </c>
      <c r="H761" s="29"/>
      <c r="I761" s="29"/>
      <c r="J761" s="29"/>
      <c r="K761" s="29" t="s">
        <v>125</v>
      </c>
      <c r="L761" s="29"/>
      <c r="M761" s="29" t="s">
        <v>2366</v>
      </c>
      <c r="N761" s="29"/>
      <c r="P761" s="72" t="s">
        <v>1531</v>
      </c>
      <c r="Q761" s="87"/>
      <c r="R761" s="28"/>
      <c r="S761" s="38">
        <f t="shared" si="611"/>
        <v>31.4</v>
      </c>
      <c r="T761" s="36" t="s">
        <v>43</v>
      </c>
      <c r="U761" s="5" t="str">
        <f>+Instructions!$B$3</f>
        <v>E</v>
      </c>
      <c r="V761" s="51"/>
      <c r="W761" s="55">
        <f>+Instructions!$C$22</f>
        <v>0</v>
      </c>
      <c r="X761" s="38">
        <f t="shared" si="612"/>
        <v>31.4</v>
      </c>
      <c r="Y761" s="146"/>
      <c r="Z761" s="6" t="s">
        <v>3263</v>
      </c>
      <c r="AA761" s="38">
        <v>31.4</v>
      </c>
      <c r="AB761" s="59">
        <f t="shared" si="613"/>
        <v>0</v>
      </c>
      <c r="AC761" s="16">
        <f t="shared" si="613"/>
        <v>31.4</v>
      </c>
      <c r="AD761" s="12">
        <f t="shared" si="614"/>
        <v>0</v>
      </c>
      <c r="AE761" s="115"/>
      <c r="AF761" s="121">
        <v>3</v>
      </c>
      <c r="AG761" s="52">
        <f t="shared" si="615"/>
        <v>31.4</v>
      </c>
      <c r="AH761" s="146"/>
      <c r="AJ761" s="38">
        <f t="shared" si="616"/>
        <v>31.4</v>
      </c>
      <c r="AK761" s="16">
        <f t="shared" si="617"/>
        <v>0</v>
      </c>
      <c r="AL761" s="16">
        <f t="shared" si="618"/>
        <v>0</v>
      </c>
      <c r="AM761" s="16" t="str">
        <f t="shared" si="619"/>
        <v/>
      </c>
      <c r="AO761" s="156" t="s">
        <v>56</v>
      </c>
    </row>
    <row r="762" spans="2:41" s="3" customFormat="1" ht="9.9499999999999993" customHeight="1" x14ac:dyDescent="0.2">
      <c r="B762" s="106" t="s">
        <v>6</v>
      </c>
      <c r="D762" s="39"/>
      <c r="E762" s="72" t="s">
        <v>377</v>
      </c>
      <c r="F762" s="72"/>
      <c r="G762" s="29" t="s">
        <v>543</v>
      </c>
      <c r="H762" s="29"/>
      <c r="I762" s="29"/>
      <c r="J762" s="29"/>
      <c r="K762" s="29" t="s">
        <v>125</v>
      </c>
      <c r="L762" s="29"/>
      <c r="M762" s="29" t="s">
        <v>1661</v>
      </c>
      <c r="N762" s="29"/>
      <c r="P762" s="72" t="s">
        <v>1531</v>
      </c>
      <c r="Q762" s="87"/>
      <c r="R762" s="28"/>
      <c r="S762" s="38">
        <f t="shared" si="611"/>
        <v>32</v>
      </c>
      <c r="T762" s="36" t="s">
        <v>43</v>
      </c>
      <c r="U762" s="5" t="str">
        <f>+Instructions!$B$3</f>
        <v>E</v>
      </c>
      <c r="V762" s="51"/>
      <c r="W762" s="55">
        <f>+Instructions!$C$22</f>
        <v>0</v>
      </c>
      <c r="X762" s="38">
        <f t="shared" si="612"/>
        <v>32</v>
      </c>
      <c r="Y762" s="146"/>
      <c r="Z762" s="6" t="s">
        <v>3263</v>
      </c>
      <c r="AA762" s="38">
        <v>32</v>
      </c>
      <c r="AB762" s="59">
        <f t="shared" si="613"/>
        <v>0</v>
      </c>
      <c r="AC762" s="16">
        <f t="shared" si="613"/>
        <v>32</v>
      </c>
      <c r="AD762" s="12">
        <f t="shared" si="614"/>
        <v>0</v>
      </c>
      <c r="AE762" s="115"/>
      <c r="AF762" s="121">
        <v>3</v>
      </c>
      <c r="AG762" s="52">
        <f t="shared" si="615"/>
        <v>32</v>
      </c>
      <c r="AH762" s="146"/>
      <c r="AJ762" s="38">
        <f t="shared" si="616"/>
        <v>32</v>
      </c>
      <c r="AK762" s="16">
        <f t="shared" si="617"/>
        <v>0</v>
      </c>
      <c r="AL762" s="16">
        <f t="shared" si="618"/>
        <v>0</v>
      </c>
      <c r="AM762" s="16" t="str">
        <f t="shared" si="619"/>
        <v/>
      </c>
      <c r="AO762" s="157" t="s">
        <v>56</v>
      </c>
    </row>
    <row r="763" spans="2:41" s="3" customFormat="1" ht="9.9499999999999993" customHeight="1" x14ac:dyDescent="0.2">
      <c r="B763" s="106" t="s">
        <v>6</v>
      </c>
      <c r="D763" s="39"/>
      <c r="E763" s="72" t="s">
        <v>2316</v>
      </c>
      <c r="F763" s="72"/>
      <c r="G763" s="29" t="s">
        <v>2075</v>
      </c>
      <c r="H763" s="29"/>
      <c r="I763" s="29"/>
      <c r="J763" s="29"/>
      <c r="K763" s="29" t="s">
        <v>125</v>
      </c>
      <c r="L763" s="29"/>
      <c r="M763" s="29" t="s">
        <v>2365</v>
      </c>
      <c r="N763" s="29"/>
      <c r="P763" s="72" t="s">
        <v>1531</v>
      </c>
      <c r="Q763" s="87"/>
      <c r="R763" s="28"/>
      <c r="S763" s="38">
        <f t="shared" si="611"/>
        <v>31.75</v>
      </c>
      <c r="T763" s="36" t="s">
        <v>43</v>
      </c>
      <c r="U763" s="5" t="str">
        <f>+Instructions!$B$3</f>
        <v>E</v>
      </c>
      <c r="V763" s="51"/>
      <c r="W763" s="55">
        <f>+Instructions!$C$22</f>
        <v>0</v>
      </c>
      <c r="X763" s="38">
        <f t="shared" si="612"/>
        <v>31.75</v>
      </c>
      <c r="Y763" s="146"/>
      <c r="Z763" s="6" t="s">
        <v>3263</v>
      </c>
      <c r="AA763" s="38">
        <v>31.75</v>
      </c>
      <c r="AB763" s="59">
        <f t="shared" si="613"/>
        <v>0</v>
      </c>
      <c r="AC763" s="16">
        <f t="shared" si="613"/>
        <v>31.75</v>
      </c>
      <c r="AD763" s="12">
        <f t="shared" si="614"/>
        <v>0</v>
      </c>
      <c r="AE763" s="115"/>
      <c r="AF763" s="121">
        <v>3</v>
      </c>
      <c r="AG763" s="52">
        <f t="shared" si="615"/>
        <v>31.75</v>
      </c>
      <c r="AH763" s="146"/>
      <c r="AJ763" s="38">
        <f t="shared" si="616"/>
        <v>31.75</v>
      </c>
      <c r="AK763" s="16">
        <f t="shared" si="617"/>
        <v>0</v>
      </c>
      <c r="AL763" s="16">
        <f t="shared" si="618"/>
        <v>0</v>
      </c>
      <c r="AM763" s="16" t="str">
        <f t="shared" si="619"/>
        <v/>
      </c>
      <c r="AO763" s="156" t="s">
        <v>56</v>
      </c>
    </row>
    <row r="764" spans="2:41" s="3" customFormat="1" ht="1.5" customHeight="1" x14ac:dyDescent="0.2">
      <c r="P764" s="72"/>
      <c r="Q764" s="87"/>
      <c r="R764" s="6"/>
      <c r="S764" s="38"/>
      <c r="T764" s="6"/>
      <c r="U764" s="5"/>
      <c r="V764" s="51"/>
      <c r="W764" s="55"/>
      <c r="X764" s="14"/>
      <c r="Y764" s="146"/>
      <c r="Z764" s="38"/>
      <c r="AA764" s="38"/>
      <c r="AB764" s="54"/>
      <c r="AC764" s="16"/>
      <c r="AD764" s="14"/>
      <c r="AE764" s="64"/>
      <c r="AF764" s="118"/>
      <c r="AG764" s="38"/>
      <c r="AH764" s="146"/>
      <c r="AJ764" s="38"/>
      <c r="AK764" s="16"/>
      <c r="AL764" s="16"/>
      <c r="AM764" s="16"/>
      <c r="AO764" s="157" t="s">
        <v>56</v>
      </c>
    </row>
    <row r="765" spans="2:41" s="3" customFormat="1" ht="9.9499999999999993" customHeight="1" x14ac:dyDescent="0.2">
      <c r="B765" s="106" t="s">
        <v>6</v>
      </c>
      <c r="D765" s="39"/>
      <c r="E765" s="72" t="s">
        <v>97</v>
      </c>
      <c r="F765" s="72"/>
      <c r="G765" s="29" t="s">
        <v>1301</v>
      </c>
      <c r="H765" s="29"/>
      <c r="I765" s="29"/>
      <c r="J765" s="29"/>
      <c r="K765" s="29" t="s">
        <v>125</v>
      </c>
      <c r="L765" s="29"/>
      <c r="M765" s="29" t="s">
        <v>122</v>
      </c>
      <c r="N765" s="29"/>
      <c r="P765" s="72"/>
      <c r="Q765" s="87"/>
      <c r="R765" s="28"/>
      <c r="S765" s="38">
        <f>IF(Suggested="Yes",AA765,AG765)</f>
        <v>34.25</v>
      </c>
      <c r="T765" s="36" t="s">
        <v>43</v>
      </c>
      <c r="U765" s="5" t="str">
        <f>+Instructions!$B$3</f>
        <v>E</v>
      </c>
      <c r="V765" s="51"/>
      <c r="W765" s="55">
        <f>+Instructions!$C$22</f>
        <v>0</v>
      </c>
      <c r="X765" s="38">
        <f>ROUND($AA765*(1-W765)+0.004999,2)</f>
        <v>34.25</v>
      </c>
      <c r="Y765" s="146"/>
      <c r="Z765" s="6" t="s">
        <v>3263</v>
      </c>
      <c r="AA765" s="38">
        <v>34.25</v>
      </c>
      <c r="AB765" s="59">
        <f>+W765</f>
        <v>0</v>
      </c>
      <c r="AC765" s="16">
        <f>+X765</f>
        <v>34.25</v>
      </c>
      <c r="AD765" s="12">
        <f>(AG765-AC765)/AG765</f>
        <v>0</v>
      </c>
      <c r="AE765" s="115"/>
      <c r="AF765" s="121">
        <v>3</v>
      </c>
      <c r="AG765" s="52">
        <f>SUM(AJ765:AL765)+AE765</f>
        <v>34.25</v>
      </c>
      <c r="AH765" s="146"/>
      <c r="AJ765" s="38">
        <f>ROUND(AC765/(1-VLOOKUP(AF765,Group,2,FALSE)),2)</f>
        <v>34.25</v>
      </c>
      <c r="AK765" s="16">
        <f>IF(VLOOKUP(AF765,Group,5,FALSE)="YES",VLOOKUP(ROUND(ROUND(AJ765,1)-AJ765,2),Round,2,FALSE)+VLOOKUP(AF765,Group,6,FALSE),0)</f>
        <v>0</v>
      </c>
      <c r="AL765" s="16">
        <f>IF(VLOOKUP(AF765,Group,7,FALSE)="",0,ROUND(AJ765-0.04999,1)-AJ765+AM765)</f>
        <v>0</v>
      </c>
      <c r="AM765" s="16" t="str">
        <f>IF(VLOOKUP(AF765,Group,7,FALSE)="","",VLOOKUP(AF765,Group,7,FALSE))</f>
        <v/>
      </c>
      <c r="AO765" s="157" t="s">
        <v>56</v>
      </c>
    </row>
    <row r="766" spans="2:41" s="3" customFormat="1" ht="9.9499999999999993" customHeight="1" x14ac:dyDescent="0.2">
      <c r="B766" s="106" t="s">
        <v>6</v>
      </c>
      <c r="D766" s="39"/>
      <c r="E766" s="72" t="s">
        <v>98</v>
      </c>
      <c r="F766" s="72"/>
      <c r="G766" s="29" t="s">
        <v>99</v>
      </c>
      <c r="H766" s="29"/>
      <c r="I766" s="29"/>
      <c r="J766" s="29"/>
      <c r="K766" s="29" t="s">
        <v>125</v>
      </c>
      <c r="L766" s="29"/>
      <c r="M766" s="29" t="s">
        <v>123</v>
      </c>
      <c r="N766" s="29"/>
      <c r="P766" s="72"/>
      <c r="Q766" s="87"/>
      <c r="R766" s="28"/>
      <c r="S766" s="38">
        <f>IF(Suggested="Yes",AA766,AG766)</f>
        <v>28.15</v>
      </c>
      <c r="T766" s="36" t="s">
        <v>43</v>
      </c>
      <c r="U766" s="5" t="str">
        <f>+Instructions!$B$3</f>
        <v>E</v>
      </c>
      <c r="V766" s="51"/>
      <c r="W766" s="55">
        <f>+Instructions!$C$22</f>
        <v>0</v>
      </c>
      <c r="X766" s="38">
        <f>ROUND($AA766*(1-W766)+0.004999,2)</f>
        <v>28.15</v>
      </c>
      <c r="Y766" s="146"/>
      <c r="Z766" s="6" t="s">
        <v>3263</v>
      </c>
      <c r="AA766" s="38">
        <v>28.15</v>
      </c>
      <c r="AB766" s="59">
        <f>+W766</f>
        <v>0</v>
      </c>
      <c r="AC766" s="16">
        <f>+X766</f>
        <v>28.15</v>
      </c>
      <c r="AD766" s="12">
        <f>(AG766-AC766)/AG766</f>
        <v>0</v>
      </c>
      <c r="AE766" s="115"/>
      <c r="AF766" s="121">
        <v>3</v>
      </c>
      <c r="AG766" s="52">
        <f>SUM(AJ766:AL766)+AE766</f>
        <v>28.15</v>
      </c>
      <c r="AH766" s="146"/>
      <c r="AJ766" s="38">
        <f>ROUND(AC766/(1-VLOOKUP(AF766,Group,2,FALSE)),2)</f>
        <v>28.15</v>
      </c>
      <c r="AK766" s="16">
        <f>IF(VLOOKUP(AF766,Group,5,FALSE)="YES",VLOOKUP(ROUND(ROUND(AJ766,1)-AJ766,2),Round,2,FALSE)+VLOOKUP(AF766,Group,6,FALSE),0)</f>
        <v>0</v>
      </c>
      <c r="AL766" s="16">
        <f>IF(VLOOKUP(AF766,Group,7,FALSE)="",0,ROUND(AJ766-0.04999,1)-AJ766+AM766)</f>
        <v>0</v>
      </c>
      <c r="AM766" s="16" t="str">
        <f>IF(VLOOKUP(AF766,Group,7,FALSE)="","",VLOOKUP(AF766,Group,7,FALSE))</f>
        <v/>
      </c>
      <c r="AO766" s="157" t="s">
        <v>56</v>
      </c>
    </row>
    <row r="767" spans="2:41" s="3" customFormat="1" ht="1.5" customHeight="1" x14ac:dyDescent="0.2">
      <c r="P767" s="72"/>
      <c r="Q767" s="87"/>
      <c r="R767" s="6"/>
      <c r="S767" s="38"/>
      <c r="T767" s="6"/>
      <c r="U767" s="5"/>
      <c r="V767" s="51"/>
      <c r="W767" s="55"/>
      <c r="X767" s="14"/>
      <c r="Y767" s="146"/>
      <c r="Z767" s="38"/>
      <c r="AA767" s="38"/>
      <c r="AB767" s="54"/>
      <c r="AC767" s="16"/>
      <c r="AD767" s="14"/>
      <c r="AE767" s="64"/>
      <c r="AF767" s="118"/>
      <c r="AG767" s="38"/>
      <c r="AH767" s="146"/>
      <c r="AJ767" s="38"/>
      <c r="AK767" s="16"/>
      <c r="AL767" s="16"/>
      <c r="AM767" s="16"/>
      <c r="AO767" s="157" t="s">
        <v>56</v>
      </c>
    </row>
    <row r="768" spans="2:41" s="3" customFormat="1" ht="9.9499999999999993" customHeight="1" x14ac:dyDescent="0.2">
      <c r="B768" s="106" t="s">
        <v>6</v>
      </c>
      <c r="D768" s="39"/>
      <c r="E768" s="72" t="s">
        <v>139</v>
      </c>
      <c r="F768" s="72"/>
      <c r="G768" s="29" t="s">
        <v>140</v>
      </c>
      <c r="H768" s="29"/>
      <c r="I768" s="29"/>
      <c r="J768" s="29"/>
      <c r="K768" s="29" t="s">
        <v>125</v>
      </c>
      <c r="L768" s="29"/>
      <c r="M768" s="29" t="s">
        <v>348</v>
      </c>
      <c r="N768" s="29"/>
      <c r="P768" s="72"/>
      <c r="Q768" s="87"/>
      <c r="R768" s="28"/>
      <c r="S768" s="38">
        <f>IF(Suggested="Yes",AA768,AG768)</f>
        <v>119.2</v>
      </c>
      <c r="T768" s="36" t="s">
        <v>43</v>
      </c>
      <c r="U768" s="5" t="str">
        <f>+Instructions!$B$3</f>
        <v>E</v>
      </c>
      <c r="V768" s="51"/>
      <c r="W768" s="55">
        <f>+Instructions!$C$22</f>
        <v>0</v>
      </c>
      <c r="X768" s="38">
        <f>ROUND($AA768*(1-W768)+0.004999,2)</f>
        <v>119.2</v>
      </c>
      <c r="Y768" s="146"/>
      <c r="Z768" s="6" t="s">
        <v>3263</v>
      </c>
      <c r="AA768" s="38">
        <v>119.2</v>
      </c>
      <c r="AB768" s="59">
        <f>+W768</f>
        <v>0</v>
      </c>
      <c r="AC768" s="16">
        <f>+X768</f>
        <v>119.2</v>
      </c>
      <c r="AD768" s="12">
        <f>(AG768-AC768)/AG768</f>
        <v>0</v>
      </c>
      <c r="AE768" s="115"/>
      <c r="AF768" s="121">
        <v>3</v>
      </c>
      <c r="AG768" s="52">
        <f>SUM(AJ768:AL768)+AE768</f>
        <v>119.2</v>
      </c>
      <c r="AH768" s="146"/>
      <c r="AJ768" s="38">
        <f>ROUND(AC768/(1-VLOOKUP(AF768,Group,2,FALSE)),2)</f>
        <v>119.2</v>
      </c>
      <c r="AK768" s="16">
        <f>IF(VLOOKUP(AF768,Group,5,FALSE)="YES",VLOOKUP(ROUND(ROUND(AJ768,1)-AJ768,2),Round,2,FALSE)+VLOOKUP(AF768,Group,6,FALSE),0)</f>
        <v>0</v>
      </c>
      <c r="AL768" s="16">
        <f>IF(VLOOKUP(AF768,Group,7,FALSE)="",0,ROUND(AJ768-0.04999,1)-AJ768+AM768)</f>
        <v>0</v>
      </c>
      <c r="AM768" s="16" t="str">
        <f>IF(VLOOKUP(AF768,Group,7,FALSE)="","",VLOOKUP(AF768,Group,7,FALSE))</f>
        <v/>
      </c>
      <c r="AO768" s="157" t="s">
        <v>56</v>
      </c>
    </row>
    <row r="769" spans="2:41" s="3" customFormat="1" ht="9.9499999999999993" customHeight="1" x14ac:dyDescent="0.2">
      <c r="B769" s="106" t="s">
        <v>6</v>
      </c>
      <c r="D769" s="39"/>
      <c r="E769" s="72" t="s">
        <v>141</v>
      </c>
      <c r="F769" s="72"/>
      <c r="G769" s="29" t="s">
        <v>142</v>
      </c>
      <c r="H769" s="29"/>
      <c r="I769" s="29"/>
      <c r="J769" s="29"/>
      <c r="K769" s="29" t="s">
        <v>125</v>
      </c>
      <c r="L769" s="29"/>
      <c r="M769" s="29" t="s">
        <v>349</v>
      </c>
      <c r="N769" s="29"/>
      <c r="P769" s="72"/>
      <c r="Q769" s="87"/>
      <c r="R769" s="28"/>
      <c r="S769" s="38">
        <f>IF(Suggested="Yes",AA769,AG769)</f>
        <v>104.75</v>
      </c>
      <c r="T769" s="36" t="s">
        <v>43</v>
      </c>
      <c r="U769" s="5" t="str">
        <f>+Instructions!$B$3</f>
        <v>E</v>
      </c>
      <c r="V769" s="51"/>
      <c r="W769" s="55">
        <f>+Instructions!$C$22</f>
        <v>0</v>
      </c>
      <c r="X769" s="38">
        <f>ROUND($AA769*(1-W769)+0.004999,2)</f>
        <v>104.75</v>
      </c>
      <c r="Y769" s="146"/>
      <c r="Z769" s="6" t="s">
        <v>3263</v>
      </c>
      <c r="AA769" s="38">
        <v>104.75</v>
      </c>
      <c r="AB769" s="59">
        <f>+W769</f>
        <v>0</v>
      </c>
      <c r="AC769" s="16">
        <f>+X769</f>
        <v>104.75</v>
      </c>
      <c r="AD769" s="12">
        <f>(AG769-AC769)/AG769</f>
        <v>0</v>
      </c>
      <c r="AE769" s="115"/>
      <c r="AF769" s="121">
        <v>3</v>
      </c>
      <c r="AG769" s="52">
        <f>SUM(AJ769:AL769)+AE769</f>
        <v>104.75</v>
      </c>
      <c r="AH769" s="146"/>
      <c r="AJ769" s="38">
        <f>ROUND(AC769/(1-VLOOKUP(AF769,Group,2,FALSE)),2)</f>
        <v>104.75</v>
      </c>
      <c r="AK769" s="16">
        <f>IF(VLOOKUP(AF769,Group,5,FALSE)="YES",VLOOKUP(ROUND(ROUND(AJ769,1)-AJ769,2),Round,2,FALSE)+VLOOKUP(AF769,Group,6,FALSE),0)</f>
        <v>0</v>
      </c>
      <c r="AL769" s="16">
        <f>IF(VLOOKUP(AF769,Group,7,FALSE)="",0,ROUND(AJ769-0.04999,1)-AJ769+AM769)</f>
        <v>0</v>
      </c>
      <c r="AM769" s="16" t="str">
        <f>IF(VLOOKUP(AF769,Group,7,FALSE)="","",VLOOKUP(AF769,Group,7,FALSE))</f>
        <v/>
      </c>
      <c r="AO769" s="157" t="s">
        <v>56</v>
      </c>
    </row>
    <row r="770" spans="2:41" s="3" customFormat="1" ht="2.85" customHeight="1" x14ac:dyDescent="0.2">
      <c r="P770" s="72"/>
      <c r="Q770" s="87"/>
      <c r="R770" s="6"/>
      <c r="S770" s="38"/>
      <c r="T770" s="6"/>
      <c r="U770" s="5"/>
      <c r="V770" s="51"/>
      <c r="W770" s="55"/>
      <c r="X770" s="14"/>
      <c r="Y770" s="146"/>
      <c r="Z770" s="38"/>
      <c r="AA770" s="38"/>
      <c r="AB770" s="54"/>
      <c r="AC770" s="16"/>
      <c r="AD770" s="14"/>
      <c r="AE770" s="64"/>
      <c r="AF770" s="118"/>
      <c r="AG770" s="38"/>
      <c r="AH770" s="146"/>
      <c r="AJ770" s="38"/>
      <c r="AK770" s="16"/>
      <c r="AL770" s="16"/>
      <c r="AM770" s="16"/>
      <c r="AO770" s="157" t="s">
        <v>56</v>
      </c>
    </row>
    <row r="771" spans="2:41" s="3" customFormat="1" ht="9.9499999999999993" customHeight="1" x14ac:dyDescent="0.2">
      <c r="C771" s="34"/>
      <c r="D771" s="39" t="s">
        <v>227</v>
      </c>
      <c r="E771" s="138" t="s">
        <v>343</v>
      </c>
      <c r="F771" s="138"/>
      <c r="G771" s="138"/>
      <c r="H771" s="138"/>
      <c r="I771" s="138"/>
      <c r="J771" s="138"/>
      <c r="K771" s="138"/>
      <c r="L771" s="138"/>
      <c r="M771" s="138"/>
      <c r="N771" s="138"/>
      <c r="O771" s="29"/>
      <c r="P771" s="29"/>
      <c r="Q771" s="29"/>
      <c r="R771" s="29"/>
      <c r="S771" s="29"/>
      <c r="T771" s="29"/>
      <c r="U771" s="5"/>
      <c r="V771" s="51"/>
      <c r="W771" s="68"/>
      <c r="X771" s="68"/>
      <c r="Y771" s="146"/>
      <c r="Z771" s="38"/>
      <c r="AA771" s="38"/>
      <c r="AB771" s="54"/>
      <c r="AC771" s="16"/>
      <c r="AD771" s="14"/>
      <c r="AE771" s="64"/>
      <c r="AF771" s="118"/>
      <c r="AG771" s="16"/>
      <c r="AH771" s="146"/>
      <c r="AJ771" s="38"/>
      <c r="AK771" s="16"/>
      <c r="AL771" s="16"/>
      <c r="AM771" s="16"/>
      <c r="AO771" s="157"/>
    </row>
    <row r="772" spans="2:41" s="3" customFormat="1" ht="1.5" customHeight="1" x14ac:dyDescent="0.2">
      <c r="P772" s="72"/>
      <c r="Q772" s="87"/>
      <c r="R772" s="6"/>
      <c r="S772" s="38"/>
      <c r="T772" s="6"/>
      <c r="U772" s="5"/>
      <c r="V772" s="51"/>
      <c r="W772" s="55"/>
      <c r="X772" s="14"/>
      <c r="Y772" s="146"/>
      <c r="Z772" s="38"/>
      <c r="AA772" s="38"/>
      <c r="AB772" s="54"/>
      <c r="AC772" s="16"/>
      <c r="AD772" s="14"/>
      <c r="AE772" s="64"/>
      <c r="AF772" s="118"/>
      <c r="AG772" s="38"/>
      <c r="AH772" s="146"/>
      <c r="AJ772" s="38"/>
      <c r="AK772" s="16"/>
      <c r="AL772" s="16"/>
      <c r="AM772" s="16"/>
      <c r="AO772" s="157" t="s">
        <v>56</v>
      </c>
    </row>
    <row r="773" spans="2:41" s="3" customFormat="1" ht="9.9499999999999993" customHeight="1" x14ac:dyDescent="0.2">
      <c r="B773" s="106" t="s">
        <v>6</v>
      </c>
      <c r="D773" s="39"/>
      <c r="E773" s="72" t="s">
        <v>83</v>
      </c>
      <c r="F773" s="72"/>
      <c r="G773" s="29" t="s">
        <v>95</v>
      </c>
      <c r="H773" s="29"/>
      <c r="I773" s="29"/>
      <c r="J773" s="29"/>
      <c r="K773" s="29"/>
      <c r="L773" s="29"/>
      <c r="M773" s="29" t="s">
        <v>344</v>
      </c>
      <c r="N773" s="29"/>
      <c r="P773" s="72" t="s">
        <v>1531</v>
      </c>
      <c r="Q773" s="87"/>
      <c r="R773" s="28"/>
      <c r="S773" s="38">
        <f>IF(Suggested="Yes",AA773,AG773)</f>
        <v>35.9</v>
      </c>
      <c r="T773" s="36" t="s">
        <v>43</v>
      </c>
      <c r="U773" s="5" t="str">
        <f>+Instructions!$B$3</f>
        <v>E</v>
      </c>
      <c r="V773" s="51"/>
      <c r="W773" s="55">
        <f>+Instructions!$C$22</f>
        <v>0</v>
      </c>
      <c r="X773" s="38">
        <f>ROUND($AA773*(1-W773)+0.004999,2)</f>
        <v>35.9</v>
      </c>
      <c r="Y773" s="146"/>
      <c r="Z773" s="6" t="s">
        <v>3263</v>
      </c>
      <c r="AA773" s="38">
        <v>35.9</v>
      </c>
      <c r="AB773" s="59">
        <f>+W773</f>
        <v>0</v>
      </c>
      <c r="AC773" s="16">
        <f>+X773</f>
        <v>35.9</v>
      </c>
      <c r="AD773" s="12">
        <f>(AG773-AC773)/AG773</f>
        <v>0</v>
      </c>
      <c r="AE773" s="115"/>
      <c r="AF773" s="121">
        <v>3</v>
      </c>
      <c r="AG773" s="52">
        <f>SUM(AJ773:AL773)+AE773</f>
        <v>35.9</v>
      </c>
      <c r="AH773" s="146"/>
      <c r="AJ773" s="38">
        <f>ROUND(AC773/(1-VLOOKUP(AF773,Group,2,FALSE)),2)</f>
        <v>35.9</v>
      </c>
      <c r="AK773" s="16">
        <f>IF(VLOOKUP(AF773,Group,5,FALSE)="YES",VLOOKUP(ROUND(ROUND(AJ773,1)-AJ773,2),Round,2,FALSE)+VLOOKUP(AF773,Group,6,FALSE),0)</f>
        <v>0</v>
      </c>
      <c r="AL773" s="16">
        <f>IF(VLOOKUP(AF773,Group,7,FALSE)="",0,ROUND(AJ773-0.04999,1)-AJ773+AM773)</f>
        <v>0</v>
      </c>
      <c r="AM773" s="16" t="str">
        <f>IF(VLOOKUP(AF773,Group,7,FALSE)="","",VLOOKUP(AF773,Group,7,FALSE))</f>
        <v/>
      </c>
      <c r="AO773" s="157" t="s">
        <v>56</v>
      </c>
    </row>
    <row r="774" spans="2:41" s="3" customFormat="1" ht="1.5" customHeight="1" x14ac:dyDescent="0.2">
      <c r="P774" s="72"/>
      <c r="Q774" s="87"/>
      <c r="R774" s="6"/>
      <c r="S774" s="38"/>
      <c r="T774" s="6"/>
      <c r="U774" s="5"/>
      <c r="V774" s="51"/>
      <c r="W774" s="142"/>
      <c r="X774" s="55"/>
      <c r="Y774" s="149"/>
      <c r="Z774" s="142"/>
      <c r="AA774" s="38"/>
      <c r="AB774" s="38"/>
      <c r="AC774" s="54"/>
      <c r="AD774" s="16"/>
      <c r="AE774" s="14"/>
      <c r="AF774" s="64"/>
      <c r="AG774" s="118"/>
      <c r="AH774" s="151"/>
      <c r="AI774" s="142"/>
      <c r="AK774" s="16"/>
      <c r="AL774" s="16"/>
      <c r="AM774" s="16"/>
      <c r="AN774" s="16"/>
      <c r="AO774" s="157"/>
    </row>
    <row r="775" spans="2:41" s="3" customFormat="1" ht="9.75" customHeight="1" x14ac:dyDescent="0.2">
      <c r="D775" s="39" t="s">
        <v>303</v>
      </c>
      <c r="E775" s="164" t="s">
        <v>2589</v>
      </c>
      <c r="F775" s="72"/>
      <c r="G775" s="29"/>
      <c r="H775" s="29"/>
      <c r="I775" s="29"/>
      <c r="J775" s="29"/>
      <c r="K775" s="29"/>
      <c r="L775" s="29"/>
      <c r="M775" s="29"/>
      <c r="N775" s="29"/>
      <c r="Q775" s="87"/>
      <c r="R775" s="28"/>
      <c r="S775" s="38"/>
      <c r="T775" s="36"/>
      <c r="U775" s="5"/>
      <c r="V775" s="51"/>
      <c r="W775" s="142"/>
      <c r="X775" s="38"/>
      <c r="Y775" s="146"/>
      <c r="Z775" s="148"/>
      <c r="AA775" s="38"/>
      <c r="AB775" s="142"/>
      <c r="AC775" s="142"/>
      <c r="AD775" s="38"/>
      <c r="AE775" s="59"/>
      <c r="AF775" s="16"/>
      <c r="AG775" s="12"/>
      <c r="AH775" s="152"/>
      <c r="AI775" s="154"/>
      <c r="AJ775" s="38"/>
      <c r="AK775" s="142"/>
      <c r="AM775" s="6" t="s">
        <v>244</v>
      </c>
      <c r="AO775" s="157"/>
    </row>
    <row r="776" spans="2:41" s="3" customFormat="1" ht="3.75" customHeight="1" x14ac:dyDescent="0.2">
      <c r="P776" s="72"/>
      <c r="Q776" s="87"/>
      <c r="R776" s="6"/>
      <c r="S776" s="38"/>
      <c r="T776" s="6"/>
      <c r="U776" s="5"/>
      <c r="V776" s="51"/>
      <c r="W776" s="55"/>
      <c r="X776" s="14"/>
      <c r="Y776" s="146"/>
      <c r="Z776" s="38"/>
      <c r="AA776" s="38"/>
      <c r="AB776" s="54"/>
      <c r="AC776" s="16"/>
      <c r="AD776" s="14"/>
      <c r="AE776" s="64"/>
      <c r="AF776" s="118"/>
      <c r="AG776" s="38"/>
      <c r="AH776" s="146"/>
      <c r="AJ776" s="38"/>
      <c r="AK776" s="16"/>
      <c r="AL776" s="16"/>
      <c r="AM776" s="16"/>
      <c r="AO776" s="157" t="s">
        <v>56</v>
      </c>
    </row>
    <row r="777" spans="2:41" s="3" customFormat="1" ht="9.9499999999999993" customHeight="1" x14ac:dyDescent="0.2">
      <c r="C777" s="71" t="s">
        <v>1363</v>
      </c>
      <c r="P777" s="137"/>
      <c r="Q777" s="77" t="s">
        <v>791</v>
      </c>
      <c r="R777" s="185" t="s">
        <v>1037</v>
      </c>
      <c r="S777" s="189"/>
      <c r="T777" s="190"/>
      <c r="U777" s="5"/>
      <c r="V777" s="51"/>
      <c r="W777" s="68"/>
      <c r="X777" s="68"/>
      <c r="Y777" s="146"/>
      <c r="Z777" s="38"/>
      <c r="AA777" s="38"/>
      <c r="AB777" s="14"/>
      <c r="AC777" s="14"/>
      <c r="AD777" s="14"/>
      <c r="AE777" s="14"/>
      <c r="AF777" s="64"/>
      <c r="AG777" s="16"/>
      <c r="AH777" s="146"/>
      <c r="AO777" s="157" t="s">
        <v>56</v>
      </c>
    </row>
    <row r="778" spans="2:41" s="3" customFormat="1" ht="2.85" customHeight="1" x14ac:dyDescent="0.2">
      <c r="P778" s="72"/>
      <c r="Q778" s="87"/>
      <c r="R778" s="6"/>
      <c r="S778" s="38"/>
      <c r="T778" s="6"/>
      <c r="U778" s="5"/>
      <c r="V778" s="51"/>
      <c r="W778" s="55"/>
      <c r="X778" s="14"/>
      <c r="Y778" s="146"/>
      <c r="Z778" s="38"/>
      <c r="AA778" s="38"/>
      <c r="AB778" s="54"/>
      <c r="AC778" s="16"/>
      <c r="AD778" s="14"/>
      <c r="AE778" s="64"/>
      <c r="AF778" s="118"/>
      <c r="AG778" s="38"/>
      <c r="AH778" s="146"/>
      <c r="AJ778" s="38"/>
      <c r="AK778" s="16"/>
      <c r="AL778" s="16"/>
      <c r="AM778" s="16"/>
      <c r="AO778" s="157" t="s">
        <v>56</v>
      </c>
    </row>
    <row r="779" spans="2:41" s="3" customFormat="1" ht="9.9499999999999993" customHeight="1" x14ac:dyDescent="0.2">
      <c r="C779" s="34"/>
      <c r="D779" s="39" t="s">
        <v>216</v>
      </c>
      <c r="E779" s="138" t="s">
        <v>111</v>
      </c>
      <c r="F779" s="138"/>
      <c r="G779" s="138"/>
      <c r="H779" s="138"/>
      <c r="I779" s="138"/>
      <c r="J779" s="138"/>
      <c r="K779" s="138"/>
      <c r="L779" s="138"/>
      <c r="M779" s="138"/>
      <c r="N779" s="138"/>
      <c r="O779" s="29"/>
      <c r="P779" s="29"/>
      <c r="Q779" s="29"/>
      <c r="R779" s="29"/>
      <c r="S779" s="29"/>
      <c r="T779" s="29"/>
      <c r="U779" s="5"/>
      <c r="V779" s="51"/>
      <c r="W779" s="68"/>
      <c r="X779" s="68"/>
      <c r="Y779" s="146"/>
      <c r="Z779" s="38"/>
      <c r="AA779" s="38"/>
      <c r="AB779" s="54"/>
      <c r="AC779" s="16"/>
      <c r="AD779" s="14"/>
      <c r="AE779" s="64"/>
      <c r="AF779" s="118"/>
      <c r="AG779" s="16"/>
      <c r="AH779" s="146"/>
      <c r="AJ779" s="38"/>
      <c r="AK779" s="16"/>
      <c r="AL779" s="16"/>
      <c r="AM779" s="16"/>
      <c r="AO779" s="157"/>
    </row>
    <row r="780" spans="2:41" s="3" customFormat="1" ht="1.5" customHeight="1" x14ac:dyDescent="0.2">
      <c r="P780" s="72"/>
      <c r="Q780" s="87"/>
      <c r="R780" s="6"/>
      <c r="S780" s="38"/>
      <c r="T780" s="6"/>
      <c r="U780" s="5"/>
      <c r="V780" s="51"/>
      <c r="W780" s="55"/>
      <c r="X780" s="14"/>
      <c r="Y780" s="146"/>
      <c r="Z780" s="38"/>
      <c r="AA780" s="38"/>
      <c r="AB780" s="54"/>
      <c r="AC780" s="16"/>
      <c r="AD780" s="14"/>
      <c r="AE780" s="64"/>
      <c r="AF780" s="118"/>
      <c r="AG780" s="38"/>
      <c r="AH780" s="146"/>
      <c r="AJ780" s="38"/>
      <c r="AK780" s="16"/>
      <c r="AL780" s="16"/>
      <c r="AM780" s="16"/>
      <c r="AO780" s="157" t="s">
        <v>56</v>
      </c>
    </row>
    <row r="781" spans="2:41" s="3" customFormat="1" ht="9.9499999999999993" customHeight="1" x14ac:dyDescent="0.2">
      <c r="B781" s="107" t="s">
        <v>52</v>
      </c>
      <c r="D781" s="39"/>
      <c r="E781" s="72" t="s">
        <v>92</v>
      </c>
      <c r="F781" s="72"/>
      <c r="G781" s="29" t="s">
        <v>45</v>
      </c>
      <c r="H781" s="29"/>
      <c r="I781" s="29"/>
      <c r="J781" s="29"/>
      <c r="K781" s="29" t="s">
        <v>88</v>
      </c>
      <c r="L781" s="29"/>
      <c r="M781" s="29" t="s">
        <v>164</v>
      </c>
      <c r="N781" s="29"/>
      <c r="P781" s="72" t="s">
        <v>300</v>
      </c>
      <c r="Q781" s="87"/>
      <c r="R781" s="28"/>
      <c r="S781" s="38">
        <f t="shared" ref="S781:S788" si="620">IF(Suggested="Yes",AA781,AG781)</f>
        <v>28.85</v>
      </c>
      <c r="T781" s="36" t="s">
        <v>44</v>
      </c>
      <c r="U781" s="5" t="str">
        <f>+Instructions!$B$3</f>
        <v>E</v>
      </c>
      <c r="V781" s="51"/>
      <c r="W781" s="55">
        <f>+Instructions!$C$22</f>
        <v>0</v>
      </c>
      <c r="X781" s="38">
        <f t="shared" ref="X781:X788" si="621">ROUND($AA781*(1-W781)+0.004999,2)</f>
        <v>28.85</v>
      </c>
      <c r="Y781" s="146"/>
      <c r="Z781" s="6" t="s">
        <v>3263</v>
      </c>
      <c r="AA781" s="38">
        <v>28.85</v>
      </c>
      <c r="AB781" s="59">
        <f t="shared" ref="AB781:AC788" si="622">+W781</f>
        <v>0</v>
      </c>
      <c r="AC781" s="16">
        <f t="shared" si="622"/>
        <v>28.85</v>
      </c>
      <c r="AD781" s="12">
        <f t="shared" ref="AD781:AD788" si="623">(AG781-AC781)/AG781</f>
        <v>0</v>
      </c>
      <c r="AE781" s="115"/>
      <c r="AF781" s="120">
        <v>1</v>
      </c>
      <c r="AG781" s="37">
        <f t="shared" ref="AG781:AG788" si="624">SUM(AJ781:AL781)+AE781</f>
        <v>28.85</v>
      </c>
      <c r="AH781" s="146"/>
      <c r="AJ781" s="38">
        <f t="shared" ref="AJ781:AJ788" si="625">ROUND(AC781/(1-VLOOKUP(AF781,Group,2,FALSE)),2)</f>
        <v>28.85</v>
      </c>
      <c r="AK781" s="16">
        <f t="shared" ref="AK781:AK788" si="626">IF(VLOOKUP(AF781,Group,5,FALSE)="YES",VLOOKUP(ROUND(ROUND(AJ781,1)-AJ781,2),Round,2,FALSE)+VLOOKUP(AF781,Group,6,FALSE),0)</f>
        <v>0</v>
      </c>
      <c r="AL781" s="16">
        <f t="shared" ref="AL781:AL788" si="627">IF(VLOOKUP(AF781,Group,7,FALSE)="",0,ROUND(AJ781-0.04999,1)-AJ781+AM781)</f>
        <v>0</v>
      </c>
      <c r="AM781" s="16" t="str">
        <f t="shared" ref="AM781:AM788" si="628">IF(VLOOKUP(AF781,Group,7,FALSE)="","",VLOOKUP(AF781,Group,7,FALSE))</f>
        <v/>
      </c>
      <c r="AO781" s="157" t="s">
        <v>56</v>
      </c>
    </row>
    <row r="782" spans="2:41" s="3" customFormat="1" ht="9.9499999999999993" customHeight="1" x14ac:dyDescent="0.2">
      <c r="B782" s="107" t="s">
        <v>52</v>
      </c>
      <c r="D782" s="39"/>
      <c r="E782" s="72" t="s">
        <v>93</v>
      </c>
      <c r="F782" s="72"/>
      <c r="G782" s="29" t="s">
        <v>45</v>
      </c>
      <c r="H782" s="29"/>
      <c r="I782" s="29"/>
      <c r="J782" s="29"/>
      <c r="K782" s="29" t="s">
        <v>88</v>
      </c>
      <c r="L782" s="29"/>
      <c r="M782" s="29" t="s">
        <v>165</v>
      </c>
      <c r="N782" s="29"/>
      <c r="P782" s="72" t="s">
        <v>300</v>
      </c>
      <c r="Q782" s="87"/>
      <c r="R782" s="28"/>
      <c r="S782" s="38">
        <f t="shared" si="620"/>
        <v>29.4</v>
      </c>
      <c r="T782" s="36" t="s">
        <v>44</v>
      </c>
      <c r="U782" s="5" t="str">
        <f>+Instructions!$B$3</f>
        <v>E</v>
      </c>
      <c r="V782" s="51"/>
      <c r="W782" s="55">
        <f>+Instructions!$C$22</f>
        <v>0</v>
      </c>
      <c r="X782" s="38">
        <f t="shared" si="621"/>
        <v>29.4</v>
      </c>
      <c r="Y782" s="146"/>
      <c r="Z782" s="6" t="s">
        <v>3263</v>
      </c>
      <c r="AA782" s="38">
        <v>29.4</v>
      </c>
      <c r="AB782" s="59">
        <f t="shared" si="622"/>
        <v>0</v>
      </c>
      <c r="AC782" s="16">
        <f t="shared" si="622"/>
        <v>29.4</v>
      </c>
      <c r="AD782" s="12">
        <f t="shared" si="623"/>
        <v>0</v>
      </c>
      <c r="AE782" s="115"/>
      <c r="AF782" s="120">
        <v>1</v>
      </c>
      <c r="AG782" s="37">
        <f t="shared" si="624"/>
        <v>29.4</v>
      </c>
      <c r="AH782" s="146"/>
      <c r="AJ782" s="38">
        <f t="shared" si="625"/>
        <v>29.4</v>
      </c>
      <c r="AK782" s="16">
        <f t="shared" si="626"/>
        <v>0</v>
      </c>
      <c r="AL782" s="16">
        <f t="shared" si="627"/>
        <v>0</v>
      </c>
      <c r="AM782" s="16" t="str">
        <f t="shared" si="628"/>
        <v/>
      </c>
      <c r="AO782" s="157" t="s">
        <v>56</v>
      </c>
    </row>
    <row r="783" spans="2:41" s="3" customFormat="1" ht="9.9499999999999993" customHeight="1" x14ac:dyDescent="0.2">
      <c r="B783" s="107" t="s">
        <v>52</v>
      </c>
      <c r="D783" s="39"/>
      <c r="E783" s="72" t="s">
        <v>1540</v>
      </c>
      <c r="F783" s="72"/>
      <c r="G783" s="29" t="s">
        <v>45</v>
      </c>
      <c r="H783" s="29"/>
      <c r="I783" s="29"/>
      <c r="J783" s="29"/>
      <c r="K783" s="29" t="s">
        <v>88</v>
      </c>
      <c r="L783" s="29"/>
      <c r="M783" s="29" t="s">
        <v>1662</v>
      </c>
      <c r="N783" s="29"/>
      <c r="P783" s="72" t="s">
        <v>1521</v>
      </c>
      <c r="Q783" s="87"/>
      <c r="R783" s="28"/>
      <c r="S783" s="38">
        <f>IF(Suggested="Yes",AA783,AG783)</f>
        <v>26.8</v>
      </c>
      <c r="T783" s="36" t="s">
        <v>44</v>
      </c>
      <c r="U783" s="5" t="str">
        <f>+Instructions!$B$3</f>
        <v>E</v>
      </c>
      <c r="V783" s="51"/>
      <c r="W783" s="55">
        <f>+Instructions!$C$22</f>
        <v>0</v>
      </c>
      <c r="X783" s="38">
        <f t="shared" si="621"/>
        <v>26.8</v>
      </c>
      <c r="Y783" s="146"/>
      <c r="Z783" s="6" t="s">
        <v>3263</v>
      </c>
      <c r="AA783" s="38">
        <v>26.8</v>
      </c>
      <c r="AB783" s="59">
        <f t="shared" si="622"/>
        <v>0</v>
      </c>
      <c r="AC783" s="16">
        <f t="shared" si="622"/>
        <v>26.8</v>
      </c>
      <c r="AD783" s="12">
        <f t="shared" si="623"/>
        <v>0</v>
      </c>
      <c r="AE783" s="115"/>
      <c r="AF783" s="120">
        <v>1</v>
      </c>
      <c r="AG783" s="37">
        <f t="shared" si="624"/>
        <v>26.8</v>
      </c>
      <c r="AH783" s="146"/>
      <c r="AJ783" s="38">
        <f t="shared" si="625"/>
        <v>26.8</v>
      </c>
      <c r="AK783" s="16">
        <f t="shared" si="626"/>
        <v>0</v>
      </c>
      <c r="AL783" s="16">
        <f t="shared" si="627"/>
        <v>0</v>
      </c>
      <c r="AM783" s="16" t="str">
        <f t="shared" si="628"/>
        <v/>
      </c>
      <c r="AO783" s="156" t="s">
        <v>56</v>
      </c>
    </row>
    <row r="784" spans="2:41" s="3" customFormat="1" ht="9.9499999999999993" customHeight="1" x14ac:dyDescent="0.2">
      <c r="B784" s="107" t="s">
        <v>52</v>
      </c>
      <c r="D784" s="39"/>
      <c r="E784" s="72" t="s">
        <v>252</v>
      </c>
      <c r="F784" s="72"/>
      <c r="G784" s="29" t="s">
        <v>45</v>
      </c>
      <c r="H784" s="29"/>
      <c r="I784" s="29"/>
      <c r="J784" s="29"/>
      <c r="K784" s="29" t="s">
        <v>88</v>
      </c>
      <c r="L784" s="29"/>
      <c r="M784" s="29" t="s">
        <v>569</v>
      </c>
      <c r="N784" s="29"/>
      <c r="P784" s="72" t="s">
        <v>547</v>
      </c>
      <c r="Q784" s="87"/>
      <c r="R784" s="28"/>
      <c r="S784" s="38">
        <f t="shared" si="620"/>
        <v>23.1</v>
      </c>
      <c r="T784" s="36" t="s">
        <v>44</v>
      </c>
      <c r="U784" s="5" t="str">
        <f>+Instructions!$B$3</f>
        <v>E</v>
      </c>
      <c r="V784" s="51"/>
      <c r="W784" s="55">
        <f>+Instructions!$C$22</f>
        <v>0</v>
      </c>
      <c r="X784" s="38">
        <f t="shared" si="621"/>
        <v>23.1</v>
      </c>
      <c r="Y784" s="146"/>
      <c r="Z784" s="6" t="s">
        <v>3263</v>
      </c>
      <c r="AA784" s="38">
        <v>23.1</v>
      </c>
      <c r="AB784" s="59">
        <f t="shared" si="622"/>
        <v>0</v>
      </c>
      <c r="AC784" s="16">
        <f t="shared" si="622"/>
        <v>23.1</v>
      </c>
      <c r="AD784" s="12">
        <f t="shared" si="623"/>
        <v>0</v>
      </c>
      <c r="AE784" s="115"/>
      <c r="AF784" s="120">
        <v>1</v>
      </c>
      <c r="AG784" s="37">
        <f t="shared" si="624"/>
        <v>23.1</v>
      </c>
      <c r="AH784" s="146"/>
      <c r="AJ784" s="38">
        <f t="shared" si="625"/>
        <v>23.1</v>
      </c>
      <c r="AK784" s="16">
        <f t="shared" si="626"/>
        <v>0</v>
      </c>
      <c r="AL784" s="16">
        <f t="shared" si="627"/>
        <v>0</v>
      </c>
      <c r="AM784" s="16" t="str">
        <f t="shared" si="628"/>
        <v/>
      </c>
      <c r="AO784" s="157" t="s">
        <v>56</v>
      </c>
    </row>
    <row r="785" spans="2:41" s="3" customFormat="1" ht="9.9499999999999993" customHeight="1" x14ac:dyDescent="0.2">
      <c r="B785" s="107" t="s">
        <v>52</v>
      </c>
      <c r="D785" s="39"/>
      <c r="E785" s="72" t="s">
        <v>83</v>
      </c>
      <c r="F785" s="72"/>
      <c r="G785" s="29" t="s">
        <v>45</v>
      </c>
      <c r="H785" s="29"/>
      <c r="I785" s="29"/>
      <c r="J785" s="29"/>
      <c r="K785" s="29" t="s">
        <v>88</v>
      </c>
      <c r="L785" s="29"/>
      <c r="M785" s="29" t="s">
        <v>166</v>
      </c>
      <c r="N785" s="29"/>
      <c r="P785" s="72" t="s">
        <v>90</v>
      </c>
      <c r="Q785" s="87"/>
      <c r="R785" s="28"/>
      <c r="S785" s="38">
        <f t="shared" si="620"/>
        <v>22.95</v>
      </c>
      <c r="T785" s="36" t="s">
        <v>44</v>
      </c>
      <c r="U785" s="5" t="str">
        <f>+Instructions!$B$3</f>
        <v>E</v>
      </c>
      <c r="V785" s="51"/>
      <c r="W785" s="55">
        <f>+Instructions!$C$22</f>
        <v>0</v>
      </c>
      <c r="X785" s="38">
        <f t="shared" si="621"/>
        <v>22.95</v>
      </c>
      <c r="Y785" s="146"/>
      <c r="Z785" s="6" t="s">
        <v>3263</v>
      </c>
      <c r="AA785" s="38">
        <v>22.95</v>
      </c>
      <c r="AB785" s="59">
        <f t="shared" si="622"/>
        <v>0</v>
      </c>
      <c r="AC785" s="16">
        <f t="shared" si="622"/>
        <v>22.95</v>
      </c>
      <c r="AD785" s="12">
        <f t="shared" si="623"/>
        <v>0</v>
      </c>
      <c r="AE785" s="115"/>
      <c r="AF785" s="120">
        <v>1</v>
      </c>
      <c r="AG785" s="37">
        <f t="shared" si="624"/>
        <v>22.95</v>
      </c>
      <c r="AH785" s="146"/>
      <c r="AJ785" s="38">
        <f t="shared" si="625"/>
        <v>22.95</v>
      </c>
      <c r="AK785" s="16">
        <f t="shared" si="626"/>
        <v>0</v>
      </c>
      <c r="AL785" s="16">
        <f t="shared" si="627"/>
        <v>0</v>
      </c>
      <c r="AM785" s="16" t="str">
        <f t="shared" si="628"/>
        <v/>
      </c>
      <c r="AO785" s="157" t="s">
        <v>56</v>
      </c>
    </row>
    <row r="786" spans="2:41" s="3" customFormat="1" ht="9.9499999999999993" customHeight="1" x14ac:dyDescent="0.2">
      <c r="B786" s="107" t="s">
        <v>52</v>
      </c>
      <c r="D786" s="39"/>
      <c r="E786" s="72" t="s">
        <v>89</v>
      </c>
      <c r="F786" s="72"/>
      <c r="G786" s="29" t="s">
        <v>45</v>
      </c>
      <c r="H786" s="29"/>
      <c r="I786" s="29"/>
      <c r="J786" s="29"/>
      <c r="K786" s="29" t="s">
        <v>88</v>
      </c>
      <c r="L786" s="29"/>
      <c r="M786" s="29" t="s">
        <v>167</v>
      </c>
      <c r="N786" s="29"/>
      <c r="P786" s="72" t="s">
        <v>91</v>
      </c>
      <c r="Q786" s="87"/>
      <c r="R786" s="28"/>
      <c r="S786" s="38">
        <f t="shared" si="620"/>
        <v>25.45</v>
      </c>
      <c r="T786" s="36" t="s">
        <v>44</v>
      </c>
      <c r="U786" s="5" t="str">
        <f>+Instructions!$B$3</f>
        <v>E</v>
      </c>
      <c r="V786" s="51"/>
      <c r="W786" s="55">
        <f>+Instructions!$C$22</f>
        <v>0</v>
      </c>
      <c r="X786" s="38">
        <f t="shared" si="621"/>
        <v>25.45</v>
      </c>
      <c r="Y786" s="146"/>
      <c r="Z786" s="6" t="s">
        <v>3263</v>
      </c>
      <c r="AA786" s="38">
        <v>25.45</v>
      </c>
      <c r="AB786" s="59">
        <f t="shared" si="622"/>
        <v>0</v>
      </c>
      <c r="AC786" s="16">
        <f t="shared" si="622"/>
        <v>25.45</v>
      </c>
      <c r="AD786" s="12">
        <f t="shared" si="623"/>
        <v>0</v>
      </c>
      <c r="AE786" s="115"/>
      <c r="AF786" s="120">
        <v>1</v>
      </c>
      <c r="AG786" s="37">
        <f t="shared" si="624"/>
        <v>25.45</v>
      </c>
      <c r="AH786" s="146"/>
      <c r="AJ786" s="38">
        <f t="shared" si="625"/>
        <v>25.45</v>
      </c>
      <c r="AK786" s="16">
        <f t="shared" si="626"/>
        <v>0</v>
      </c>
      <c r="AL786" s="16">
        <f t="shared" si="627"/>
        <v>0</v>
      </c>
      <c r="AM786" s="16" t="str">
        <f t="shared" si="628"/>
        <v/>
      </c>
      <c r="AO786" s="157" t="s">
        <v>56</v>
      </c>
    </row>
    <row r="787" spans="2:41" s="3" customFormat="1" ht="9.9499999999999993" customHeight="1" x14ac:dyDescent="0.2">
      <c r="B787" s="107" t="s">
        <v>52</v>
      </c>
      <c r="D787" s="39"/>
      <c r="E787" s="72" t="s">
        <v>292</v>
      </c>
      <c r="F787" s="72"/>
      <c r="G787" s="29" t="s">
        <v>45</v>
      </c>
      <c r="H787" s="29"/>
      <c r="I787" s="29"/>
      <c r="J787" s="29"/>
      <c r="K787" s="29" t="s">
        <v>88</v>
      </c>
      <c r="L787" s="29"/>
      <c r="M787" s="29" t="s">
        <v>335</v>
      </c>
      <c r="N787" s="29"/>
      <c r="P787" s="72" t="s">
        <v>90</v>
      </c>
      <c r="Q787" s="87"/>
      <c r="R787" s="28"/>
      <c r="S787" s="38">
        <f>IF(Suggested="Yes",AA787,AG787)</f>
        <v>24.9</v>
      </c>
      <c r="T787" s="36" t="s">
        <v>44</v>
      </c>
      <c r="U787" s="5" t="str">
        <f>+Instructions!$B$3</f>
        <v>E</v>
      </c>
      <c r="V787" s="51"/>
      <c r="W787" s="55">
        <f>+Instructions!$C$22</f>
        <v>0</v>
      </c>
      <c r="X787" s="38">
        <f t="shared" si="621"/>
        <v>24.9</v>
      </c>
      <c r="Y787" s="146"/>
      <c r="Z787" s="6" t="s">
        <v>3263</v>
      </c>
      <c r="AA787" s="38">
        <v>24.9</v>
      </c>
      <c r="AB787" s="59">
        <f t="shared" si="622"/>
        <v>0</v>
      </c>
      <c r="AC787" s="16">
        <f t="shared" si="622"/>
        <v>24.9</v>
      </c>
      <c r="AD787" s="12">
        <f t="shared" si="623"/>
        <v>0</v>
      </c>
      <c r="AE787" s="115"/>
      <c r="AF787" s="120">
        <v>1</v>
      </c>
      <c r="AG787" s="37">
        <f t="shared" si="624"/>
        <v>24.9</v>
      </c>
      <c r="AH787" s="146"/>
      <c r="AJ787" s="38">
        <f t="shared" si="625"/>
        <v>24.9</v>
      </c>
      <c r="AK787" s="16">
        <f t="shared" si="626"/>
        <v>0</v>
      </c>
      <c r="AL787" s="16">
        <f t="shared" si="627"/>
        <v>0</v>
      </c>
      <c r="AM787" s="16" t="str">
        <f t="shared" si="628"/>
        <v/>
      </c>
      <c r="AO787" s="157" t="s">
        <v>56</v>
      </c>
    </row>
    <row r="788" spans="2:41" s="3" customFormat="1" ht="9.9499999999999993" customHeight="1" x14ac:dyDescent="0.2">
      <c r="B788" s="107" t="s">
        <v>52</v>
      </c>
      <c r="D788" s="39"/>
      <c r="E788" s="72" t="s">
        <v>187</v>
      </c>
      <c r="F788" s="72"/>
      <c r="G788" s="29" t="s">
        <v>45</v>
      </c>
      <c r="H788" s="29"/>
      <c r="I788" s="29"/>
      <c r="J788" s="29"/>
      <c r="K788" s="29" t="s">
        <v>88</v>
      </c>
      <c r="L788" s="29"/>
      <c r="M788" s="29" t="s">
        <v>168</v>
      </c>
      <c r="N788" s="29"/>
      <c r="P788" s="72" t="s">
        <v>432</v>
      </c>
      <c r="Q788" s="87" t="s">
        <v>244</v>
      </c>
      <c r="R788" s="28"/>
      <c r="S788" s="38">
        <f t="shared" si="620"/>
        <v>27.15</v>
      </c>
      <c r="T788" s="36" t="s">
        <v>44</v>
      </c>
      <c r="U788" s="5" t="str">
        <f>+Instructions!$B$3</f>
        <v>E</v>
      </c>
      <c r="V788" s="51"/>
      <c r="W788" s="55">
        <f>+Instructions!$C$22</f>
        <v>0</v>
      </c>
      <c r="X788" s="38">
        <f t="shared" si="621"/>
        <v>27.15</v>
      </c>
      <c r="Y788" s="146"/>
      <c r="Z788" s="6" t="s">
        <v>3263</v>
      </c>
      <c r="AA788" s="38">
        <v>27.15</v>
      </c>
      <c r="AB788" s="59">
        <f t="shared" si="622"/>
        <v>0</v>
      </c>
      <c r="AC788" s="16">
        <f t="shared" si="622"/>
        <v>27.15</v>
      </c>
      <c r="AD788" s="12">
        <f t="shared" si="623"/>
        <v>0</v>
      </c>
      <c r="AE788" s="115"/>
      <c r="AF788" s="120">
        <v>1</v>
      </c>
      <c r="AG788" s="37">
        <f t="shared" si="624"/>
        <v>27.15</v>
      </c>
      <c r="AH788" s="146"/>
      <c r="AJ788" s="38">
        <f t="shared" si="625"/>
        <v>27.15</v>
      </c>
      <c r="AK788" s="16">
        <f t="shared" si="626"/>
        <v>0</v>
      </c>
      <c r="AL788" s="16">
        <f t="shared" si="627"/>
        <v>0</v>
      </c>
      <c r="AM788" s="16" t="str">
        <f t="shared" si="628"/>
        <v/>
      </c>
      <c r="AO788" s="157" t="s">
        <v>56</v>
      </c>
    </row>
    <row r="789" spans="2:41" s="3" customFormat="1" ht="1.5" customHeight="1" x14ac:dyDescent="0.2">
      <c r="P789" s="72"/>
      <c r="Q789" s="87"/>
      <c r="R789" s="6"/>
      <c r="S789" s="38"/>
      <c r="T789" s="6"/>
      <c r="U789" s="5"/>
      <c r="V789" s="51"/>
      <c r="W789" s="55"/>
      <c r="X789" s="14"/>
      <c r="Y789" s="146"/>
      <c r="Z789" s="38"/>
      <c r="AA789" s="38"/>
      <c r="AB789" s="54"/>
      <c r="AC789" s="16"/>
      <c r="AD789" s="14"/>
      <c r="AE789" s="64"/>
      <c r="AF789" s="118"/>
      <c r="AG789" s="38"/>
      <c r="AH789" s="146"/>
      <c r="AJ789" s="38"/>
      <c r="AK789" s="16"/>
      <c r="AL789" s="16"/>
      <c r="AM789" s="16"/>
      <c r="AO789" s="157" t="s">
        <v>56</v>
      </c>
    </row>
    <row r="790" spans="2:41" s="3" customFormat="1" ht="9.9499999999999993" customHeight="1" x14ac:dyDescent="0.2">
      <c r="B790" s="106" t="s">
        <v>6</v>
      </c>
      <c r="D790" s="39"/>
      <c r="E790" s="72" t="s">
        <v>83</v>
      </c>
      <c r="F790" s="72"/>
      <c r="G790" s="29" t="s">
        <v>116</v>
      </c>
      <c r="H790" s="29"/>
      <c r="I790" s="29"/>
      <c r="J790" s="29"/>
      <c r="K790" s="29" t="s">
        <v>88</v>
      </c>
      <c r="L790" s="29"/>
      <c r="M790" s="29" t="s">
        <v>169</v>
      </c>
      <c r="N790" s="29"/>
      <c r="P790" s="72" t="s">
        <v>1531</v>
      </c>
      <c r="Q790" s="87"/>
      <c r="R790" s="28"/>
      <c r="S790" s="38">
        <f t="shared" ref="S790" si="629">IF(Suggested="Yes",AA790,AG790)</f>
        <v>25.05</v>
      </c>
      <c r="T790" s="36" t="s">
        <v>43</v>
      </c>
      <c r="U790" s="5" t="str">
        <f>+Instructions!$B$3</f>
        <v>E</v>
      </c>
      <c r="V790" s="51"/>
      <c r="W790" s="55">
        <f>+Instructions!$C$22</f>
        <v>0</v>
      </c>
      <c r="X790" s="38">
        <f t="shared" ref="X790" si="630">ROUND($AA790*(1-W790)+0.004999,2)</f>
        <v>25.05</v>
      </c>
      <c r="Y790" s="146"/>
      <c r="Z790" s="6" t="s">
        <v>3263</v>
      </c>
      <c r="AA790" s="38">
        <v>25.05</v>
      </c>
      <c r="AB790" s="59">
        <f t="shared" ref="AB790:AC790" si="631">+W790</f>
        <v>0</v>
      </c>
      <c r="AC790" s="16">
        <f t="shared" si="631"/>
        <v>25.05</v>
      </c>
      <c r="AD790" s="12">
        <f t="shared" ref="AD790" si="632">(AG790-AC790)/AG790</f>
        <v>0</v>
      </c>
      <c r="AE790" s="115"/>
      <c r="AF790" s="121">
        <v>3</v>
      </c>
      <c r="AG790" s="52">
        <f t="shared" ref="AG790" si="633">SUM(AJ790:AL790)+AE790</f>
        <v>25.05</v>
      </c>
      <c r="AH790" s="146"/>
      <c r="AJ790" s="38">
        <f t="shared" ref="AJ790" si="634">ROUND(AC790/(1-VLOOKUP(AF790,Group,2,FALSE)),2)</f>
        <v>25.05</v>
      </c>
      <c r="AK790" s="16">
        <f t="shared" ref="AK790" si="635">IF(VLOOKUP(AF790,Group,5,FALSE)="YES",VLOOKUP(ROUND(ROUND(AJ790,1)-AJ790,2),Round,2,FALSE)+VLOOKUP(AF790,Group,6,FALSE),0)</f>
        <v>0</v>
      </c>
      <c r="AL790" s="16">
        <f t="shared" ref="AL790" si="636">IF(VLOOKUP(AF790,Group,7,FALSE)="",0,ROUND(AJ790-0.04999,1)-AJ790+AM790)</f>
        <v>0</v>
      </c>
      <c r="AM790" s="16" t="str">
        <f t="shared" ref="AM790" si="637">IF(VLOOKUP(AF790,Group,7,FALSE)="","",VLOOKUP(AF790,Group,7,FALSE))</f>
        <v/>
      </c>
      <c r="AO790" s="157" t="s">
        <v>56</v>
      </c>
    </row>
    <row r="791" spans="2:41" s="3" customFormat="1" ht="1.5" customHeight="1" x14ac:dyDescent="0.2">
      <c r="P791" s="72"/>
      <c r="Q791" s="87"/>
      <c r="R791" s="6"/>
      <c r="S791" s="38"/>
      <c r="T791" s="6"/>
      <c r="U791" s="5"/>
      <c r="V791" s="51"/>
      <c r="W791" s="55"/>
      <c r="X791" s="14"/>
      <c r="Y791" s="146"/>
      <c r="Z791" s="38"/>
      <c r="AA791" s="38"/>
      <c r="AB791" s="54"/>
      <c r="AC791" s="16"/>
      <c r="AD791" s="14"/>
      <c r="AE791" s="64"/>
      <c r="AF791" s="118"/>
      <c r="AG791" s="38"/>
      <c r="AH791" s="146"/>
      <c r="AJ791" s="38"/>
      <c r="AK791" s="16"/>
      <c r="AL791" s="16"/>
      <c r="AM791" s="16"/>
      <c r="AO791" s="157" t="s">
        <v>56</v>
      </c>
    </row>
    <row r="792" spans="2:41" s="3" customFormat="1" ht="9.9499999999999993" customHeight="1" x14ac:dyDescent="0.2">
      <c r="B792" s="106" t="s">
        <v>6</v>
      </c>
      <c r="D792" s="39"/>
      <c r="E792" s="72" t="s">
        <v>97</v>
      </c>
      <c r="F792" s="72"/>
      <c r="G792" s="29" t="s">
        <v>1301</v>
      </c>
      <c r="H792" s="29"/>
      <c r="I792" s="29"/>
      <c r="J792" s="29"/>
      <c r="K792" s="29" t="s">
        <v>88</v>
      </c>
      <c r="L792" s="29"/>
      <c r="M792" s="29" t="s">
        <v>170</v>
      </c>
      <c r="N792" s="29"/>
      <c r="P792" s="72"/>
      <c r="Q792" s="87"/>
      <c r="R792" s="28"/>
      <c r="S792" s="38">
        <f>IF(Suggested="Yes",AA792,AG792)</f>
        <v>34.25</v>
      </c>
      <c r="T792" s="36" t="s">
        <v>43</v>
      </c>
      <c r="U792" s="5" t="str">
        <f>+Instructions!$B$3</f>
        <v>E</v>
      </c>
      <c r="V792" s="51"/>
      <c r="W792" s="55">
        <f>+Instructions!$C$22</f>
        <v>0</v>
      </c>
      <c r="X792" s="38">
        <f>ROUND($AA792*(1-W792)+0.004999,2)</f>
        <v>34.25</v>
      </c>
      <c r="Y792" s="146"/>
      <c r="Z792" s="6" t="s">
        <v>3263</v>
      </c>
      <c r="AA792" s="38">
        <v>34.25</v>
      </c>
      <c r="AB792" s="59">
        <f t="shared" ref="AB792:AC793" si="638">+W792</f>
        <v>0</v>
      </c>
      <c r="AC792" s="16">
        <f t="shared" si="638"/>
        <v>34.25</v>
      </c>
      <c r="AD792" s="12">
        <f>(AG792-AC792)/AG792</f>
        <v>0</v>
      </c>
      <c r="AE792" s="115"/>
      <c r="AF792" s="121">
        <v>3</v>
      </c>
      <c r="AG792" s="52">
        <f>SUM(AJ792:AL792)+AE792</f>
        <v>34.25</v>
      </c>
      <c r="AH792" s="146"/>
      <c r="AJ792" s="38">
        <f>ROUND(AC792/(1-VLOOKUP(AF792,Group,2,FALSE)),2)</f>
        <v>34.25</v>
      </c>
      <c r="AK792" s="16">
        <f>IF(VLOOKUP(AF792,Group,5,FALSE)="YES",VLOOKUP(ROUND(ROUND(AJ792,1)-AJ792,2),Round,2,FALSE)+VLOOKUP(AF792,Group,6,FALSE),0)</f>
        <v>0</v>
      </c>
      <c r="AL792" s="16">
        <f>IF(VLOOKUP(AF792,Group,7,FALSE)="",0,ROUND(AJ792-0.04999,1)-AJ792+AM792)</f>
        <v>0</v>
      </c>
      <c r="AM792" s="16" t="str">
        <f>IF(VLOOKUP(AF792,Group,7,FALSE)="","",VLOOKUP(AF792,Group,7,FALSE))</f>
        <v/>
      </c>
      <c r="AO792" s="157" t="s">
        <v>56</v>
      </c>
    </row>
    <row r="793" spans="2:41" s="3" customFormat="1" ht="9.9499999999999993" customHeight="1" x14ac:dyDescent="0.2">
      <c r="B793" s="106" t="s">
        <v>6</v>
      </c>
      <c r="D793" s="39"/>
      <c r="E793" s="72" t="s">
        <v>98</v>
      </c>
      <c r="F793" s="72"/>
      <c r="G793" s="29" t="s">
        <v>99</v>
      </c>
      <c r="H793" s="29"/>
      <c r="I793" s="29"/>
      <c r="J793" s="29"/>
      <c r="K793" s="29" t="s">
        <v>88</v>
      </c>
      <c r="L793" s="29"/>
      <c r="M793" s="29" t="s">
        <v>171</v>
      </c>
      <c r="N793" s="29"/>
      <c r="P793" s="72"/>
      <c r="Q793" s="87"/>
      <c r="R793" s="28"/>
      <c r="S793" s="38">
        <f>IF(Suggested="Yes",AA793,AG793)</f>
        <v>28.15</v>
      </c>
      <c r="T793" s="36" t="s">
        <v>43</v>
      </c>
      <c r="U793" s="5" t="str">
        <f>+Instructions!$B$3</f>
        <v>E</v>
      </c>
      <c r="V793" s="51"/>
      <c r="W793" s="55">
        <f>+Instructions!$C$22</f>
        <v>0</v>
      </c>
      <c r="X793" s="38">
        <f>ROUND($AA793*(1-W793)+0.004999,2)</f>
        <v>28.15</v>
      </c>
      <c r="Y793" s="146"/>
      <c r="Z793" s="6" t="s">
        <v>3263</v>
      </c>
      <c r="AA793" s="38">
        <v>28.15</v>
      </c>
      <c r="AB793" s="59">
        <f t="shared" si="638"/>
        <v>0</v>
      </c>
      <c r="AC793" s="16">
        <f t="shared" si="638"/>
        <v>28.15</v>
      </c>
      <c r="AD793" s="12">
        <f>(AG793-AC793)/AG793</f>
        <v>0</v>
      </c>
      <c r="AE793" s="115"/>
      <c r="AF793" s="121">
        <v>3</v>
      </c>
      <c r="AG793" s="52">
        <f>SUM(AJ793:AL793)+AE793</f>
        <v>28.15</v>
      </c>
      <c r="AH793" s="146"/>
      <c r="AJ793" s="38">
        <f>ROUND(AC793/(1-VLOOKUP(AF793,Group,2,FALSE)),2)</f>
        <v>28.15</v>
      </c>
      <c r="AK793" s="16">
        <f>IF(VLOOKUP(AF793,Group,5,FALSE)="YES",VLOOKUP(ROUND(ROUND(AJ793,1)-AJ793,2),Round,2,FALSE)+VLOOKUP(AF793,Group,6,FALSE),0)</f>
        <v>0</v>
      </c>
      <c r="AL793" s="16">
        <f>IF(VLOOKUP(AF793,Group,7,FALSE)="",0,ROUND(AJ793-0.04999,1)-AJ793+AM793)</f>
        <v>0</v>
      </c>
      <c r="AM793" s="16" t="str">
        <f>IF(VLOOKUP(AF793,Group,7,FALSE)="","",VLOOKUP(AF793,Group,7,FALSE))</f>
        <v/>
      </c>
      <c r="AO793" s="157" t="s">
        <v>56</v>
      </c>
    </row>
    <row r="794" spans="2:41" s="3" customFormat="1" ht="9.9499999999999993" customHeight="1" x14ac:dyDescent="0.2">
      <c r="B794" s="106" t="s">
        <v>6</v>
      </c>
      <c r="D794" s="39"/>
      <c r="E794" s="72" t="s">
        <v>256</v>
      </c>
      <c r="F794" s="72"/>
      <c r="G794" s="29" t="s">
        <v>1020</v>
      </c>
      <c r="H794" s="29"/>
      <c r="I794" s="29"/>
      <c r="J794" s="29"/>
      <c r="K794" s="29" t="s">
        <v>88</v>
      </c>
      <c r="L794" s="29"/>
      <c r="M794" s="29" t="s">
        <v>262</v>
      </c>
      <c r="N794" s="29"/>
      <c r="P794" s="72"/>
      <c r="Q794" s="87"/>
      <c r="R794" s="28"/>
      <c r="S794" s="38">
        <f>IF(Suggested="Yes",AA794,AG794)</f>
        <v>53.95</v>
      </c>
      <c r="T794" s="36" t="s">
        <v>43</v>
      </c>
      <c r="U794" s="5" t="str">
        <f>+Instructions!$B$3</f>
        <v>E</v>
      </c>
      <c r="V794" s="51"/>
      <c r="W794" s="55">
        <f>+Instructions!$C$22</f>
        <v>0</v>
      </c>
      <c r="X794" s="38">
        <f>ROUND($AA794*(1-W794)+0.004999,2)</f>
        <v>53.95</v>
      </c>
      <c r="Y794" s="146"/>
      <c r="Z794" s="6" t="s">
        <v>3263</v>
      </c>
      <c r="AA794" s="38">
        <v>53.95</v>
      </c>
      <c r="AB794" s="59">
        <f>+W794</f>
        <v>0</v>
      </c>
      <c r="AC794" s="16">
        <f>+X794</f>
        <v>53.95</v>
      </c>
      <c r="AD794" s="12">
        <f>(AG794-AC794)/AG794</f>
        <v>0</v>
      </c>
      <c r="AE794" s="115"/>
      <c r="AF794" s="121">
        <v>3</v>
      </c>
      <c r="AG794" s="52">
        <f>SUM(AJ794:AL794)+AE794</f>
        <v>53.95</v>
      </c>
      <c r="AH794" s="146"/>
      <c r="AJ794" s="38">
        <f>ROUND(AC794/(1-VLOOKUP(AF794,Group,2,FALSE)),2)</f>
        <v>53.95</v>
      </c>
      <c r="AK794" s="16">
        <f>IF(VLOOKUP(AF794,Group,5,FALSE)="YES",VLOOKUP(ROUND(ROUND(AJ794,1)-AJ794,2),Round,2,FALSE)+VLOOKUP(AF794,Group,6,FALSE),0)</f>
        <v>0</v>
      </c>
      <c r="AL794" s="16">
        <f>IF(VLOOKUP(AF794,Group,7,FALSE)="",0,ROUND(AJ794-0.04999,1)-AJ794+AM794)</f>
        <v>0</v>
      </c>
      <c r="AM794" s="16" t="str">
        <f>IF(VLOOKUP(AF794,Group,7,FALSE)="","",VLOOKUP(AF794,Group,7,FALSE))</f>
        <v/>
      </c>
      <c r="AO794" s="157" t="s">
        <v>56</v>
      </c>
    </row>
    <row r="795" spans="2:41" s="3" customFormat="1" ht="1.5" customHeight="1" x14ac:dyDescent="0.2">
      <c r="P795" s="72"/>
      <c r="Q795" s="87"/>
      <c r="R795" s="6"/>
      <c r="S795" s="38"/>
      <c r="T795" s="6"/>
      <c r="U795" s="5"/>
      <c r="V795" s="51"/>
      <c r="W795" s="55"/>
      <c r="X795" s="14"/>
      <c r="Y795" s="146"/>
      <c r="Z795" s="38"/>
      <c r="AA795" s="38"/>
      <c r="AB795" s="54"/>
      <c r="AC795" s="16"/>
      <c r="AD795" s="14"/>
      <c r="AE795" s="64"/>
      <c r="AF795" s="118"/>
      <c r="AG795" s="38"/>
      <c r="AH795" s="146"/>
      <c r="AJ795" s="38"/>
      <c r="AK795" s="16"/>
      <c r="AL795" s="16"/>
      <c r="AM795" s="16"/>
      <c r="AO795" s="157" t="s">
        <v>56</v>
      </c>
    </row>
    <row r="796" spans="2:41" s="3" customFormat="1" ht="9.9499999999999993" customHeight="1" x14ac:dyDescent="0.2">
      <c r="B796" s="106" t="s">
        <v>6</v>
      </c>
      <c r="D796" s="39"/>
      <c r="E796" s="72" t="s">
        <v>139</v>
      </c>
      <c r="F796" s="72"/>
      <c r="G796" s="29" t="s">
        <v>140</v>
      </c>
      <c r="H796" s="29"/>
      <c r="I796" s="29"/>
      <c r="J796" s="29"/>
      <c r="K796" s="29" t="s">
        <v>88</v>
      </c>
      <c r="L796" s="29"/>
      <c r="M796" s="29" t="s">
        <v>172</v>
      </c>
      <c r="N796" s="29"/>
      <c r="P796" s="72"/>
      <c r="Q796" s="87"/>
      <c r="R796" s="28"/>
      <c r="S796" s="38">
        <f>IF(Suggested="Yes",AA796,AG796)</f>
        <v>119.2</v>
      </c>
      <c r="T796" s="36" t="s">
        <v>43</v>
      </c>
      <c r="U796" s="5" t="str">
        <f>+Instructions!$B$3</f>
        <v>E</v>
      </c>
      <c r="V796" s="51"/>
      <c r="W796" s="55">
        <f>+Instructions!$C$22</f>
        <v>0</v>
      </c>
      <c r="X796" s="38">
        <f>ROUND($AA796*(1-W796)+0.004999,2)</f>
        <v>119.2</v>
      </c>
      <c r="Y796" s="146"/>
      <c r="Z796" s="6" t="s">
        <v>3263</v>
      </c>
      <c r="AA796" s="38">
        <v>119.2</v>
      </c>
      <c r="AB796" s="59">
        <f t="shared" ref="AB796:AC798" si="639">+W796</f>
        <v>0</v>
      </c>
      <c r="AC796" s="16">
        <f t="shared" si="639"/>
        <v>119.2</v>
      </c>
      <c r="AD796" s="12">
        <f>(AG796-AC796)/AG796</f>
        <v>0</v>
      </c>
      <c r="AE796" s="115"/>
      <c r="AF796" s="121">
        <v>3</v>
      </c>
      <c r="AG796" s="52">
        <f>SUM(AJ796:AL796)+AE796</f>
        <v>119.2</v>
      </c>
      <c r="AH796" s="146"/>
      <c r="AJ796" s="38">
        <f>ROUND(AC796/(1-VLOOKUP(AF796,Group,2,FALSE)),2)</f>
        <v>119.2</v>
      </c>
      <c r="AK796" s="16">
        <f>IF(VLOOKUP(AF796,Group,5,FALSE)="YES",VLOOKUP(ROUND(ROUND(AJ796,1)-AJ796,2),Round,2,FALSE)+VLOOKUP(AF796,Group,6,FALSE),0)</f>
        <v>0</v>
      </c>
      <c r="AL796" s="16">
        <f>IF(VLOOKUP(AF796,Group,7,FALSE)="",0,ROUND(AJ796-0.04999,1)-AJ796+AM796)</f>
        <v>0</v>
      </c>
      <c r="AM796" s="16" t="str">
        <f>IF(VLOOKUP(AF796,Group,7,FALSE)="","",VLOOKUP(AF796,Group,7,FALSE))</f>
        <v/>
      </c>
      <c r="AO796" s="157" t="s">
        <v>56</v>
      </c>
    </row>
    <row r="797" spans="2:41" s="3" customFormat="1" ht="9.9499999999999993" customHeight="1" x14ac:dyDescent="0.2">
      <c r="B797" s="106" t="s">
        <v>6</v>
      </c>
      <c r="D797" s="39"/>
      <c r="E797" s="72" t="s">
        <v>141</v>
      </c>
      <c r="F797" s="72"/>
      <c r="G797" s="29" t="s">
        <v>142</v>
      </c>
      <c r="H797" s="29"/>
      <c r="I797" s="29"/>
      <c r="J797" s="29"/>
      <c r="K797" s="29" t="s">
        <v>88</v>
      </c>
      <c r="L797" s="29"/>
      <c r="M797" s="29" t="s">
        <v>173</v>
      </c>
      <c r="N797" s="29"/>
      <c r="O797" s="3" t="s">
        <v>244</v>
      </c>
      <c r="P797" s="72" t="s">
        <v>244</v>
      </c>
      <c r="Q797" s="87"/>
      <c r="R797" s="28"/>
      <c r="S797" s="38">
        <f>IF(Suggested="Yes",AA797,AG797)</f>
        <v>104.75</v>
      </c>
      <c r="T797" s="36" t="s">
        <v>43</v>
      </c>
      <c r="U797" s="5" t="str">
        <f>+Instructions!$B$3</f>
        <v>E</v>
      </c>
      <c r="V797" s="51"/>
      <c r="W797" s="55">
        <f>+Instructions!$C$22</f>
        <v>0</v>
      </c>
      <c r="X797" s="38">
        <f>ROUND($AA797*(1-W797)+0.004999,2)</f>
        <v>104.75</v>
      </c>
      <c r="Y797" s="146"/>
      <c r="Z797" s="6" t="s">
        <v>3263</v>
      </c>
      <c r="AA797" s="38">
        <v>104.75</v>
      </c>
      <c r="AB797" s="59">
        <f t="shared" si="639"/>
        <v>0</v>
      </c>
      <c r="AC797" s="16">
        <f t="shared" si="639"/>
        <v>104.75</v>
      </c>
      <c r="AD797" s="12">
        <f>(AG797-AC797)/AG797</f>
        <v>0</v>
      </c>
      <c r="AE797" s="115"/>
      <c r="AF797" s="121">
        <v>3</v>
      </c>
      <c r="AG797" s="52">
        <f>SUM(AJ797:AL797)+AE797</f>
        <v>104.75</v>
      </c>
      <c r="AH797" s="146"/>
      <c r="AJ797" s="38">
        <f>ROUND(AC797/(1-VLOOKUP(AF797,Group,2,FALSE)),2)</f>
        <v>104.75</v>
      </c>
      <c r="AK797" s="16">
        <f>IF(VLOOKUP(AF797,Group,5,FALSE)="YES",VLOOKUP(ROUND(ROUND(AJ797,1)-AJ797,2),Round,2,FALSE)+VLOOKUP(AF797,Group,6,FALSE),0)</f>
        <v>0</v>
      </c>
      <c r="AL797" s="16">
        <f>IF(VLOOKUP(AF797,Group,7,FALSE)="",0,ROUND(AJ797-0.04999,1)-AJ797+AM797)</f>
        <v>0</v>
      </c>
      <c r="AM797" s="16" t="str">
        <f>IF(VLOOKUP(AF797,Group,7,FALSE)="","",VLOOKUP(AF797,Group,7,FALSE))</f>
        <v/>
      </c>
      <c r="AO797" s="157" t="s">
        <v>56</v>
      </c>
    </row>
    <row r="798" spans="2:41" s="3" customFormat="1" ht="9.9499999999999993" customHeight="1" x14ac:dyDescent="0.2">
      <c r="B798" s="106" t="s">
        <v>6</v>
      </c>
      <c r="D798" s="39"/>
      <c r="E798" s="72" t="s">
        <v>550</v>
      </c>
      <c r="F798" s="72"/>
      <c r="G798" s="29" t="s">
        <v>570</v>
      </c>
      <c r="H798" s="29"/>
      <c r="I798" s="29"/>
      <c r="J798" s="29"/>
      <c r="K798" s="29" t="s">
        <v>88</v>
      </c>
      <c r="L798" s="29"/>
      <c r="M798" s="29" t="s">
        <v>1039</v>
      </c>
      <c r="N798" s="29"/>
      <c r="P798" s="72"/>
      <c r="Q798" s="87"/>
      <c r="R798" s="28"/>
      <c r="S798" s="38">
        <f>IF(Suggested="Yes",AA798,AG798)</f>
        <v>166.85</v>
      </c>
      <c r="T798" s="36" t="s">
        <v>43</v>
      </c>
      <c r="U798" s="5" t="str">
        <f>+Instructions!$B$3</f>
        <v>E</v>
      </c>
      <c r="V798" s="51"/>
      <c r="W798" s="55">
        <f>+Instructions!$C$22</f>
        <v>0</v>
      </c>
      <c r="X798" s="38">
        <f>ROUND($AA798*(1-W798)+0.004999,2)</f>
        <v>166.85</v>
      </c>
      <c r="Y798" s="146"/>
      <c r="Z798" s="6" t="s">
        <v>3263</v>
      </c>
      <c r="AA798" s="38">
        <v>166.85</v>
      </c>
      <c r="AB798" s="59">
        <f t="shared" si="639"/>
        <v>0</v>
      </c>
      <c r="AC798" s="16">
        <f t="shared" si="639"/>
        <v>166.85</v>
      </c>
      <c r="AD798" s="12">
        <f>(AG798-AC798)/AG798</f>
        <v>0</v>
      </c>
      <c r="AE798" s="115"/>
      <c r="AF798" s="121">
        <v>3</v>
      </c>
      <c r="AG798" s="52">
        <f>SUM(AJ798:AL798)+AE798</f>
        <v>166.85</v>
      </c>
      <c r="AH798" s="146"/>
      <c r="AJ798" s="38">
        <f>ROUND(AC798/(1-VLOOKUP(AF798,Group,2,FALSE)),2)</f>
        <v>166.85</v>
      </c>
      <c r="AK798" s="16">
        <f>IF(VLOOKUP(AF798,Group,5,FALSE)="YES",VLOOKUP(ROUND(ROUND(AJ798,1)-AJ798,2),Round,2,FALSE)+VLOOKUP(AF798,Group,6,FALSE),0)</f>
        <v>0</v>
      </c>
      <c r="AL798" s="16">
        <f>IF(VLOOKUP(AF798,Group,7,FALSE)="",0,ROUND(AJ798-0.04999,1)-AJ798+AM798)</f>
        <v>0</v>
      </c>
      <c r="AM798" s="16" t="str">
        <f>IF(VLOOKUP(AF798,Group,7,FALSE)="","",VLOOKUP(AF798,Group,7,FALSE))</f>
        <v/>
      </c>
      <c r="AO798" s="157" t="s">
        <v>56</v>
      </c>
    </row>
    <row r="799" spans="2:41" s="3" customFormat="1" ht="1.5" customHeight="1" x14ac:dyDescent="0.2">
      <c r="P799" s="72"/>
      <c r="Q799" s="87"/>
      <c r="R799" s="6"/>
      <c r="S799" s="38"/>
      <c r="T799" s="6"/>
      <c r="U799" s="5"/>
      <c r="V799" s="51"/>
      <c r="W799" s="142"/>
      <c r="X799" s="55"/>
      <c r="Y799" s="149"/>
      <c r="Z799" s="142"/>
      <c r="AA799" s="38"/>
      <c r="AB799" s="38"/>
      <c r="AC799" s="54"/>
      <c r="AD799" s="16"/>
      <c r="AE799" s="14"/>
      <c r="AF799" s="64"/>
      <c r="AG799" s="118"/>
      <c r="AH799" s="151"/>
      <c r="AI799" s="142"/>
      <c r="AK799" s="16"/>
      <c r="AL799" s="16"/>
      <c r="AM799" s="16"/>
      <c r="AN799" s="16"/>
      <c r="AO799" s="157"/>
    </row>
    <row r="800" spans="2:41" s="3" customFormat="1" ht="9.75" customHeight="1" x14ac:dyDescent="0.2">
      <c r="D800" s="39" t="s">
        <v>303</v>
      </c>
      <c r="E800" s="164" t="s">
        <v>1001</v>
      </c>
      <c r="F800" s="72"/>
      <c r="G800" s="29"/>
      <c r="H800" s="29"/>
      <c r="I800" s="29"/>
      <c r="J800" s="29"/>
      <c r="K800" s="29"/>
      <c r="L800" s="29"/>
      <c r="M800" s="164"/>
      <c r="N800" s="29"/>
      <c r="Q800" s="87"/>
      <c r="R800" s="28"/>
      <c r="S800" s="38"/>
      <c r="T800" s="36"/>
      <c r="U800" s="5"/>
      <c r="V800" s="51"/>
      <c r="W800" s="142"/>
      <c r="X800" s="38"/>
      <c r="Y800" s="146"/>
      <c r="Z800" s="148"/>
      <c r="AA800" s="38"/>
      <c r="AB800" s="142"/>
      <c r="AC800" s="142"/>
      <c r="AD800" s="38"/>
      <c r="AE800" s="59"/>
      <c r="AF800" s="16"/>
      <c r="AG800" s="12"/>
      <c r="AH800" s="152"/>
      <c r="AI800" s="154"/>
      <c r="AJ800" s="38"/>
      <c r="AK800" s="142"/>
      <c r="AM800" s="6" t="s">
        <v>244</v>
      </c>
      <c r="AO800" s="157"/>
    </row>
    <row r="801" spans="1:41" s="3" customFormat="1" ht="3.95" customHeight="1" x14ac:dyDescent="0.2">
      <c r="P801" s="72"/>
      <c r="Q801" s="87"/>
      <c r="R801" s="6"/>
      <c r="S801" s="38"/>
      <c r="T801" s="6"/>
      <c r="U801" s="5"/>
      <c r="V801" s="51"/>
      <c r="W801" s="55"/>
      <c r="X801" s="14"/>
      <c r="Y801" s="146"/>
      <c r="Z801" s="38"/>
      <c r="AA801" s="38"/>
      <c r="AB801" s="54"/>
      <c r="AC801" s="16"/>
      <c r="AD801" s="14"/>
      <c r="AE801" s="64"/>
      <c r="AF801" s="118"/>
      <c r="AG801" s="38"/>
      <c r="AH801" s="146"/>
      <c r="AJ801" s="38"/>
      <c r="AK801" s="16"/>
      <c r="AL801" s="16"/>
      <c r="AM801" s="16"/>
      <c r="AO801" s="157" t="s">
        <v>56</v>
      </c>
    </row>
    <row r="802" spans="1:41" s="3" customFormat="1" ht="9.9499999999999993" customHeight="1" x14ac:dyDescent="0.2">
      <c r="C802" s="71" t="s">
        <v>1359</v>
      </c>
      <c r="P802" s="137"/>
      <c r="Q802" s="6"/>
      <c r="R802" s="77" t="s">
        <v>791</v>
      </c>
      <c r="S802" s="185" t="s">
        <v>2472</v>
      </c>
      <c r="T802" s="190"/>
      <c r="U802" s="5"/>
      <c r="V802" s="51"/>
      <c r="W802" s="68"/>
      <c r="X802" s="68"/>
      <c r="Y802" s="146"/>
      <c r="Z802" s="38"/>
      <c r="AA802" s="38"/>
      <c r="AB802" s="14"/>
      <c r="AC802" s="14"/>
      <c r="AD802" s="14"/>
      <c r="AE802" s="14"/>
      <c r="AF802" s="64"/>
      <c r="AG802" s="16"/>
      <c r="AH802" s="146"/>
      <c r="AO802" s="157" t="s">
        <v>56</v>
      </c>
    </row>
    <row r="803" spans="1:41" s="3" customFormat="1" ht="2.85" customHeight="1" x14ac:dyDescent="0.2">
      <c r="P803" s="72"/>
      <c r="Q803" s="87"/>
      <c r="R803" s="6"/>
      <c r="S803" s="38"/>
      <c r="T803" s="6"/>
      <c r="U803" s="5"/>
      <c r="V803" s="51"/>
      <c r="W803" s="55"/>
      <c r="X803" s="14"/>
      <c r="Y803" s="146"/>
      <c r="Z803" s="38"/>
      <c r="AA803" s="38"/>
      <c r="AB803" s="54"/>
      <c r="AC803" s="16"/>
      <c r="AD803" s="14"/>
      <c r="AE803" s="64"/>
      <c r="AF803" s="118"/>
      <c r="AG803" s="38"/>
      <c r="AH803" s="146"/>
      <c r="AJ803" s="38"/>
      <c r="AK803" s="16"/>
      <c r="AL803" s="16"/>
      <c r="AM803" s="16"/>
      <c r="AO803" s="157" t="s">
        <v>56</v>
      </c>
    </row>
    <row r="804" spans="1:41" s="3" customFormat="1" ht="9.9499999999999993" customHeight="1" x14ac:dyDescent="0.2">
      <c r="C804" s="34"/>
      <c r="D804" s="39" t="s">
        <v>216</v>
      </c>
      <c r="E804" s="138" t="s">
        <v>111</v>
      </c>
      <c r="F804" s="138"/>
      <c r="G804" s="138"/>
      <c r="H804" s="138"/>
      <c r="I804" s="138"/>
      <c r="J804" s="138"/>
      <c r="K804" s="138"/>
      <c r="L804" s="138"/>
      <c r="M804" s="138"/>
      <c r="N804" s="138"/>
      <c r="O804" s="29"/>
      <c r="P804" s="29"/>
      <c r="Q804" s="29"/>
      <c r="R804" s="29"/>
      <c r="S804" s="29"/>
      <c r="T804" s="29"/>
      <c r="U804" s="5"/>
      <c r="V804" s="51"/>
      <c r="W804" s="68"/>
      <c r="X804" s="68"/>
      <c r="Y804" s="146"/>
      <c r="Z804" s="38"/>
      <c r="AA804" s="38"/>
      <c r="AB804" s="54"/>
      <c r="AC804" s="16"/>
      <c r="AD804" s="14"/>
      <c r="AE804" s="64"/>
      <c r="AF804" s="118"/>
      <c r="AG804" s="16"/>
      <c r="AH804" s="146"/>
      <c r="AJ804" s="38"/>
      <c r="AK804" s="16"/>
      <c r="AL804" s="16"/>
      <c r="AM804" s="16"/>
      <c r="AO804" s="157"/>
    </row>
    <row r="805" spans="1:41" s="3" customFormat="1" ht="1.5" customHeight="1" x14ac:dyDescent="0.2">
      <c r="P805" s="72"/>
      <c r="Q805" s="87"/>
      <c r="R805" s="6"/>
      <c r="S805" s="38"/>
      <c r="T805" s="6"/>
      <c r="U805" s="5"/>
      <c r="V805" s="51"/>
      <c r="W805" s="55"/>
      <c r="X805" s="14"/>
      <c r="Y805" s="146"/>
      <c r="Z805" s="38"/>
      <c r="AA805" s="38"/>
      <c r="AB805" s="54"/>
      <c r="AC805" s="16"/>
      <c r="AD805" s="14"/>
      <c r="AE805" s="64"/>
      <c r="AF805" s="118"/>
      <c r="AG805" s="38"/>
      <c r="AH805" s="146"/>
      <c r="AJ805" s="38"/>
      <c r="AK805" s="16"/>
      <c r="AL805" s="16"/>
      <c r="AM805" s="16"/>
      <c r="AO805" s="157" t="s">
        <v>56</v>
      </c>
    </row>
    <row r="806" spans="1:41" s="3" customFormat="1" ht="9.9499999999999993" customHeight="1" x14ac:dyDescent="0.2">
      <c r="B806" s="107" t="s">
        <v>52</v>
      </c>
      <c r="D806" s="39"/>
      <c r="E806" s="72" t="s">
        <v>83</v>
      </c>
      <c r="F806" s="72"/>
      <c r="G806" s="29" t="s">
        <v>45</v>
      </c>
      <c r="H806" s="29"/>
      <c r="I806" s="29"/>
      <c r="J806" s="29"/>
      <c r="K806" s="29" t="s">
        <v>104</v>
      </c>
      <c r="L806" s="29"/>
      <c r="M806" s="29" t="s">
        <v>114</v>
      </c>
      <c r="N806" s="29"/>
      <c r="P806" s="72" t="s">
        <v>90</v>
      </c>
      <c r="Q806" s="87"/>
      <c r="R806" s="28"/>
      <c r="S806" s="38">
        <f>IF(Suggested="Yes",AA806,AG806)</f>
        <v>22.65</v>
      </c>
      <c r="T806" s="36" t="s">
        <v>44</v>
      </c>
      <c r="U806" s="5" t="str">
        <f>+Instructions!$B$3</f>
        <v>E</v>
      </c>
      <c r="V806" s="51"/>
      <c r="W806" s="55">
        <f>+Instructions!$C$22</f>
        <v>0</v>
      </c>
      <c r="X806" s="38">
        <f>ROUND($AA806*(1-W806)+0.004999,2)</f>
        <v>22.65</v>
      </c>
      <c r="Y806" s="146"/>
      <c r="Z806" s="6" t="s">
        <v>3263</v>
      </c>
      <c r="AA806" s="38">
        <v>22.65</v>
      </c>
      <c r="AB806" s="59">
        <f>+W806</f>
        <v>0</v>
      </c>
      <c r="AC806" s="16">
        <f>+X806</f>
        <v>22.65</v>
      </c>
      <c r="AD806" s="12">
        <f>(AG806-AC806)/AG806</f>
        <v>0</v>
      </c>
      <c r="AE806" s="115"/>
      <c r="AF806" s="120">
        <v>1</v>
      </c>
      <c r="AG806" s="37">
        <f>SUM(AJ806:AL806)+AE806</f>
        <v>22.65</v>
      </c>
      <c r="AH806" s="146"/>
      <c r="AJ806" s="38">
        <f>ROUND(AC806/(1-VLOOKUP(AF806,Group,2,FALSE)),2)</f>
        <v>22.65</v>
      </c>
      <c r="AK806" s="16">
        <f>IF(VLOOKUP(AF806,Group,5,FALSE)="YES",VLOOKUP(ROUND(ROUND(AJ806,1)-AJ806,2),Round,2,FALSE)+VLOOKUP(AF806,Group,6,FALSE),0)</f>
        <v>0</v>
      </c>
      <c r="AL806" s="16">
        <f>IF(VLOOKUP(AF806,Group,7,FALSE)="",0,ROUND(AJ806-0.04999,1)-AJ806+AM806)</f>
        <v>0</v>
      </c>
      <c r="AM806" s="16" t="str">
        <f>IF(VLOOKUP(AF806,Group,7,FALSE)="","",VLOOKUP(AF806,Group,7,FALSE))</f>
        <v/>
      </c>
      <c r="AO806" s="157" t="s">
        <v>56</v>
      </c>
    </row>
    <row r="807" spans="1:41" s="3" customFormat="1" ht="9.9499999999999993" customHeight="1" x14ac:dyDescent="0.2">
      <c r="B807" s="107" t="s">
        <v>52</v>
      </c>
      <c r="D807" s="39"/>
      <c r="E807" s="72" t="s">
        <v>89</v>
      </c>
      <c r="F807" s="72"/>
      <c r="G807" s="29" t="s">
        <v>45</v>
      </c>
      <c r="H807" s="29"/>
      <c r="I807" s="29"/>
      <c r="J807" s="29"/>
      <c r="K807" s="29" t="s">
        <v>104</v>
      </c>
      <c r="L807" s="29"/>
      <c r="M807" s="29" t="s">
        <v>115</v>
      </c>
      <c r="N807" s="29"/>
      <c r="P807" s="72" t="s">
        <v>298</v>
      </c>
      <c r="Q807" s="87"/>
      <c r="R807" s="28"/>
      <c r="S807" s="38">
        <f>IF(Suggested="Yes",AA807,AG807)</f>
        <v>23.45</v>
      </c>
      <c r="T807" s="36" t="s">
        <v>44</v>
      </c>
      <c r="U807" s="5" t="str">
        <f>+Instructions!$B$3</f>
        <v>E</v>
      </c>
      <c r="V807" s="51"/>
      <c r="W807" s="55">
        <f>+Instructions!$C$22</f>
        <v>0</v>
      </c>
      <c r="X807" s="38">
        <f>ROUND($AA807*(1-W807)+0.004999,2)</f>
        <v>23.45</v>
      </c>
      <c r="Y807" s="146"/>
      <c r="Z807" s="6" t="s">
        <v>3263</v>
      </c>
      <c r="AA807" s="38">
        <v>23.45</v>
      </c>
      <c r="AB807" s="59">
        <f>+W807</f>
        <v>0</v>
      </c>
      <c r="AC807" s="16">
        <f>+X807</f>
        <v>23.45</v>
      </c>
      <c r="AD807" s="12">
        <f>(AG807-AC807)/AG807</f>
        <v>0</v>
      </c>
      <c r="AE807" s="115"/>
      <c r="AF807" s="120">
        <v>1</v>
      </c>
      <c r="AG807" s="37">
        <f>SUM(AJ807:AL807)+AE807</f>
        <v>23.45</v>
      </c>
      <c r="AH807" s="146"/>
      <c r="AJ807" s="38">
        <f>ROUND(AC807/(1-VLOOKUP(AF807,Group,2,FALSE)),2)</f>
        <v>23.45</v>
      </c>
      <c r="AK807" s="16">
        <f>IF(VLOOKUP(AF807,Group,5,FALSE)="YES",VLOOKUP(ROUND(ROUND(AJ807,1)-AJ807,2),Round,2,FALSE)+VLOOKUP(AF807,Group,6,FALSE),0)</f>
        <v>0</v>
      </c>
      <c r="AL807" s="16">
        <f>IF(VLOOKUP(AF807,Group,7,FALSE)="",0,ROUND(AJ807-0.04999,1)-AJ807+AM807)</f>
        <v>0</v>
      </c>
      <c r="AM807" s="16" t="str">
        <f>IF(VLOOKUP(AF807,Group,7,FALSE)="","",VLOOKUP(AF807,Group,7,FALSE))</f>
        <v/>
      </c>
      <c r="AO807" s="157" t="s">
        <v>56</v>
      </c>
    </row>
    <row r="808" spans="1:41" s="3" customFormat="1" ht="1.5" customHeight="1" x14ac:dyDescent="0.2">
      <c r="P808" s="72"/>
      <c r="Q808" s="87"/>
      <c r="R808" s="6"/>
      <c r="S808" s="38"/>
      <c r="T808" s="6"/>
      <c r="U808" s="5"/>
      <c r="V808" s="51"/>
      <c r="W808" s="55"/>
      <c r="X808" s="14"/>
      <c r="Y808" s="146"/>
      <c r="Z808" s="38"/>
      <c r="AA808" s="38"/>
      <c r="AB808" s="54"/>
      <c r="AC808" s="16"/>
      <c r="AD808" s="14"/>
      <c r="AE808" s="64"/>
      <c r="AF808" s="118"/>
      <c r="AG808" s="38"/>
      <c r="AH808" s="146"/>
      <c r="AJ808" s="38"/>
      <c r="AK808" s="16"/>
      <c r="AL808" s="16"/>
      <c r="AM808" s="16"/>
      <c r="AO808" s="157" t="s">
        <v>56</v>
      </c>
    </row>
    <row r="809" spans="1:41" s="3" customFormat="1" ht="9.9499999999999993" customHeight="1" x14ac:dyDescent="0.2">
      <c r="B809" s="107" t="s">
        <v>52</v>
      </c>
      <c r="D809" s="39"/>
      <c r="E809" s="72" t="s">
        <v>101</v>
      </c>
      <c r="F809" s="72"/>
      <c r="G809" s="29" t="s">
        <v>45</v>
      </c>
      <c r="H809" s="29"/>
      <c r="I809" s="29"/>
      <c r="J809" s="29"/>
      <c r="K809" s="29" t="s">
        <v>103</v>
      </c>
      <c r="L809" s="29"/>
      <c r="M809" s="29" t="s">
        <v>112</v>
      </c>
      <c r="N809" s="29"/>
      <c r="P809" s="72" t="s">
        <v>301</v>
      </c>
      <c r="Q809" s="87"/>
      <c r="R809" s="28"/>
      <c r="S809" s="38">
        <f>IF(Suggested="Yes",AA809,AG809)</f>
        <v>17.8</v>
      </c>
      <c r="T809" s="36" t="s">
        <v>44</v>
      </c>
      <c r="U809" s="5" t="str">
        <f>+Instructions!$B$3</f>
        <v>E</v>
      </c>
      <c r="V809" s="51"/>
      <c r="W809" s="55">
        <f>+Instructions!$C$22</f>
        <v>0</v>
      </c>
      <c r="X809" s="38">
        <f>ROUND($AA809*(1-W809)+0.004999,2)</f>
        <v>17.8</v>
      </c>
      <c r="Y809" s="146"/>
      <c r="Z809" s="6" t="s">
        <v>3263</v>
      </c>
      <c r="AA809" s="38">
        <v>17.8</v>
      </c>
      <c r="AB809" s="59">
        <f>+W809</f>
        <v>0</v>
      </c>
      <c r="AC809" s="16">
        <f>+X809</f>
        <v>17.8</v>
      </c>
      <c r="AD809" s="12">
        <f>(AG809-AC809)/AG809</f>
        <v>0</v>
      </c>
      <c r="AE809" s="115"/>
      <c r="AF809" s="120">
        <v>1</v>
      </c>
      <c r="AG809" s="37">
        <f>SUM(AJ809:AL809)+AE809</f>
        <v>17.8</v>
      </c>
      <c r="AH809" s="146"/>
      <c r="AJ809" s="38">
        <f>ROUND(AC809/(1-VLOOKUP(AF809,Group,2,FALSE)),2)</f>
        <v>17.8</v>
      </c>
      <c r="AK809" s="16">
        <f>IF(VLOOKUP(AF809,Group,5,FALSE)="YES",VLOOKUP(ROUND(ROUND(AJ809,1)-AJ809,2),Round,2,FALSE)+VLOOKUP(AF809,Group,6,FALSE),0)</f>
        <v>0</v>
      </c>
      <c r="AL809" s="16">
        <f>IF(VLOOKUP(AF809,Group,7,FALSE)="",0,ROUND(AJ809-0.04999,1)-AJ809+AM809)</f>
        <v>0</v>
      </c>
      <c r="AM809" s="16" t="str">
        <f>IF(VLOOKUP(AF809,Group,7,FALSE)="","",VLOOKUP(AF809,Group,7,FALSE))</f>
        <v/>
      </c>
      <c r="AO809" s="157" t="s">
        <v>56</v>
      </c>
    </row>
    <row r="810" spans="1:41" s="3" customFormat="1" ht="9.9499999999999993" customHeight="1" x14ac:dyDescent="0.2">
      <c r="B810" s="107" t="s">
        <v>52</v>
      </c>
      <c r="D810" s="39"/>
      <c r="E810" s="72" t="s">
        <v>84</v>
      </c>
      <c r="F810" s="72"/>
      <c r="G810" s="29" t="s">
        <v>45</v>
      </c>
      <c r="H810" s="29"/>
      <c r="I810" s="29"/>
      <c r="J810" s="29"/>
      <c r="K810" s="29" t="s">
        <v>103</v>
      </c>
      <c r="L810" s="29"/>
      <c r="M810" s="29" t="s">
        <v>113</v>
      </c>
      <c r="N810" s="29"/>
      <c r="P810" s="72" t="s">
        <v>302</v>
      </c>
      <c r="Q810" s="87"/>
      <c r="R810" s="28"/>
      <c r="S810" s="38">
        <f>IF(Suggested="Yes",AA810,AG810)</f>
        <v>17.8</v>
      </c>
      <c r="T810" s="36" t="s">
        <v>44</v>
      </c>
      <c r="U810" s="5" t="str">
        <f>+Instructions!$B$3</f>
        <v>E</v>
      </c>
      <c r="V810" s="51"/>
      <c r="W810" s="55">
        <f>+Instructions!$C$22</f>
        <v>0</v>
      </c>
      <c r="X810" s="38">
        <f>ROUND($AA810*(1-W810)+0.004999,2)</f>
        <v>17.8</v>
      </c>
      <c r="Y810" s="146"/>
      <c r="Z810" s="6" t="s">
        <v>3263</v>
      </c>
      <c r="AA810" s="38">
        <v>17.8</v>
      </c>
      <c r="AB810" s="59">
        <f>+W810</f>
        <v>0</v>
      </c>
      <c r="AC810" s="16">
        <f>+X810</f>
        <v>17.8</v>
      </c>
      <c r="AD810" s="12">
        <f>(AG810-AC810)/AG810</f>
        <v>0</v>
      </c>
      <c r="AE810" s="115"/>
      <c r="AF810" s="120">
        <v>1</v>
      </c>
      <c r="AG810" s="37">
        <f>SUM(AJ810:AL810)+AE810</f>
        <v>17.8</v>
      </c>
      <c r="AH810" s="146"/>
      <c r="AJ810" s="38">
        <f>ROUND(AC810/(1-VLOOKUP(AF810,Group,2,FALSE)),2)</f>
        <v>17.8</v>
      </c>
      <c r="AK810" s="16">
        <f>IF(VLOOKUP(AF810,Group,5,FALSE)="YES",VLOOKUP(ROUND(ROUND(AJ810,1)-AJ810,2),Round,2,FALSE)+VLOOKUP(AF810,Group,6,FALSE),0)</f>
        <v>0</v>
      </c>
      <c r="AL810" s="16">
        <f>IF(VLOOKUP(AF810,Group,7,FALSE)="",0,ROUND(AJ810-0.04999,1)-AJ810+AM810)</f>
        <v>0</v>
      </c>
      <c r="AM810" s="16" t="str">
        <f>IF(VLOOKUP(AF810,Group,7,FALSE)="","",VLOOKUP(AF810,Group,7,FALSE))</f>
        <v/>
      </c>
      <c r="AO810" s="157" t="s">
        <v>56</v>
      </c>
    </row>
    <row r="811" spans="1:41" s="3" customFormat="1" ht="1.5" customHeight="1" x14ac:dyDescent="0.2">
      <c r="G811" s="29"/>
      <c r="N811" s="77"/>
      <c r="P811" s="77"/>
      <c r="Q811" s="87"/>
      <c r="R811" s="6"/>
      <c r="S811" s="38"/>
      <c r="T811" s="6"/>
      <c r="U811" s="5"/>
      <c r="V811" s="51"/>
      <c r="W811" s="55"/>
      <c r="X811" s="14"/>
      <c r="Y811" s="146"/>
      <c r="Z811" s="38"/>
      <c r="AA811" s="38"/>
      <c r="AB811" s="54"/>
      <c r="AC811" s="16"/>
      <c r="AD811" s="14"/>
      <c r="AE811" s="64"/>
      <c r="AF811" s="118"/>
      <c r="AG811" s="38"/>
      <c r="AH811" s="146"/>
      <c r="AJ811" s="38"/>
      <c r="AK811" s="16"/>
      <c r="AL811" s="16"/>
      <c r="AM811" s="16"/>
      <c r="AO811" s="157" t="s">
        <v>56</v>
      </c>
    </row>
    <row r="812" spans="1:41" s="3" customFormat="1" ht="10.5" customHeight="1" x14ac:dyDescent="0.2">
      <c r="A812" s="3" t="s">
        <v>242</v>
      </c>
      <c r="C812" s="139" t="s">
        <v>243</v>
      </c>
      <c r="D812" s="11"/>
      <c r="E812" s="140"/>
      <c r="F812" s="140"/>
      <c r="G812" s="29" t="s">
        <v>244</v>
      </c>
      <c r="N812" s="77"/>
      <c r="P812" s="77"/>
      <c r="Q812" s="87"/>
      <c r="T812" s="191"/>
      <c r="U812" s="141"/>
      <c r="V812" s="51"/>
      <c r="W812" s="14"/>
      <c r="X812" s="142"/>
      <c r="Y812" s="150"/>
      <c r="Z812" s="14"/>
      <c r="AA812" s="142"/>
      <c r="AB812" s="142"/>
      <c r="AD812" s="54"/>
      <c r="AE812" s="16"/>
      <c r="AF812" s="14"/>
      <c r="AG812" s="64"/>
      <c r="AH812" s="153"/>
      <c r="AI812" s="38"/>
      <c r="AJ812" s="142"/>
      <c r="AL812" s="6" t="s">
        <v>244</v>
      </c>
      <c r="AO812" s="157"/>
    </row>
    <row r="813" spans="1:41" s="3" customFormat="1" ht="9.9499999999999993" customHeight="1" x14ac:dyDescent="0.2">
      <c r="C813" s="71" t="s">
        <v>3090</v>
      </c>
      <c r="D813" s="11"/>
      <c r="E813" s="140"/>
      <c r="F813" s="140"/>
      <c r="G813" s="29"/>
      <c r="N813" s="77"/>
      <c r="P813" s="77"/>
      <c r="Q813" s="71"/>
      <c r="R813" s="77" t="s">
        <v>791</v>
      </c>
      <c r="S813" s="185" t="s">
        <v>2472</v>
      </c>
      <c r="T813" s="190"/>
      <c r="U813" s="141"/>
      <c r="V813" s="51"/>
      <c r="W813" s="14"/>
      <c r="X813" s="142"/>
      <c r="Y813" s="150"/>
      <c r="Z813" s="14"/>
      <c r="AA813" s="142"/>
      <c r="AB813" s="142"/>
      <c r="AD813" s="54"/>
      <c r="AE813" s="16"/>
      <c r="AF813" s="14"/>
      <c r="AG813" s="64"/>
      <c r="AH813" s="153"/>
      <c r="AI813" s="38"/>
      <c r="AJ813" s="142"/>
      <c r="AL813" s="6" t="s">
        <v>244</v>
      </c>
      <c r="AO813" s="157"/>
    </row>
    <row r="814" spans="1:41" s="3" customFormat="1" ht="1.5" customHeight="1" x14ac:dyDescent="0.2">
      <c r="P814" s="72"/>
      <c r="Q814" s="87"/>
      <c r="R814" s="6"/>
      <c r="S814" s="38"/>
      <c r="T814" s="6"/>
      <c r="U814" s="5"/>
      <c r="V814" s="51"/>
      <c r="W814" s="55"/>
      <c r="X814" s="14"/>
      <c r="Y814" s="146"/>
      <c r="Z814" s="38"/>
      <c r="AA814" s="38"/>
      <c r="AB814" s="54"/>
      <c r="AC814" s="16"/>
      <c r="AD814" s="14"/>
      <c r="AE814" s="64"/>
      <c r="AF814" s="118"/>
      <c r="AG814" s="38"/>
      <c r="AH814" s="146"/>
      <c r="AJ814" s="38"/>
      <c r="AK814" s="16"/>
      <c r="AL814" s="16"/>
      <c r="AM814" s="16"/>
      <c r="AO814" s="157" t="s">
        <v>56</v>
      </c>
    </row>
    <row r="815" spans="1:41" s="3" customFormat="1" ht="9.9499999999999993" customHeight="1" x14ac:dyDescent="0.2">
      <c r="C815" s="34"/>
      <c r="D815" s="39" t="s">
        <v>216</v>
      </c>
      <c r="E815" s="138" t="s">
        <v>111</v>
      </c>
      <c r="F815" s="138"/>
      <c r="G815" s="138"/>
      <c r="H815" s="138"/>
      <c r="I815" s="138"/>
      <c r="J815" s="138"/>
      <c r="K815" s="138"/>
      <c r="L815" s="138"/>
      <c r="M815" s="138"/>
      <c r="N815" s="138"/>
      <c r="O815" s="29"/>
      <c r="P815" s="29"/>
      <c r="Q815" s="29"/>
      <c r="R815" s="29"/>
      <c r="S815" s="29"/>
      <c r="T815" s="29"/>
      <c r="U815" s="5"/>
      <c r="V815" s="51"/>
      <c r="W815" s="68"/>
      <c r="X815" s="68"/>
      <c r="Y815" s="146"/>
      <c r="Z815" s="38"/>
      <c r="AA815" s="38"/>
      <c r="AB815" s="54"/>
      <c r="AC815" s="16"/>
      <c r="AD815" s="14"/>
      <c r="AE815" s="64"/>
      <c r="AF815" s="118"/>
      <c r="AG815" s="16"/>
      <c r="AH815" s="146"/>
      <c r="AJ815" s="38"/>
      <c r="AK815" s="16"/>
      <c r="AL815" s="16"/>
      <c r="AM815" s="16"/>
      <c r="AO815" s="157"/>
    </row>
    <row r="816" spans="1:41" s="3" customFormat="1" ht="1.5" customHeight="1" x14ac:dyDescent="0.2">
      <c r="P816" s="72"/>
      <c r="Q816" s="87"/>
      <c r="R816" s="6"/>
      <c r="S816" s="38"/>
      <c r="T816" s="6"/>
      <c r="U816" s="5"/>
      <c r="V816" s="51"/>
      <c r="W816" s="55"/>
      <c r="X816" s="14"/>
      <c r="Y816" s="146"/>
      <c r="Z816" s="38"/>
      <c r="AA816" s="38"/>
      <c r="AB816" s="54"/>
      <c r="AC816" s="16"/>
      <c r="AD816" s="14"/>
      <c r="AE816" s="64"/>
      <c r="AF816" s="118"/>
      <c r="AG816" s="38"/>
      <c r="AH816" s="146"/>
      <c r="AJ816" s="38"/>
      <c r="AK816" s="16"/>
      <c r="AL816" s="16"/>
      <c r="AM816" s="16"/>
      <c r="AO816" s="157" t="s">
        <v>56</v>
      </c>
    </row>
    <row r="817" spans="2:41" s="3" customFormat="1" ht="9.9499999999999993" customHeight="1" x14ac:dyDescent="0.2">
      <c r="B817" s="107" t="s">
        <v>52</v>
      </c>
      <c r="D817" s="39"/>
      <c r="E817" s="72" t="s">
        <v>239</v>
      </c>
      <c r="F817" s="72"/>
      <c r="G817" s="29" t="s">
        <v>45</v>
      </c>
      <c r="H817" s="29"/>
      <c r="I817" s="29"/>
      <c r="J817" s="29"/>
      <c r="K817" s="160" t="s">
        <v>456</v>
      </c>
      <c r="L817" s="29"/>
      <c r="M817" s="29" t="s">
        <v>241</v>
      </c>
      <c r="N817" s="29"/>
      <c r="P817" s="72" t="s">
        <v>536</v>
      </c>
      <c r="Q817" s="87"/>
      <c r="R817" s="28"/>
      <c r="S817" s="38">
        <f t="shared" ref="S817:S819" si="640">IF(Suggested="Yes",AA817,AG817)</f>
        <v>22.9</v>
      </c>
      <c r="T817" s="36" t="s">
        <v>44</v>
      </c>
      <c r="U817" s="5" t="str">
        <f>+Instructions!$B$3</f>
        <v>E</v>
      </c>
      <c r="V817" s="51"/>
      <c r="W817" s="55">
        <f>+Instructions!$C$22</f>
        <v>0</v>
      </c>
      <c r="X817" s="38">
        <f t="shared" ref="X817:X819" si="641">ROUND($AA817*(1-W817)+0.004999,2)</f>
        <v>22.9</v>
      </c>
      <c r="Y817" s="146"/>
      <c r="Z817" s="6" t="s">
        <v>3263</v>
      </c>
      <c r="AA817" s="38">
        <v>22.9</v>
      </c>
      <c r="AB817" s="59">
        <f t="shared" ref="AB817:AC819" si="642">+W817</f>
        <v>0</v>
      </c>
      <c r="AC817" s="16">
        <f t="shared" si="642"/>
        <v>22.9</v>
      </c>
      <c r="AD817" s="12">
        <f t="shared" ref="AD817:AD819" si="643">(AG817-AC817)/AG817</f>
        <v>0</v>
      </c>
      <c r="AE817" s="115"/>
      <c r="AF817" s="120">
        <v>1</v>
      </c>
      <c r="AG817" s="37">
        <f t="shared" ref="AG817:AG819" si="644">SUM(AJ817:AL817)+AE817</f>
        <v>22.9</v>
      </c>
      <c r="AH817" s="146"/>
      <c r="AJ817" s="38">
        <f t="shared" ref="AJ817:AJ819" si="645">ROUND(AC817/(1-VLOOKUP(AF817,Group,2,FALSE)),2)</f>
        <v>22.9</v>
      </c>
      <c r="AK817" s="16">
        <f t="shared" ref="AK817:AK819" si="646">IF(VLOOKUP(AF817,Group,5,FALSE)="YES",VLOOKUP(ROUND(ROUND(AJ817,1)-AJ817,2),Round,2,FALSE)+VLOOKUP(AF817,Group,6,FALSE),0)</f>
        <v>0</v>
      </c>
      <c r="AL817" s="16">
        <f t="shared" ref="AL817:AL819" si="647">IF(VLOOKUP(AF817,Group,7,FALSE)="",0,ROUND(AJ817-0.04999,1)-AJ817+AM817)</f>
        <v>0</v>
      </c>
      <c r="AM817" s="16" t="str">
        <f t="shared" ref="AM817:AM819" si="648">IF(VLOOKUP(AF817,Group,7,FALSE)="","",VLOOKUP(AF817,Group,7,FALSE))</f>
        <v/>
      </c>
      <c r="AO817" s="157" t="s">
        <v>56</v>
      </c>
    </row>
    <row r="818" spans="2:41" s="3" customFormat="1" ht="1.5" customHeight="1" x14ac:dyDescent="0.2">
      <c r="P818" s="72"/>
      <c r="Q818" s="87"/>
      <c r="R818" s="6"/>
      <c r="S818" s="38"/>
      <c r="T818" s="6"/>
      <c r="U818" s="5"/>
      <c r="V818" s="51"/>
      <c r="W818" s="55"/>
      <c r="X818" s="14"/>
      <c r="Y818" s="146"/>
      <c r="Z818" s="38"/>
      <c r="AA818" s="38"/>
      <c r="AB818" s="54"/>
      <c r="AC818" s="16"/>
      <c r="AD818" s="14"/>
      <c r="AE818" s="64"/>
      <c r="AF818" s="118"/>
      <c r="AG818" s="38"/>
      <c r="AH818" s="146"/>
      <c r="AJ818" s="38"/>
      <c r="AK818" s="16"/>
      <c r="AL818" s="16"/>
      <c r="AM818" s="16"/>
      <c r="AO818" s="157" t="s">
        <v>56</v>
      </c>
    </row>
    <row r="819" spans="2:41" s="3" customFormat="1" ht="9.9499999999999993" customHeight="1" x14ac:dyDescent="0.2">
      <c r="B819" s="107" t="s">
        <v>52</v>
      </c>
      <c r="D819" s="39"/>
      <c r="E819" s="72" t="s">
        <v>239</v>
      </c>
      <c r="F819" s="72"/>
      <c r="G819" s="29" t="s">
        <v>45</v>
      </c>
      <c r="H819" s="29"/>
      <c r="I819" s="29"/>
      <c r="J819" s="29"/>
      <c r="K819" s="29" t="s">
        <v>103</v>
      </c>
      <c r="L819" s="29"/>
      <c r="M819" s="29" t="s">
        <v>240</v>
      </c>
      <c r="N819" s="29"/>
      <c r="P819" s="72" t="s">
        <v>536</v>
      </c>
      <c r="Q819" s="87"/>
      <c r="R819" s="28"/>
      <c r="S819" s="38">
        <f t="shared" si="640"/>
        <v>22.9</v>
      </c>
      <c r="T819" s="36" t="s">
        <v>44</v>
      </c>
      <c r="U819" s="5" t="str">
        <f>+Instructions!$B$3</f>
        <v>E</v>
      </c>
      <c r="V819" s="51"/>
      <c r="W819" s="55">
        <f>+Instructions!$C$22</f>
        <v>0</v>
      </c>
      <c r="X819" s="38">
        <f t="shared" si="641"/>
        <v>22.9</v>
      </c>
      <c r="Y819" s="146"/>
      <c r="Z819" s="6" t="s">
        <v>3263</v>
      </c>
      <c r="AA819" s="38">
        <v>22.9</v>
      </c>
      <c r="AB819" s="59">
        <f t="shared" si="642"/>
        <v>0</v>
      </c>
      <c r="AC819" s="16">
        <f t="shared" si="642"/>
        <v>22.9</v>
      </c>
      <c r="AD819" s="12">
        <f t="shared" si="643"/>
        <v>0</v>
      </c>
      <c r="AE819" s="115"/>
      <c r="AF819" s="120">
        <v>1</v>
      </c>
      <c r="AG819" s="37">
        <f t="shared" si="644"/>
        <v>22.9</v>
      </c>
      <c r="AH819" s="146"/>
      <c r="AJ819" s="38">
        <f t="shared" si="645"/>
        <v>22.9</v>
      </c>
      <c r="AK819" s="16">
        <f t="shared" si="646"/>
        <v>0</v>
      </c>
      <c r="AL819" s="16">
        <f t="shared" si="647"/>
        <v>0</v>
      </c>
      <c r="AM819" s="16" t="str">
        <f t="shared" si="648"/>
        <v/>
      </c>
      <c r="AO819" s="157" t="s">
        <v>56</v>
      </c>
    </row>
    <row r="820" spans="2:41" s="3" customFormat="1" ht="1.5" customHeight="1" x14ac:dyDescent="0.2">
      <c r="E820" s="178"/>
      <c r="F820" s="178"/>
      <c r="G820" s="178"/>
      <c r="H820" s="178"/>
      <c r="I820" s="178"/>
      <c r="J820" s="178"/>
      <c r="K820" s="178"/>
      <c r="L820" s="178"/>
      <c r="M820" s="178"/>
      <c r="N820" s="178"/>
      <c r="O820" s="178"/>
      <c r="P820" s="180"/>
      <c r="Q820" s="181"/>
      <c r="R820" s="179"/>
      <c r="S820" s="182"/>
      <c r="T820" s="179"/>
      <c r="U820" s="5"/>
      <c r="V820" s="51"/>
      <c r="W820" s="55"/>
      <c r="X820" s="14"/>
      <c r="Y820" s="146"/>
      <c r="Z820" s="38"/>
      <c r="AA820" s="38"/>
      <c r="AB820" s="54"/>
      <c r="AC820" s="16"/>
      <c r="AD820" s="14"/>
      <c r="AE820" s="64"/>
      <c r="AF820" s="118"/>
      <c r="AG820" s="38"/>
      <c r="AH820" s="146"/>
      <c r="AJ820" s="38"/>
      <c r="AK820" s="16"/>
      <c r="AL820" s="16"/>
      <c r="AM820" s="16"/>
      <c r="AO820" s="157" t="s">
        <v>56</v>
      </c>
    </row>
    <row r="821" spans="2:41" s="3" customFormat="1" ht="9.9499999999999993" customHeight="1" x14ac:dyDescent="0.2">
      <c r="B821" s="106" t="s">
        <v>6</v>
      </c>
      <c r="D821" s="39"/>
      <c r="E821" s="72" t="s">
        <v>307</v>
      </c>
      <c r="F821" s="72"/>
      <c r="G821" s="29" t="s">
        <v>306</v>
      </c>
      <c r="H821" s="29"/>
      <c r="I821" s="29"/>
      <c r="J821" s="29"/>
      <c r="K821" s="29" t="s">
        <v>103</v>
      </c>
      <c r="L821" s="29"/>
      <c r="M821" s="29" t="s">
        <v>334</v>
      </c>
      <c r="N821" s="29"/>
      <c r="P821" s="72"/>
      <c r="Q821" s="87"/>
      <c r="R821" s="28"/>
      <c r="S821" s="38">
        <f>IF(Suggested="Yes",AA821,AG821)</f>
        <v>136.94999999999999</v>
      </c>
      <c r="T821" s="36" t="s">
        <v>43</v>
      </c>
      <c r="U821" s="5" t="str">
        <f>+Instructions!$B$3</f>
        <v>E</v>
      </c>
      <c r="V821" s="51"/>
      <c r="W821" s="55">
        <f>+Instructions!$C$22</f>
        <v>0</v>
      </c>
      <c r="X821" s="38">
        <f>ROUND($AA821*(1-W821)+0.004999,2)</f>
        <v>136.94999999999999</v>
      </c>
      <c r="Y821" s="146"/>
      <c r="Z821" s="6" t="s">
        <v>3263</v>
      </c>
      <c r="AA821" s="38">
        <v>136.94999999999999</v>
      </c>
      <c r="AB821" s="59">
        <f>+W821</f>
        <v>0</v>
      </c>
      <c r="AC821" s="16">
        <f>+X821</f>
        <v>136.94999999999999</v>
      </c>
      <c r="AD821" s="12">
        <f>(AG821-AC821)/AG821</f>
        <v>0</v>
      </c>
      <c r="AE821" s="115"/>
      <c r="AF821" s="121">
        <v>3</v>
      </c>
      <c r="AG821" s="52">
        <f>SUM(AJ821:AL821)+AE821</f>
        <v>136.94999999999999</v>
      </c>
      <c r="AH821" s="146"/>
      <c r="AJ821" s="38">
        <f>ROUND(AC821/(1-VLOOKUP(AF821,Group,2,FALSE)),2)</f>
        <v>136.94999999999999</v>
      </c>
      <c r="AK821" s="16">
        <f>IF(VLOOKUP(AF821,Group,5,FALSE)="YES",VLOOKUP(ROUND(ROUND(AJ821,1)-AJ821,2),Round,2,FALSE)+VLOOKUP(AF821,Group,6,FALSE),0)</f>
        <v>0</v>
      </c>
      <c r="AL821" s="16">
        <f>IF(VLOOKUP(AF821,Group,7,FALSE)="",0,ROUND(AJ821-0.04999,1)-AJ821+AM821)</f>
        <v>0</v>
      </c>
      <c r="AM821" s="16" t="str">
        <f>IF(VLOOKUP(AF821,Group,7,FALSE)="","",VLOOKUP(AF821,Group,7,FALSE))</f>
        <v/>
      </c>
      <c r="AO821" s="157" t="s">
        <v>56</v>
      </c>
    </row>
    <row r="822" spans="2:41" s="3" customFormat="1" ht="1.5" customHeight="1" x14ac:dyDescent="0.2">
      <c r="P822" s="72"/>
      <c r="Q822" s="87"/>
      <c r="R822" s="6"/>
      <c r="S822" s="38"/>
      <c r="T822" s="6"/>
      <c r="U822" s="5"/>
      <c r="V822" s="51"/>
      <c r="W822" s="55"/>
      <c r="X822" s="14"/>
      <c r="Y822" s="146"/>
      <c r="Z822" s="38"/>
      <c r="AA822" s="38"/>
      <c r="AB822" s="54"/>
      <c r="AC822" s="16"/>
      <c r="AD822" s="14"/>
      <c r="AE822" s="64"/>
      <c r="AF822" s="118"/>
      <c r="AG822" s="38"/>
      <c r="AH822" s="146"/>
      <c r="AJ822" s="38"/>
      <c r="AK822" s="16"/>
      <c r="AL822" s="16"/>
      <c r="AM822" s="16"/>
      <c r="AO822" s="157" t="s">
        <v>56</v>
      </c>
    </row>
    <row r="823" spans="2:41" s="3" customFormat="1" ht="9.9499999999999993" customHeight="1" x14ac:dyDescent="0.2">
      <c r="B823" s="106" t="s">
        <v>6</v>
      </c>
      <c r="D823" s="39"/>
      <c r="E823" s="72" t="s">
        <v>83</v>
      </c>
      <c r="F823" s="72"/>
      <c r="G823" s="29" t="s">
        <v>94</v>
      </c>
      <c r="H823" s="29"/>
      <c r="I823" s="29"/>
      <c r="J823" s="29"/>
      <c r="K823" s="29" t="s">
        <v>103</v>
      </c>
      <c r="L823" s="29"/>
      <c r="M823" s="29" t="s">
        <v>118</v>
      </c>
      <c r="N823" s="29"/>
      <c r="P823" s="72" t="s">
        <v>1531</v>
      </c>
      <c r="Q823" s="87"/>
      <c r="R823" s="28"/>
      <c r="S823" s="38">
        <f t="shared" ref="S823:S825" si="649">IF(Suggested="Yes",AA823,AG823)</f>
        <v>32.75</v>
      </c>
      <c r="T823" s="36" t="s">
        <v>43</v>
      </c>
      <c r="U823" s="5" t="str">
        <f>+Instructions!$B$3</f>
        <v>E</v>
      </c>
      <c r="V823" s="51"/>
      <c r="W823" s="55">
        <f>+Instructions!$C$22</f>
        <v>0</v>
      </c>
      <c r="X823" s="38">
        <f t="shared" ref="X823:X825" si="650">ROUND($AA823*(1-W823)+0.004999,2)</f>
        <v>32.75</v>
      </c>
      <c r="Y823" s="146"/>
      <c r="Z823" s="6" t="s">
        <v>3263</v>
      </c>
      <c r="AA823" s="38">
        <v>32.75</v>
      </c>
      <c r="AB823" s="59">
        <f t="shared" ref="AB823:AC825" si="651">+W823</f>
        <v>0</v>
      </c>
      <c r="AC823" s="16">
        <f t="shared" si="651"/>
        <v>32.75</v>
      </c>
      <c r="AD823" s="12">
        <f t="shared" ref="AD823:AD825" si="652">(AG823-AC823)/AG823</f>
        <v>0</v>
      </c>
      <c r="AE823" s="115"/>
      <c r="AF823" s="121">
        <v>3</v>
      </c>
      <c r="AG823" s="52">
        <f t="shared" ref="AG823:AG825" si="653">SUM(AJ823:AL823)+AE823</f>
        <v>32.75</v>
      </c>
      <c r="AH823" s="146"/>
      <c r="AJ823" s="38">
        <f t="shared" ref="AJ823:AJ825" si="654">ROUND(AC823/(1-VLOOKUP(AF823,Group,2,FALSE)),2)</f>
        <v>32.75</v>
      </c>
      <c r="AK823" s="16">
        <f t="shared" ref="AK823:AK825" si="655">IF(VLOOKUP(AF823,Group,5,FALSE)="YES",VLOOKUP(ROUND(ROUND(AJ823,1)-AJ823,2),Round,2,FALSE)+VLOOKUP(AF823,Group,6,FALSE),0)</f>
        <v>0</v>
      </c>
      <c r="AL823" s="16">
        <f t="shared" ref="AL823:AL825" si="656">IF(VLOOKUP(AF823,Group,7,FALSE)="",0,ROUND(AJ823-0.04999,1)-AJ823+AM823)</f>
        <v>0</v>
      </c>
      <c r="AM823" s="16" t="str">
        <f t="shared" ref="AM823:AM825" si="657">IF(VLOOKUP(AF823,Group,7,FALSE)="","",VLOOKUP(AF823,Group,7,FALSE))</f>
        <v/>
      </c>
      <c r="AO823" s="157" t="s">
        <v>56</v>
      </c>
    </row>
    <row r="824" spans="2:41" s="3" customFormat="1" ht="9.9499999999999993" customHeight="1" x14ac:dyDescent="0.2">
      <c r="B824" s="106" t="s">
        <v>6</v>
      </c>
      <c r="D824" s="39"/>
      <c r="E824" s="72" t="s">
        <v>83</v>
      </c>
      <c r="F824" s="72"/>
      <c r="G824" s="29" t="s">
        <v>116</v>
      </c>
      <c r="H824" s="29"/>
      <c r="I824" s="29"/>
      <c r="J824" s="29"/>
      <c r="K824" s="29" t="s">
        <v>103</v>
      </c>
      <c r="L824" s="29"/>
      <c r="M824" s="29" t="s">
        <v>119</v>
      </c>
      <c r="N824" s="29"/>
      <c r="P824" s="72" t="s">
        <v>1531</v>
      </c>
      <c r="Q824" s="87"/>
      <c r="R824" s="28"/>
      <c r="S824" s="38">
        <f t="shared" si="649"/>
        <v>32.75</v>
      </c>
      <c r="T824" s="36" t="s">
        <v>43</v>
      </c>
      <c r="U824" s="5" t="str">
        <f>+Instructions!$B$3</f>
        <v>E</v>
      </c>
      <c r="V824" s="51"/>
      <c r="W824" s="55">
        <f>+Instructions!$C$22</f>
        <v>0</v>
      </c>
      <c r="X824" s="38">
        <f t="shared" si="650"/>
        <v>32.75</v>
      </c>
      <c r="Y824" s="146"/>
      <c r="Z824" s="6" t="s">
        <v>3263</v>
      </c>
      <c r="AA824" s="38">
        <v>32.75</v>
      </c>
      <c r="AB824" s="59">
        <f t="shared" si="651"/>
        <v>0</v>
      </c>
      <c r="AC824" s="16">
        <f t="shared" si="651"/>
        <v>32.75</v>
      </c>
      <c r="AD824" s="12">
        <f t="shared" si="652"/>
        <v>0</v>
      </c>
      <c r="AE824" s="115"/>
      <c r="AF824" s="121">
        <v>3</v>
      </c>
      <c r="AG824" s="52">
        <f t="shared" si="653"/>
        <v>32.75</v>
      </c>
      <c r="AH824" s="146"/>
      <c r="AJ824" s="38">
        <f t="shared" si="654"/>
        <v>32.75</v>
      </c>
      <c r="AK824" s="16">
        <f t="shared" si="655"/>
        <v>0</v>
      </c>
      <c r="AL824" s="16">
        <f t="shared" si="656"/>
        <v>0</v>
      </c>
      <c r="AM824" s="16" t="str">
        <f t="shared" si="657"/>
        <v/>
      </c>
      <c r="AO824" s="157" t="s">
        <v>56</v>
      </c>
    </row>
    <row r="825" spans="2:41" s="3" customFormat="1" ht="9.9499999999999993" customHeight="1" x14ac:dyDescent="0.2">
      <c r="B825" s="106" t="s">
        <v>6</v>
      </c>
      <c r="D825" s="39"/>
      <c r="E825" s="72" t="s">
        <v>251</v>
      </c>
      <c r="F825" s="72"/>
      <c r="G825" s="29" t="s">
        <v>96</v>
      </c>
      <c r="H825" s="29"/>
      <c r="I825" s="29"/>
      <c r="J825" s="29"/>
      <c r="K825" s="29" t="s">
        <v>442</v>
      </c>
      <c r="L825" s="29"/>
      <c r="M825" s="29" t="s">
        <v>455</v>
      </c>
      <c r="N825" s="29"/>
      <c r="P825" s="72" t="s">
        <v>1531</v>
      </c>
      <c r="Q825" s="87"/>
      <c r="R825" s="28"/>
      <c r="S825" s="38">
        <f t="shared" si="649"/>
        <v>66.7</v>
      </c>
      <c r="T825" s="36" t="s">
        <v>43</v>
      </c>
      <c r="U825" s="5" t="str">
        <f>+Instructions!$B$3</f>
        <v>E</v>
      </c>
      <c r="V825" s="51"/>
      <c r="W825" s="55">
        <f>+Instructions!$C$22</f>
        <v>0</v>
      </c>
      <c r="X825" s="38">
        <f t="shared" si="650"/>
        <v>66.7</v>
      </c>
      <c r="Y825" s="146"/>
      <c r="Z825" s="6" t="s">
        <v>3263</v>
      </c>
      <c r="AA825" s="38">
        <v>66.7</v>
      </c>
      <c r="AB825" s="59">
        <f t="shared" si="651"/>
        <v>0</v>
      </c>
      <c r="AC825" s="16">
        <f t="shared" si="651"/>
        <v>66.7</v>
      </c>
      <c r="AD825" s="12">
        <f t="shared" si="652"/>
        <v>0</v>
      </c>
      <c r="AE825" s="115"/>
      <c r="AF825" s="121">
        <v>3</v>
      </c>
      <c r="AG825" s="52">
        <f t="shared" si="653"/>
        <v>66.7</v>
      </c>
      <c r="AH825" s="146"/>
      <c r="AJ825" s="38">
        <f t="shared" si="654"/>
        <v>66.7</v>
      </c>
      <c r="AK825" s="16">
        <f t="shared" si="655"/>
        <v>0</v>
      </c>
      <c r="AL825" s="16">
        <f t="shared" si="656"/>
        <v>0</v>
      </c>
      <c r="AM825" s="16" t="str">
        <f t="shared" si="657"/>
        <v/>
      </c>
      <c r="AO825" s="157" t="s">
        <v>56</v>
      </c>
    </row>
    <row r="826" spans="2:41" s="3" customFormat="1" ht="1.5" customHeight="1" x14ac:dyDescent="0.2">
      <c r="P826" s="72"/>
      <c r="Q826" s="87"/>
      <c r="R826" s="6"/>
      <c r="S826" s="38"/>
      <c r="T826" s="6"/>
      <c r="U826" s="5"/>
      <c r="V826" s="51"/>
      <c r="W826" s="142"/>
      <c r="X826" s="55"/>
      <c r="Y826" s="149"/>
      <c r="Z826" s="142"/>
      <c r="AA826" s="38"/>
      <c r="AB826" s="38"/>
      <c r="AC826" s="54"/>
      <c r="AD826" s="16"/>
      <c r="AE826" s="14"/>
      <c r="AF826" s="64"/>
      <c r="AG826" s="118"/>
      <c r="AH826" s="151"/>
      <c r="AI826" s="142"/>
      <c r="AK826" s="16"/>
      <c r="AL826" s="16"/>
      <c r="AM826" s="16"/>
      <c r="AN826" s="16"/>
      <c r="AO826" s="157"/>
    </row>
    <row r="827" spans="2:41" s="3" customFormat="1" ht="9.75" customHeight="1" x14ac:dyDescent="0.2">
      <c r="D827" s="39" t="s">
        <v>303</v>
      </c>
      <c r="E827" s="164" t="s">
        <v>1001</v>
      </c>
      <c r="F827" s="72"/>
      <c r="G827" s="29"/>
      <c r="H827" s="29"/>
      <c r="I827" s="29"/>
      <c r="J827" s="29"/>
      <c r="K827" s="29"/>
      <c r="L827" s="29"/>
      <c r="M827" s="164"/>
      <c r="N827" s="29"/>
      <c r="Q827" s="87"/>
      <c r="R827" s="28"/>
      <c r="S827" s="38"/>
      <c r="T827" s="36"/>
      <c r="U827" s="5"/>
      <c r="V827" s="51"/>
      <c r="W827" s="142"/>
      <c r="X827" s="38"/>
      <c r="Y827" s="146"/>
      <c r="Z827" s="148"/>
      <c r="AA827" s="38"/>
      <c r="AB827" s="142"/>
      <c r="AC827" s="142"/>
      <c r="AD827" s="38"/>
      <c r="AE827" s="59"/>
      <c r="AF827" s="16"/>
      <c r="AG827" s="12"/>
      <c r="AH827" s="152"/>
      <c r="AI827" s="154"/>
      <c r="AJ827" s="38"/>
      <c r="AK827" s="142"/>
      <c r="AM827" s="6" t="s">
        <v>244</v>
      </c>
      <c r="AO827" s="157"/>
    </row>
    <row r="828" spans="2:41" s="3" customFormat="1" ht="3.75" customHeight="1" x14ac:dyDescent="0.2">
      <c r="P828" s="72"/>
      <c r="Q828" s="87"/>
      <c r="R828" s="6"/>
      <c r="S828" s="38"/>
      <c r="T828" s="6"/>
      <c r="U828" s="5"/>
      <c r="V828" s="51"/>
      <c r="W828" s="55"/>
      <c r="X828" s="14"/>
      <c r="Y828" s="146"/>
      <c r="Z828" s="38"/>
      <c r="AA828" s="38"/>
      <c r="AB828" s="54"/>
      <c r="AC828" s="16"/>
      <c r="AD828" s="14"/>
      <c r="AE828" s="64"/>
      <c r="AF828" s="118"/>
      <c r="AG828" s="38"/>
      <c r="AH828" s="146"/>
      <c r="AJ828" s="38"/>
      <c r="AK828" s="16"/>
      <c r="AL828" s="16"/>
      <c r="AM828" s="16"/>
      <c r="AO828" s="157" t="s">
        <v>56</v>
      </c>
    </row>
    <row r="829" spans="2:41" s="3" customFormat="1" ht="9.9499999999999993" customHeight="1" x14ac:dyDescent="0.2">
      <c r="C829" s="71" t="s">
        <v>572</v>
      </c>
      <c r="P829" s="137"/>
      <c r="Q829" s="6"/>
      <c r="R829" s="77" t="s">
        <v>791</v>
      </c>
      <c r="S829" s="185" t="s">
        <v>1000</v>
      </c>
      <c r="T829" s="190"/>
      <c r="U829" s="5"/>
      <c r="V829" s="51"/>
      <c r="W829" s="68"/>
      <c r="X829" s="68"/>
      <c r="Y829" s="146"/>
      <c r="Z829" s="38"/>
      <c r="AA829" s="38"/>
      <c r="AB829" s="14"/>
      <c r="AC829" s="14"/>
      <c r="AD829" s="14"/>
      <c r="AE829" s="14"/>
      <c r="AF829" s="64"/>
      <c r="AG829" s="16"/>
      <c r="AH829" s="146"/>
      <c r="AO829" s="157" t="s">
        <v>56</v>
      </c>
    </row>
    <row r="830" spans="2:41" s="3" customFormat="1" ht="2.85" customHeight="1" x14ac:dyDescent="0.2">
      <c r="P830" s="72"/>
      <c r="Q830" s="87"/>
      <c r="R830" s="6"/>
      <c r="S830" s="38"/>
      <c r="T830" s="6"/>
      <c r="U830" s="5"/>
      <c r="V830" s="51"/>
      <c r="W830" s="55"/>
      <c r="X830" s="14"/>
      <c r="Y830" s="146"/>
      <c r="Z830" s="38"/>
      <c r="AA830" s="38"/>
      <c r="AB830" s="54"/>
      <c r="AC830" s="16"/>
      <c r="AD830" s="14"/>
      <c r="AE830" s="64"/>
      <c r="AF830" s="118"/>
      <c r="AG830" s="38"/>
      <c r="AH830" s="146"/>
      <c r="AJ830" s="38"/>
      <c r="AK830" s="16"/>
      <c r="AL830" s="16"/>
      <c r="AM830" s="16"/>
      <c r="AO830" s="157" t="s">
        <v>56</v>
      </c>
    </row>
    <row r="831" spans="2:41" s="3" customFormat="1" ht="9.9499999999999993" customHeight="1" x14ac:dyDescent="0.2">
      <c r="C831" s="34"/>
      <c r="D831" s="39" t="s">
        <v>573</v>
      </c>
      <c r="E831" s="138" t="s">
        <v>3021</v>
      </c>
      <c r="F831" s="138"/>
      <c r="G831" s="138"/>
      <c r="H831" s="138"/>
      <c r="I831" s="138"/>
      <c r="K831" s="138"/>
      <c r="L831" s="138"/>
      <c r="N831" s="134"/>
      <c r="P831" s="134"/>
      <c r="Q831" s="29"/>
      <c r="R831" s="29"/>
      <c r="S831" s="29"/>
      <c r="T831" s="29"/>
      <c r="U831" s="5"/>
      <c r="V831" s="51"/>
      <c r="W831" s="68"/>
      <c r="X831" s="68"/>
      <c r="Y831" s="146"/>
      <c r="Z831" s="38"/>
      <c r="AA831" s="38"/>
      <c r="AB831" s="54"/>
      <c r="AC831" s="16"/>
      <c r="AD831" s="14"/>
      <c r="AE831" s="64"/>
      <c r="AF831" s="118"/>
      <c r="AG831" s="16"/>
      <c r="AH831" s="146"/>
      <c r="AJ831" s="38"/>
      <c r="AK831" s="16"/>
      <c r="AL831" s="16"/>
      <c r="AM831" s="16"/>
      <c r="AO831" s="157"/>
    </row>
    <row r="832" spans="2:41" s="3" customFormat="1" ht="1.5" customHeight="1" x14ac:dyDescent="0.2">
      <c r="G832" s="29"/>
      <c r="N832" s="77"/>
      <c r="P832" s="77"/>
      <c r="Q832" s="87"/>
      <c r="R832" s="6"/>
      <c r="S832" s="38"/>
      <c r="T832" s="6"/>
      <c r="U832" s="5"/>
      <c r="V832" s="51"/>
      <c r="W832" s="55"/>
      <c r="X832" s="14"/>
      <c r="Y832" s="146"/>
      <c r="Z832" s="38"/>
      <c r="AA832" s="38"/>
      <c r="AB832" s="54"/>
      <c r="AC832" s="16"/>
      <c r="AD832" s="14"/>
      <c r="AE832" s="64"/>
      <c r="AF832" s="118"/>
      <c r="AG832" s="38"/>
      <c r="AH832" s="146"/>
      <c r="AJ832" s="38"/>
      <c r="AK832" s="16"/>
      <c r="AL832" s="16"/>
      <c r="AM832" s="16"/>
      <c r="AO832" s="157" t="s">
        <v>56</v>
      </c>
    </row>
    <row r="833" spans="2:41" s="3" customFormat="1" ht="9.9499999999999993" customHeight="1" x14ac:dyDescent="0.2">
      <c r="B833" s="106" t="s">
        <v>6</v>
      </c>
      <c r="D833" s="39"/>
      <c r="E833" s="72" t="s">
        <v>575</v>
      </c>
      <c r="F833" s="72"/>
      <c r="G833" s="29" t="s">
        <v>637</v>
      </c>
      <c r="H833" s="29"/>
      <c r="I833" s="29"/>
      <c r="K833" s="29"/>
      <c r="L833" s="29" t="s">
        <v>125</v>
      </c>
      <c r="N833" s="72" t="s">
        <v>638</v>
      </c>
      <c r="P833" s="72" t="s">
        <v>574</v>
      </c>
      <c r="Q833" s="87"/>
      <c r="R833" s="28"/>
      <c r="S833" s="38">
        <f>IF(Suggested="Yes",AA833,AG833)</f>
        <v>70.3</v>
      </c>
      <c r="T833" s="36" t="s">
        <v>43</v>
      </c>
      <c r="U833" s="5" t="str">
        <f>+Instructions!$B$3</f>
        <v>E</v>
      </c>
      <c r="V833" s="51"/>
      <c r="W833" s="55">
        <f>+Instructions!$C$22</f>
        <v>0</v>
      </c>
      <c r="X833" s="38">
        <f>ROUND($AA833*(1-W833)+0.004999,2)</f>
        <v>70.3</v>
      </c>
      <c r="Y833" s="146"/>
      <c r="Z833" s="6" t="s">
        <v>3263</v>
      </c>
      <c r="AA833" s="38">
        <v>70.3</v>
      </c>
      <c r="AB833" s="59">
        <f t="shared" ref="AB833:AC834" si="658">+W833</f>
        <v>0</v>
      </c>
      <c r="AC833" s="16">
        <f t="shared" si="658"/>
        <v>70.3</v>
      </c>
      <c r="AD833" s="12">
        <f>(AG833-AC833)/AG833</f>
        <v>0</v>
      </c>
      <c r="AE833" s="115"/>
      <c r="AF833" s="121">
        <v>3</v>
      </c>
      <c r="AG833" s="52">
        <f>SUM(AJ833:AL833)+AE833</f>
        <v>70.3</v>
      </c>
      <c r="AH833" s="146"/>
      <c r="AJ833" s="38">
        <f>ROUND(AC833/(1-VLOOKUP(AF833,Group,2,FALSE)),2)</f>
        <v>70.3</v>
      </c>
      <c r="AK833" s="16">
        <f>IF(VLOOKUP(AF833,Group,5,FALSE)="YES",VLOOKUP(ROUND(ROUND(AJ833,1)-AJ833,2),Round,2,FALSE)+VLOOKUP(AF833,Group,6,FALSE),0)</f>
        <v>0</v>
      </c>
      <c r="AL833" s="16">
        <f>IF(VLOOKUP(AF833,Group,7,FALSE)="",0,ROUND(AJ833-0.04999,1)-AJ833+AM833)</f>
        <v>0</v>
      </c>
      <c r="AM833" s="16" t="str">
        <f>IF(VLOOKUP(AF833,Group,7,FALSE)="","",VLOOKUP(AF833,Group,7,FALSE))</f>
        <v/>
      </c>
      <c r="AO833" s="156" t="s">
        <v>56</v>
      </c>
    </row>
    <row r="834" spans="2:41" s="3" customFormat="1" ht="9.9499999999999993" customHeight="1" x14ac:dyDescent="0.2">
      <c r="B834" s="106" t="s">
        <v>6</v>
      </c>
      <c r="D834" s="39"/>
      <c r="E834" s="72" t="s">
        <v>575</v>
      </c>
      <c r="F834" s="72"/>
      <c r="G834" s="29" t="s">
        <v>577</v>
      </c>
      <c r="H834" s="29"/>
      <c r="K834" s="29"/>
      <c r="L834" s="29" t="s">
        <v>576</v>
      </c>
      <c r="N834" s="72" t="s">
        <v>578</v>
      </c>
      <c r="P834" s="72" t="s">
        <v>574</v>
      </c>
      <c r="Q834" s="87"/>
      <c r="R834" s="28"/>
      <c r="S834" s="38">
        <f>IF(Suggested="Yes",AA834,AG834)</f>
        <v>99.55</v>
      </c>
      <c r="T834" s="36" t="s">
        <v>43</v>
      </c>
      <c r="U834" s="5" t="str">
        <f>+Instructions!$B$3</f>
        <v>E</v>
      </c>
      <c r="V834" s="51"/>
      <c r="W834" s="55">
        <f>+Instructions!$C$22</f>
        <v>0</v>
      </c>
      <c r="X834" s="38">
        <f>ROUND($AA834*(1-W834)+0.004999,2)</f>
        <v>99.55</v>
      </c>
      <c r="Y834" s="146"/>
      <c r="Z834" s="6" t="s">
        <v>3263</v>
      </c>
      <c r="AA834" s="38">
        <v>99.55</v>
      </c>
      <c r="AB834" s="59">
        <f t="shared" si="658"/>
        <v>0</v>
      </c>
      <c r="AC834" s="16">
        <f t="shared" si="658"/>
        <v>99.55</v>
      </c>
      <c r="AD834" s="12">
        <f>(AG834-AC834)/AG834</f>
        <v>0</v>
      </c>
      <c r="AE834" s="115"/>
      <c r="AF834" s="121">
        <v>3</v>
      </c>
      <c r="AG834" s="52">
        <f>SUM(AJ834:AL834)+AE834</f>
        <v>99.55</v>
      </c>
      <c r="AH834" s="146"/>
      <c r="AJ834" s="38">
        <f>ROUND(AC834/(1-VLOOKUP(AF834,Group,2,FALSE)),2)</f>
        <v>99.55</v>
      </c>
      <c r="AK834" s="16">
        <f>IF(VLOOKUP(AF834,Group,5,FALSE)="YES",VLOOKUP(ROUND(ROUND(AJ834,1)-AJ834,2),Round,2,FALSE)+VLOOKUP(AF834,Group,6,FALSE),0)</f>
        <v>0</v>
      </c>
      <c r="AL834" s="16">
        <f>IF(VLOOKUP(AF834,Group,7,FALSE)="",0,ROUND(AJ834-0.04999,1)-AJ834+AM834)</f>
        <v>0</v>
      </c>
      <c r="AM834" s="16" t="str">
        <f>IF(VLOOKUP(AF834,Group,7,FALSE)="","",VLOOKUP(AF834,Group,7,FALSE))</f>
        <v/>
      </c>
      <c r="AO834" s="157" t="s">
        <v>56</v>
      </c>
    </row>
    <row r="835" spans="2:41" s="3" customFormat="1" ht="2.4500000000000002" customHeight="1" x14ac:dyDescent="0.2">
      <c r="G835" s="29"/>
      <c r="N835" s="77"/>
      <c r="P835" s="77"/>
      <c r="Q835" s="87"/>
      <c r="R835" s="6"/>
      <c r="S835" s="38"/>
      <c r="T835" s="6"/>
      <c r="U835" s="5"/>
      <c r="V835" s="51"/>
      <c r="W835" s="55"/>
      <c r="X835" s="14"/>
      <c r="Y835" s="146"/>
      <c r="Z835" s="38"/>
      <c r="AA835" s="38"/>
      <c r="AB835" s="54"/>
      <c r="AC835" s="16"/>
      <c r="AD835" s="14"/>
      <c r="AE835" s="64"/>
      <c r="AF835" s="118"/>
      <c r="AG835" s="38"/>
      <c r="AH835" s="146"/>
      <c r="AJ835" s="38"/>
      <c r="AK835" s="16"/>
      <c r="AL835" s="16"/>
      <c r="AM835" s="16"/>
      <c r="AO835" s="157" t="s">
        <v>56</v>
      </c>
    </row>
    <row r="836" spans="2:41" s="3" customFormat="1" ht="9.9499999999999993" customHeight="1" x14ac:dyDescent="0.2">
      <c r="C836" s="34"/>
      <c r="D836" s="39" t="s">
        <v>573</v>
      </c>
      <c r="E836" s="138" t="s">
        <v>3022</v>
      </c>
      <c r="F836" s="138"/>
      <c r="G836" s="138"/>
      <c r="H836" s="138"/>
      <c r="I836" s="138"/>
      <c r="K836" s="138"/>
      <c r="L836" s="138"/>
      <c r="N836" s="134"/>
      <c r="P836" s="134"/>
      <c r="Q836" s="29" t="s">
        <v>244</v>
      </c>
      <c r="R836" s="29"/>
      <c r="S836" s="29"/>
      <c r="T836" s="29"/>
      <c r="U836" s="5"/>
      <c r="V836" s="51"/>
      <c r="W836" s="68"/>
      <c r="X836" s="68"/>
      <c r="Y836" s="146"/>
      <c r="Z836" s="38"/>
      <c r="AA836" s="38"/>
      <c r="AB836" s="54"/>
      <c r="AC836" s="16"/>
      <c r="AD836" s="14"/>
      <c r="AE836" s="64"/>
      <c r="AF836" s="118"/>
      <c r="AG836" s="16"/>
      <c r="AH836" s="146"/>
      <c r="AJ836" s="38"/>
      <c r="AK836" s="16"/>
      <c r="AL836" s="16"/>
      <c r="AM836" s="16"/>
      <c r="AO836" s="157"/>
    </row>
    <row r="837" spans="2:41" s="3" customFormat="1" ht="1.5" customHeight="1" x14ac:dyDescent="0.2">
      <c r="G837" s="29"/>
      <c r="N837" s="77"/>
      <c r="P837" s="77"/>
      <c r="Q837" s="87"/>
      <c r="R837" s="6"/>
      <c r="S837" s="38"/>
      <c r="T837" s="6"/>
      <c r="U837" s="5"/>
      <c r="V837" s="51"/>
      <c r="W837" s="55"/>
      <c r="X837" s="14"/>
      <c r="Y837" s="146"/>
      <c r="Z837" s="38"/>
      <c r="AA837" s="38"/>
      <c r="AB837" s="54"/>
      <c r="AC837" s="16"/>
      <c r="AD837" s="14"/>
      <c r="AE837" s="64"/>
      <c r="AF837" s="118"/>
      <c r="AG837" s="38"/>
      <c r="AH837" s="146"/>
      <c r="AJ837" s="38"/>
      <c r="AK837" s="16"/>
      <c r="AL837" s="16"/>
      <c r="AM837" s="16"/>
      <c r="AO837" s="157" t="s">
        <v>56</v>
      </c>
    </row>
    <row r="838" spans="2:41" s="3" customFormat="1" ht="9.9499999999999993" customHeight="1" x14ac:dyDescent="0.2">
      <c r="B838" s="106" t="s">
        <v>6</v>
      </c>
      <c r="D838" s="39"/>
      <c r="E838" s="72" t="s">
        <v>771</v>
      </c>
      <c r="F838" s="72"/>
      <c r="G838" s="29" t="s">
        <v>772</v>
      </c>
      <c r="H838" s="29"/>
      <c r="K838" s="29"/>
      <c r="L838" s="29" t="s">
        <v>576</v>
      </c>
      <c r="N838" s="72" t="s">
        <v>579</v>
      </c>
      <c r="P838" s="72" t="s">
        <v>875</v>
      </c>
      <c r="Q838" s="87"/>
      <c r="R838" s="28"/>
      <c r="S838" s="38">
        <f>IF(Suggested="Yes",AA838,AG838)</f>
        <v>73.650000000000006</v>
      </c>
      <c r="T838" s="36" t="s">
        <v>43</v>
      </c>
      <c r="U838" s="5" t="str">
        <f>+Instructions!$B$3</f>
        <v>E</v>
      </c>
      <c r="V838" s="51"/>
      <c r="W838" s="55">
        <f>+Instructions!$C$22</f>
        <v>0</v>
      </c>
      <c r="X838" s="38">
        <f>ROUND($AA838*(1-W838)+0.004999,2)</f>
        <v>73.650000000000006</v>
      </c>
      <c r="Y838" s="146"/>
      <c r="Z838" s="6" t="s">
        <v>3263</v>
      </c>
      <c r="AA838" s="38">
        <v>73.650000000000006</v>
      </c>
      <c r="AB838" s="59">
        <f t="shared" ref="AB838:AC841" si="659">+W838</f>
        <v>0</v>
      </c>
      <c r="AC838" s="16">
        <f t="shared" si="659"/>
        <v>73.650000000000006</v>
      </c>
      <c r="AD838" s="12">
        <f>(AG838-AC838)/AG838</f>
        <v>0</v>
      </c>
      <c r="AE838" s="115"/>
      <c r="AF838" s="121">
        <v>3</v>
      </c>
      <c r="AG838" s="52">
        <f>SUM(AJ838:AL838)+AE838</f>
        <v>73.650000000000006</v>
      </c>
      <c r="AH838" s="146"/>
      <c r="AJ838" s="38">
        <f>ROUND(AC838/(1-VLOOKUP(AF838,Group,2,FALSE)),2)</f>
        <v>73.650000000000006</v>
      </c>
      <c r="AK838" s="16">
        <f>IF(VLOOKUP(AF838,Group,5,FALSE)="YES",VLOOKUP(ROUND(ROUND(AJ838,1)-AJ838,2),Round,2,FALSE)+VLOOKUP(AF838,Group,6,FALSE),0)</f>
        <v>0</v>
      </c>
      <c r="AL838" s="16">
        <f>IF(VLOOKUP(AF838,Group,7,FALSE)="",0,ROUND(AJ838-0.04999,1)-AJ838+AM838)</f>
        <v>0</v>
      </c>
      <c r="AM838" s="16" t="str">
        <f>IF(VLOOKUP(AF838,Group,7,FALSE)="","",VLOOKUP(AF838,Group,7,FALSE))</f>
        <v/>
      </c>
      <c r="AO838" s="157" t="s">
        <v>56</v>
      </c>
    </row>
    <row r="839" spans="2:41" s="3" customFormat="1" ht="9.9499999999999993" customHeight="1" x14ac:dyDescent="0.2">
      <c r="B839" s="106" t="s">
        <v>6</v>
      </c>
      <c r="D839" s="39"/>
      <c r="E839" s="72" t="s">
        <v>771</v>
      </c>
      <c r="F839" s="72"/>
      <c r="G839" s="29" t="s">
        <v>773</v>
      </c>
      <c r="H839" s="29"/>
      <c r="K839" s="29"/>
      <c r="L839" s="29" t="s">
        <v>125</v>
      </c>
      <c r="N839" s="72" t="s">
        <v>580</v>
      </c>
      <c r="P839" s="72" t="s">
        <v>875</v>
      </c>
      <c r="Q839" s="87"/>
      <c r="R839" s="28"/>
      <c r="S839" s="38">
        <f>IF(Suggested="Yes",AA839,AG839)</f>
        <v>103.85</v>
      </c>
      <c r="T839" s="36" t="s">
        <v>43</v>
      </c>
      <c r="U839" s="5" t="str">
        <f>+Instructions!$B$3</f>
        <v>E</v>
      </c>
      <c r="V839" s="51"/>
      <c r="W839" s="55">
        <f>+Instructions!$C$22</f>
        <v>0</v>
      </c>
      <c r="X839" s="38">
        <f>ROUND($AA839*(1-W839)+0.004999,2)</f>
        <v>103.85</v>
      </c>
      <c r="Y839" s="146"/>
      <c r="Z839" s="6" t="s">
        <v>3263</v>
      </c>
      <c r="AA839" s="38">
        <v>103.85</v>
      </c>
      <c r="AB839" s="59">
        <f t="shared" si="659"/>
        <v>0</v>
      </c>
      <c r="AC839" s="16">
        <f t="shared" si="659"/>
        <v>103.85</v>
      </c>
      <c r="AD839" s="12">
        <f>(AG839-AC839)/AG839</f>
        <v>0</v>
      </c>
      <c r="AE839" s="115"/>
      <c r="AF839" s="121">
        <v>3</v>
      </c>
      <c r="AG839" s="52">
        <f>SUM(AJ839:AL839)+AE839</f>
        <v>103.85</v>
      </c>
      <c r="AH839" s="146"/>
      <c r="AJ839" s="38">
        <f>ROUND(AC839/(1-VLOOKUP(AF839,Group,2,FALSE)),2)</f>
        <v>103.85</v>
      </c>
      <c r="AK839" s="16">
        <f>IF(VLOOKUP(AF839,Group,5,FALSE)="YES",VLOOKUP(ROUND(ROUND(AJ839,1)-AJ839,2),Round,2,FALSE)+VLOOKUP(AF839,Group,6,FALSE),0)</f>
        <v>0</v>
      </c>
      <c r="AL839" s="16">
        <f>IF(VLOOKUP(AF839,Group,7,FALSE)="",0,ROUND(AJ839-0.04999,1)-AJ839+AM839)</f>
        <v>0</v>
      </c>
      <c r="AM839" s="16" t="str">
        <f>IF(VLOOKUP(AF839,Group,7,FALSE)="","",VLOOKUP(AF839,Group,7,FALSE))</f>
        <v/>
      </c>
      <c r="AO839" s="157" t="s">
        <v>56</v>
      </c>
    </row>
    <row r="840" spans="2:41" s="3" customFormat="1" ht="9.9499999999999993" customHeight="1" x14ac:dyDescent="0.2">
      <c r="B840" s="106" t="s">
        <v>6</v>
      </c>
      <c r="D840" s="39"/>
      <c r="E840" s="72" t="s">
        <v>771</v>
      </c>
      <c r="F840" s="72"/>
      <c r="G840" s="29" t="s">
        <v>777</v>
      </c>
      <c r="H840" s="29"/>
      <c r="K840" s="29"/>
      <c r="L840" s="29" t="s">
        <v>125</v>
      </c>
      <c r="N840" s="72" t="s">
        <v>582</v>
      </c>
      <c r="P840" s="72" t="s">
        <v>875</v>
      </c>
      <c r="Q840" s="87"/>
      <c r="R840" s="28"/>
      <c r="S840" s="38">
        <f>IF(Suggested="Yes",AA840,AG840)</f>
        <v>103.85</v>
      </c>
      <c r="T840" s="36" t="s">
        <v>43</v>
      </c>
      <c r="U840" s="5" t="str">
        <f>+Instructions!$B$3</f>
        <v>E</v>
      </c>
      <c r="V840" s="51"/>
      <c r="W840" s="55">
        <f>+Instructions!$C$22</f>
        <v>0</v>
      </c>
      <c r="X840" s="38">
        <f>ROUND($AA840*(1-W840)+0.004999,2)</f>
        <v>103.85</v>
      </c>
      <c r="Y840" s="146"/>
      <c r="Z840" s="6" t="s">
        <v>3263</v>
      </c>
      <c r="AA840" s="38">
        <v>103.85</v>
      </c>
      <c r="AB840" s="59">
        <f t="shared" si="659"/>
        <v>0</v>
      </c>
      <c r="AC840" s="16">
        <f t="shared" si="659"/>
        <v>103.85</v>
      </c>
      <c r="AD840" s="12">
        <f>(AG840-AC840)/AG840</f>
        <v>0</v>
      </c>
      <c r="AE840" s="115"/>
      <c r="AF840" s="121">
        <v>3</v>
      </c>
      <c r="AG840" s="52">
        <f>SUM(AJ840:AL840)+AE840</f>
        <v>103.85</v>
      </c>
      <c r="AH840" s="146"/>
      <c r="AJ840" s="38">
        <f>ROUND(AC840/(1-VLOOKUP(AF840,Group,2,FALSE)),2)</f>
        <v>103.85</v>
      </c>
      <c r="AK840" s="16">
        <f>IF(VLOOKUP(AF840,Group,5,FALSE)="YES",VLOOKUP(ROUND(ROUND(AJ840,1)-AJ840,2),Round,2,FALSE)+VLOOKUP(AF840,Group,6,FALSE),0)</f>
        <v>0</v>
      </c>
      <c r="AL840" s="16">
        <f>IF(VLOOKUP(AF840,Group,7,FALSE)="",0,ROUND(AJ840-0.04999,1)-AJ840+AM840)</f>
        <v>0</v>
      </c>
      <c r="AM840" s="16" t="str">
        <f>IF(VLOOKUP(AF840,Group,7,FALSE)="","",VLOOKUP(AF840,Group,7,FALSE))</f>
        <v/>
      </c>
      <c r="AO840" s="157" t="s">
        <v>56</v>
      </c>
    </row>
    <row r="841" spans="2:41" s="3" customFormat="1" ht="9.9499999999999993" customHeight="1" x14ac:dyDescent="0.2">
      <c r="B841" s="106" t="s">
        <v>6</v>
      </c>
      <c r="C841" s="3" t="s">
        <v>244</v>
      </c>
      <c r="D841" s="39"/>
      <c r="E841" s="72" t="s">
        <v>771</v>
      </c>
      <c r="F841" s="72"/>
      <c r="G841" s="29" t="s">
        <v>778</v>
      </c>
      <c r="H841" s="29"/>
      <c r="K841" s="29"/>
      <c r="L841" s="29" t="s">
        <v>576</v>
      </c>
      <c r="N841" s="72" t="s">
        <v>581</v>
      </c>
      <c r="P841" s="72" t="s">
        <v>875</v>
      </c>
      <c r="Q841" s="87"/>
      <c r="R841" s="28"/>
      <c r="S841" s="38">
        <f>IF(Suggested="Yes",AA841,AG841)</f>
        <v>103.85</v>
      </c>
      <c r="T841" s="36" t="s">
        <v>43</v>
      </c>
      <c r="U841" s="5" t="str">
        <f>+Instructions!$B$3</f>
        <v>E</v>
      </c>
      <c r="V841" s="51"/>
      <c r="W841" s="55">
        <f>+Instructions!$C$22</f>
        <v>0</v>
      </c>
      <c r="X841" s="38">
        <f>ROUND($AA841*(1-W841)+0.004999,2)</f>
        <v>103.85</v>
      </c>
      <c r="Y841" s="146"/>
      <c r="Z841" s="6" t="s">
        <v>3263</v>
      </c>
      <c r="AA841" s="38">
        <v>103.85</v>
      </c>
      <c r="AB841" s="59">
        <f t="shared" si="659"/>
        <v>0</v>
      </c>
      <c r="AC841" s="16">
        <f t="shared" si="659"/>
        <v>103.85</v>
      </c>
      <c r="AD841" s="12">
        <f>(AG841-AC841)/AG841</f>
        <v>0</v>
      </c>
      <c r="AE841" s="115"/>
      <c r="AF841" s="121">
        <v>3</v>
      </c>
      <c r="AG841" s="52">
        <f>SUM(AJ841:AL841)+AE841</f>
        <v>103.85</v>
      </c>
      <c r="AH841" s="146"/>
      <c r="AJ841" s="38">
        <f>ROUND(AC841/(1-VLOOKUP(AF841,Group,2,FALSE)),2)</f>
        <v>103.85</v>
      </c>
      <c r="AK841" s="16">
        <f>IF(VLOOKUP(AF841,Group,5,FALSE)="YES",VLOOKUP(ROUND(ROUND(AJ841,1)-AJ841,2),Round,2,FALSE)+VLOOKUP(AF841,Group,6,FALSE),0)</f>
        <v>0</v>
      </c>
      <c r="AL841" s="16">
        <f>IF(VLOOKUP(AF841,Group,7,FALSE)="",0,ROUND(AJ841-0.04999,1)-AJ841+AM841)</f>
        <v>0</v>
      </c>
      <c r="AM841" s="16" t="str">
        <f>IF(VLOOKUP(AF841,Group,7,FALSE)="","",VLOOKUP(AF841,Group,7,FALSE))</f>
        <v/>
      </c>
      <c r="AO841" s="157" t="s">
        <v>56</v>
      </c>
    </row>
    <row r="842" spans="2:41" s="3" customFormat="1" ht="9.9499999999999993" customHeight="1" x14ac:dyDescent="0.2">
      <c r="B842" s="106" t="s">
        <v>6</v>
      </c>
      <c r="D842" s="39"/>
      <c r="E842" s="72" t="s">
        <v>771</v>
      </c>
      <c r="F842" s="72"/>
      <c r="G842" s="29" t="s">
        <v>2367</v>
      </c>
      <c r="H842" s="29"/>
      <c r="I842" s="29"/>
      <c r="J842" s="29"/>
      <c r="K842" s="29"/>
      <c r="L842" s="29" t="s">
        <v>576</v>
      </c>
      <c r="M842" s="144"/>
      <c r="N842" s="72" t="s">
        <v>2368</v>
      </c>
      <c r="P842" s="72" t="s">
        <v>875</v>
      </c>
      <c r="Q842" s="87"/>
      <c r="R842" s="28"/>
      <c r="S842" s="38">
        <f t="shared" ref="S842" si="660">IF(Suggested="Yes",AA842,AG842)</f>
        <v>70.2</v>
      </c>
      <c r="T842" s="36" t="s">
        <v>43</v>
      </c>
      <c r="U842" s="5" t="str">
        <f>+Instructions!$B$3</f>
        <v>E</v>
      </c>
      <c r="V842" s="51"/>
      <c r="W842" s="55">
        <f>+Instructions!$C$22</f>
        <v>0</v>
      </c>
      <c r="X842" s="38">
        <f t="shared" ref="X842" si="661">ROUND($AA842*(1-W842)+0.004999,2)</f>
        <v>70.2</v>
      </c>
      <c r="Y842" s="146"/>
      <c r="Z842" s="6" t="s">
        <v>3263</v>
      </c>
      <c r="AA842" s="38">
        <v>70.2</v>
      </c>
      <c r="AB842" s="59">
        <f t="shared" ref="AB842" si="662">+W842</f>
        <v>0</v>
      </c>
      <c r="AC842" s="16">
        <f t="shared" ref="AC842" si="663">+X842</f>
        <v>70.2</v>
      </c>
      <c r="AD842" s="12">
        <f t="shared" ref="AD842" si="664">(AG842-AC842)/AG842</f>
        <v>0</v>
      </c>
      <c r="AE842" s="115"/>
      <c r="AF842" s="121">
        <v>3</v>
      </c>
      <c r="AG842" s="52">
        <f t="shared" ref="AG842" si="665">SUM(AJ842:AL842)+AE842</f>
        <v>70.2</v>
      </c>
      <c r="AH842" s="146"/>
      <c r="AJ842" s="38">
        <f t="shared" ref="AJ842" si="666">ROUND(AC842/(1-VLOOKUP(AF842,Group,2,FALSE)),2)</f>
        <v>70.2</v>
      </c>
      <c r="AK842" s="16">
        <f t="shared" ref="AK842" si="667">IF(VLOOKUP(AF842,Group,5,FALSE)="YES",VLOOKUP(ROUND(ROUND(AJ842,1)-AJ842,2),Round,2,FALSE)+VLOOKUP(AF842,Group,6,FALSE),0)</f>
        <v>0</v>
      </c>
      <c r="AL842" s="16">
        <f t="shared" ref="AL842" si="668">IF(VLOOKUP(AF842,Group,7,FALSE)="",0,ROUND(AJ842-0.04999,1)-AJ842+AM842)</f>
        <v>0</v>
      </c>
      <c r="AM842" s="16" t="str">
        <f t="shared" ref="AM842" si="669">IF(VLOOKUP(AF842,Group,7,FALSE)="","",VLOOKUP(AF842,Group,7,FALSE))</f>
        <v/>
      </c>
      <c r="AO842" s="156" t="s">
        <v>56</v>
      </c>
    </row>
    <row r="843" spans="2:41" s="3" customFormat="1" ht="9.9499999999999993" customHeight="1" x14ac:dyDescent="0.2">
      <c r="B843" s="106" t="s">
        <v>6</v>
      </c>
      <c r="D843" s="39"/>
      <c r="E843" s="72" t="s">
        <v>771</v>
      </c>
      <c r="F843" s="72"/>
      <c r="G843" s="29" t="s">
        <v>774</v>
      </c>
      <c r="H843" s="29"/>
      <c r="K843" s="29"/>
      <c r="L843" s="29" t="s">
        <v>576</v>
      </c>
      <c r="N843" s="72" t="s">
        <v>583</v>
      </c>
      <c r="P843" s="72" t="s">
        <v>875</v>
      </c>
      <c r="Q843" s="87"/>
      <c r="R843" s="28"/>
      <c r="S843" s="38">
        <f>IF(Suggested="Yes",AA843,AG843)</f>
        <v>103.85</v>
      </c>
      <c r="T843" s="36" t="s">
        <v>43</v>
      </c>
      <c r="U843" s="5" t="str">
        <f>+Instructions!$B$3</f>
        <v>E</v>
      </c>
      <c r="V843" s="51"/>
      <c r="W843" s="55">
        <f>+Instructions!$C$22</f>
        <v>0</v>
      </c>
      <c r="X843" s="38">
        <f>ROUND($AA843*(1-W843)+0.004999,2)</f>
        <v>103.85</v>
      </c>
      <c r="Y843" s="146"/>
      <c r="Z843" s="6" t="s">
        <v>3263</v>
      </c>
      <c r="AA843" s="38">
        <v>103.85</v>
      </c>
      <c r="AB843" s="59">
        <f t="shared" ref="AB843:AC848" si="670">+W843</f>
        <v>0</v>
      </c>
      <c r="AC843" s="16">
        <f t="shared" si="670"/>
        <v>103.85</v>
      </c>
      <c r="AD843" s="12">
        <f>(AG843-AC843)/AG843</f>
        <v>0</v>
      </c>
      <c r="AE843" s="115"/>
      <c r="AF843" s="121">
        <v>3</v>
      </c>
      <c r="AG843" s="52">
        <f>SUM(AJ843:AL843)+AE843</f>
        <v>103.85</v>
      </c>
      <c r="AH843" s="146"/>
      <c r="AJ843" s="38">
        <f>ROUND(AC843/(1-VLOOKUP(AF843,Group,2,FALSE)),2)</f>
        <v>103.85</v>
      </c>
      <c r="AK843" s="16">
        <f>IF(VLOOKUP(AF843,Group,5,FALSE)="YES",VLOOKUP(ROUND(ROUND(AJ843,1)-AJ843,2),Round,2,FALSE)+VLOOKUP(AF843,Group,6,FALSE),0)</f>
        <v>0</v>
      </c>
      <c r="AL843" s="16">
        <f>IF(VLOOKUP(AF843,Group,7,FALSE)="",0,ROUND(AJ843-0.04999,1)-AJ843+AM843)</f>
        <v>0</v>
      </c>
      <c r="AM843" s="16" t="str">
        <f>IF(VLOOKUP(AF843,Group,7,FALSE)="","",VLOOKUP(AF843,Group,7,FALSE))</f>
        <v/>
      </c>
      <c r="AO843" s="157" t="s">
        <v>56</v>
      </c>
    </row>
    <row r="844" spans="2:41" s="3" customFormat="1" ht="2.4500000000000002" customHeight="1" x14ac:dyDescent="0.2">
      <c r="G844" s="29"/>
      <c r="N844" s="77"/>
      <c r="P844" s="77"/>
      <c r="Q844" s="87"/>
      <c r="R844" s="6"/>
      <c r="S844" s="38"/>
      <c r="T844" s="6"/>
      <c r="U844" s="5"/>
      <c r="V844" s="51"/>
      <c r="W844" s="55"/>
      <c r="X844" s="14"/>
      <c r="Y844" s="146"/>
      <c r="Z844" s="38"/>
      <c r="AA844" s="38"/>
      <c r="AB844" s="54"/>
      <c r="AC844" s="16"/>
      <c r="AD844" s="14"/>
      <c r="AE844" s="64"/>
      <c r="AF844" s="118"/>
      <c r="AG844" s="38"/>
      <c r="AH844" s="146"/>
      <c r="AJ844" s="38"/>
      <c r="AK844" s="16"/>
      <c r="AL844" s="16"/>
      <c r="AM844" s="16"/>
      <c r="AO844" s="157" t="s">
        <v>56</v>
      </c>
    </row>
    <row r="845" spans="2:41" s="3" customFormat="1" ht="9.9499999999999993" customHeight="1" x14ac:dyDescent="0.2">
      <c r="C845" s="34"/>
      <c r="D845" s="39" t="s">
        <v>573</v>
      </c>
      <c r="E845" s="138" t="s">
        <v>3022</v>
      </c>
      <c r="F845" s="138"/>
      <c r="G845" s="138"/>
      <c r="H845" s="138"/>
      <c r="I845" s="138"/>
      <c r="K845" s="138"/>
      <c r="L845" s="138"/>
      <c r="N845" s="134"/>
      <c r="P845" s="134"/>
      <c r="Q845" s="29" t="s">
        <v>244</v>
      </c>
      <c r="R845" s="29"/>
      <c r="S845" s="29"/>
      <c r="T845" s="29"/>
      <c r="U845" s="5"/>
      <c r="V845" s="51"/>
      <c r="W845" s="68"/>
      <c r="X845" s="68"/>
      <c r="Y845" s="146"/>
      <c r="Z845" s="38"/>
      <c r="AA845" s="38"/>
      <c r="AB845" s="54"/>
      <c r="AC845" s="16"/>
      <c r="AD845" s="14"/>
      <c r="AE845" s="64"/>
      <c r="AF845" s="118"/>
      <c r="AG845" s="16"/>
      <c r="AH845" s="146"/>
      <c r="AJ845" s="38"/>
      <c r="AK845" s="16"/>
      <c r="AL845" s="16"/>
      <c r="AM845" s="16"/>
      <c r="AO845" s="157"/>
    </row>
    <row r="846" spans="2:41" s="3" customFormat="1" ht="1.5" customHeight="1" x14ac:dyDescent="0.2">
      <c r="G846" s="29"/>
      <c r="N846" s="77"/>
      <c r="P846" s="77"/>
      <c r="Q846" s="87"/>
      <c r="R846" s="6"/>
      <c r="S846" s="38"/>
      <c r="T846" s="6"/>
      <c r="U846" s="5"/>
      <c r="V846" s="51"/>
      <c r="W846" s="55"/>
      <c r="X846" s="14"/>
      <c r="Y846" s="146"/>
      <c r="Z846" s="38"/>
      <c r="AA846" s="38"/>
      <c r="AB846" s="54"/>
      <c r="AC846" s="16"/>
      <c r="AD846" s="14"/>
      <c r="AE846" s="64"/>
      <c r="AF846" s="118"/>
      <c r="AG846" s="38"/>
      <c r="AH846" s="146"/>
      <c r="AJ846" s="38"/>
      <c r="AK846" s="16"/>
      <c r="AL846" s="16"/>
      <c r="AM846" s="16"/>
      <c r="AO846" s="157" t="s">
        <v>56</v>
      </c>
    </row>
    <row r="847" spans="2:41" s="3" customFormat="1" ht="9.9499999999999993" customHeight="1" x14ac:dyDescent="0.2">
      <c r="B847" s="106" t="s">
        <v>6</v>
      </c>
      <c r="D847" s="39"/>
      <c r="E847" s="72" t="s">
        <v>771</v>
      </c>
      <c r="F847" s="72"/>
      <c r="G847" s="29" t="s">
        <v>775</v>
      </c>
      <c r="H847" s="29"/>
      <c r="K847" s="29"/>
      <c r="L847" s="29" t="s">
        <v>576</v>
      </c>
      <c r="N847" s="72" t="s">
        <v>584</v>
      </c>
      <c r="P847" s="72" t="s">
        <v>875</v>
      </c>
      <c r="Q847" s="87"/>
      <c r="R847" s="28"/>
      <c r="S847" s="38">
        <f>IF(Suggested="Yes",AA847,AG847)</f>
        <v>73.650000000000006</v>
      </c>
      <c r="T847" s="36" t="s">
        <v>43</v>
      </c>
      <c r="U847" s="5" t="str">
        <f>+Instructions!$B$3</f>
        <v>E</v>
      </c>
      <c r="V847" s="51"/>
      <c r="W847" s="55">
        <f>+Instructions!$C$22</f>
        <v>0</v>
      </c>
      <c r="X847" s="38">
        <f>ROUND($AA847*(1-W847)+0.004999,2)</f>
        <v>73.650000000000006</v>
      </c>
      <c r="Y847" s="146"/>
      <c r="Z847" s="6" t="s">
        <v>3263</v>
      </c>
      <c r="AA847" s="38">
        <v>73.650000000000006</v>
      </c>
      <c r="AB847" s="59">
        <f t="shared" si="670"/>
        <v>0</v>
      </c>
      <c r="AC847" s="16">
        <f t="shared" si="670"/>
        <v>73.650000000000006</v>
      </c>
      <c r="AD847" s="12">
        <f>(AG847-AC847)/AG847</f>
        <v>0</v>
      </c>
      <c r="AE847" s="115"/>
      <c r="AF847" s="121">
        <v>3</v>
      </c>
      <c r="AG847" s="52">
        <f>SUM(AJ847:AL847)+AE847</f>
        <v>73.650000000000006</v>
      </c>
      <c r="AH847" s="146"/>
      <c r="AJ847" s="38">
        <f>ROUND(AC847/(1-VLOOKUP(AF847,Group,2,FALSE)),2)</f>
        <v>73.650000000000006</v>
      </c>
      <c r="AK847" s="16">
        <f>IF(VLOOKUP(AF847,Group,5,FALSE)="YES",VLOOKUP(ROUND(ROUND(AJ847,1)-AJ847,2),Round,2,FALSE)+VLOOKUP(AF847,Group,6,FALSE),0)</f>
        <v>0</v>
      </c>
      <c r="AL847" s="16">
        <f>IF(VLOOKUP(AF847,Group,7,FALSE)="",0,ROUND(AJ847-0.04999,1)-AJ847+AM847)</f>
        <v>0</v>
      </c>
      <c r="AM847" s="16" t="str">
        <f>IF(VLOOKUP(AF847,Group,7,FALSE)="","",VLOOKUP(AF847,Group,7,FALSE))</f>
        <v/>
      </c>
      <c r="AO847" s="157" t="s">
        <v>56</v>
      </c>
    </row>
    <row r="848" spans="2:41" s="3" customFormat="1" ht="9.9499999999999993" customHeight="1" x14ac:dyDescent="0.2">
      <c r="B848" s="106" t="s">
        <v>6</v>
      </c>
      <c r="D848" s="39"/>
      <c r="E848" s="72" t="s">
        <v>771</v>
      </c>
      <c r="F848" s="72"/>
      <c r="G848" s="29" t="s">
        <v>776</v>
      </c>
      <c r="H848" s="29"/>
      <c r="K848" s="29"/>
      <c r="L848" s="29" t="s">
        <v>576</v>
      </c>
      <c r="N848" s="72" t="s">
        <v>585</v>
      </c>
      <c r="P848" s="72" t="s">
        <v>875</v>
      </c>
      <c r="Q848" s="87"/>
      <c r="R848" s="28"/>
      <c r="S848" s="38">
        <f>IF(Suggested="Yes",AA848,AG848)</f>
        <v>73.650000000000006</v>
      </c>
      <c r="T848" s="36" t="s">
        <v>43</v>
      </c>
      <c r="U848" s="5" t="str">
        <f>+Instructions!$B$3</f>
        <v>E</v>
      </c>
      <c r="V848" s="51"/>
      <c r="W848" s="55">
        <f>+Instructions!$C$22</f>
        <v>0</v>
      </c>
      <c r="X848" s="38">
        <f>ROUND($AA848*(1-W848)+0.004999,2)</f>
        <v>73.650000000000006</v>
      </c>
      <c r="Y848" s="146"/>
      <c r="Z848" s="6" t="s">
        <v>3263</v>
      </c>
      <c r="AA848" s="38">
        <v>73.650000000000006</v>
      </c>
      <c r="AB848" s="59">
        <f t="shared" si="670"/>
        <v>0</v>
      </c>
      <c r="AC848" s="16">
        <f t="shared" si="670"/>
        <v>73.650000000000006</v>
      </c>
      <c r="AD848" s="12">
        <f>(AG848-AC848)/AG848</f>
        <v>0</v>
      </c>
      <c r="AE848" s="115"/>
      <c r="AF848" s="121">
        <v>3</v>
      </c>
      <c r="AG848" s="52">
        <f>SUM(AJ848:AL848)+AE848</f>
        <v>73.650000000000006</v>
      </c>
      <c r="AH848" s="146"/>
      <c r="AJ848" s="38">
        <f>ROUND(AC848/(1-VLOOKUP(AF848,Group,2,FALSE)),2)</f>
        <v>73.650000000000006</v>
      </c>
      <c r="AK848" s="16">
        <f>IF(VLOOKUP(AF848,Group,5,FALSE)="YES",VLOOKUP(ROUND(ROUND(AJ848,1)-AJ848,2),Round,2,FALSE)+VLOOKUP(AF848,Group,6,FALSE),0)</f>
        <v>0</v>
      </c>
      <c r="AL848" s="16">
        <f>IF(VLOOKUP(AF848,Group,7,FALSE)="",0,ROUND(AJ848-0.04999,1)-AJ848+AM848)</f>
        <v>0</v>
      </c>
      <c r="AM848" s="16" t="str">
        <f>IF(VLOOKUP(AF848,Group,7,FALSE)="","",VLOOKUP(AF848,Group,7,FALSE))</f>
        <v/>
      </c>
      <c r="AO848" s="157" t="s">
        <v>56</v>
      </c>
    </row>
    <row r="849" spans="2:41" s="3" customFormat="1" ht="2.4500000000000002" customHeight="1" x14ac:dyDescent="0.2">
      <c r="G849" s="29"/>
      <c r="N849" s="77"/>
      <c r="P849" s="77"/>
      <c r="Q849" s="87"/>
      <c r="R849" s="6"/>
      <c r="S849" s="38"/>
      <c r="T849" s="6"/>
      <c r="U849" s="5"/>
      <c r="V849" s="51"/>
      <c r="W849" s="55"/>
      <c r="X849" s="14"/>
      <c r="Y849" s="146"/>
      <c r="Z849" s="38"/>
      <c r="AA849" s="38"/>
      <c r="AB849" s="54"/>
      <c r="AC849" s="16"/>
      <c r="AD849" s="14"/>
      <c r="AE849" s="64"/>
      <c r="AF849" s="118"/>
      <c r="AG849" s="38"/>
      <c r="AH849" s="146"/>
      <c r="AJ849" s="38"/>
      <c r="AK849" s="16"/>
      <c r="AL849" s="16"/>
      <c r="AM849" s="16"/>
      <c r="AO849" s="157" t="s">
        <v>56</v>
      </c>
    </row>
    <row r="850" spans="2:41" s="3" customFormat="1" ht="9.9499999999999993" customHeight="1" x14ac:dyDescent="0.2">
      <c r="C850" s="34"/>
      <c r="D850" s="39" t="s">
        <v>573</v>
      </c>
      <c r="E850" s="138" t="s">
        <v>3023</v>
      </c>
      <c r="F850" s="138"/>
      <c r="G850" s="138"/>
      <c r="H850" s="138"/>
      <c r="I850" s="138"/>
      <c r="K850" s="138"/>
      <c r="L850" s="138"/>
      <c r="N850" s="134"/>
      <c r="P850" s="77"/>
      <c r="Q850" s="29"/>
      <c r="R850" s="29"/>
      <c r="S850" s="29"/>
      <c r="T850" s="29"/>
      <c r="U850" s="5"/>
      <c r="V850" s="51"/>
      <c r="W850" s="68"/>
      <c r="X850" s="68"/>
      <c r="Y850" s="146"/>
      <c r="Z850" s="38"/>
      <c r="AA850" s="38"/>
      <c r="AB850" s="54"/>
      <c r="AC850" s="16"/>
      <c r="AD850" s="14"/>
      <c r="AE850" s="64"/>
      <c r="AF850" s="118"/>
      <c r="AG850" s="16"/>
      <c r="AH850" s="146"/>
      <c r="AJ850" s="38"/>
      <c r="AK850" s="16"/>
      <c r="AL850" s="16"/>
      <c r="AM850" s="16"/>
      <c r="AO850" s="157"/>
    </row>
    <row r="851" spans="2:41" s="3" customFormat="1" ht="1.5" customHeight="1" x14ac:dyDescent="0.2">
      <c r="G851" s="29"/>
      <c r="N851" s="77"/>
      <c r="P851" s="77"/>
      <c r="Q851" s="87"/>
      <c r="R851" s="6"/>
      <c r="S851" s="38"/>
      <c r="T851" s="6"/>
      <c r="U851" s="5"/>
      <c r="V851" s="51"/>
      <c r="W851" s="55"/>
      <c r="X851" s="14"/>
      <c r="Y851" s="146"/>
      <c r="Z851" s="38"/>
      <c r="AA851" s="38"/>
      <c r="AB851" s="54"/>
      <c r="AC851" s="16"/>
      <c r="AD851" s="14"/>
      <c r="AE851" s="64"/>
      <c r="AF851" s="118"/>
      <c r="AG851" s="38"/>
      <c r="AH851" s="146"/>
      <c r="AJ851" s="38"/>
      <c r="AK851" s="16"/>
      <c r="AL851" s="16"/>
      <c r="AM851" s="16"/>
      <c r="AO851" s="157" t="s">
        <v>56</v>
      </c>
    </row>
    <row r="852" spans="2:41" s="3" customFormat="1" ht="9.9499999999999993" customHeight="1" x14ac:dyDescent="0.2">
      <c r="B852" s="106" t="s">
        <v>6</v>
      </c>
      <c r="D852" s="39"/>
      <c r="E852" s="72" t="s">
        <v>709</v>
      </c>
      <c r="F852" s="72"/>
      <c r="G852" s="29" t="s">
        <v>586</v>
      </c>
      <c r="H852" s="29"/>
      <c r="K852" s="144"/>
      <c r="L852" s="144" t="s">
        <v>88</v>
      </c>
      <c r="N852" s="72" t="s">
        <v>588</v>
      </c>
      <c r="P852" s="72" t="s">
        <v>2590</v>
      </c>
      <c r="Q852" s="87"/>
      <c r="R852" s="28"/>
      <c r="S852" s="38">
        <f t="shared" ref="S852:S853" si="671">IF(Suggested="Yes",AA852,AG852)</f>
        <v>75</v>
      </c>
      <c r="T852" s="36" t="s">
        <v>43</v>
      </c>
      <c r="U852" s="5" t="str">
        <f>+Instructions!$B$3</f>
        <v>E</v>
      </c>
      <c r="V852" s="51"/>
      <c r="W852" s="55">
        <f>+Instructions!$C$22</f>
        <v>0</v>
      </c>
      <c r="X852" s="38">
        <f t="shared" ref="X852:X853" si="672">ROUND($AA852*(1-W852)+0.004999,2)</f>
        <v>75</v>
      </c>
      <c r="Y852" s="146"/>
      <c r="Z852" s="6" t="s">
        <v>3263</v>
      </c>
      <c r="AA852" s="38">
        <v>75</v>
      </c>
      <c r="AB852" s="59">
        <f t="shared" ref="AB852:AB853" si="673">+W852</f>
        <v>0</v>
      </c>
      <c r="AC852" s="16">
        <f t="shared" ref="AC852:AC853" si="674">+X852</f>
        <v>75</v>
      </c>
      <c r="AD852" s="12">
        <f t="shared" ref="AD852:AD853" si="675">(AG852-AC852)/AG852</f>
        <v>0</v>
      </c>
      <c r="AE852" s="115"/>
      <c r="AF852" s="121">
        <v>3</v>
      </c>
      <c r="AG852" s="52">
        <f t="shared" ref="AG852:AG853" si="676">SUM(AJ852:AL852)+AE852</f>
        <v>75</v>
      </c>
      <c r="AH852" s="146"/>
      <c r="AJ852" s="38">
        <f t="shared" ref="AJ852:AJ853" si="677">ROUND(AC852/(1-VLOOKUP(AF852,Group,2,FALSE)),2)</f>
        <v>75</v>
      </c>
      <c r="AK852" s="16">
        <f t="shared" ref="AK852:AK853" si="678">IF(VLOOKUP(AF852,Group,5,FALSE)="YES",VLOOKUP(ROUND(ROUND(AJ852,1)-AJ852,2),Round,2,FALSE)+VLOOKUP(AF852,Group,6,FALSE),0)</f>
        <v>0</v>
      </c>
      <c r="AL852" s="16">
        <f t="shared" ref="AL852:AL853" si="679">IF(VLOOKUP(AF852,Group,7,FALSE)="",0,ROUND(AJ852-0.04999,1)-AJ852+AM852)</f>
        <v>0</v>
      </c>
      <c r="AM852" s="16" t="str">
        <f t="shared" ref="AM852:AM853" si="680">IF(VLOOKUP(AF852,Group,7,FALSE)="","",VLOOKUP(AF852,Group,7,FALSE))</f>
        <v/>
      </c>
      <c r="AO852" s="157" t="s">
        <v>56</v>
      </c>
    </row>
    <row r="853" spans="2:41" s="3" customFormat="1" ht="9.75" customHeight="1" x14ac:dyDescent="0.2">
      <c r="B853" s="106" t="s">
        <v>6</v>
      </c>
      <c r="D853" s="39"/>
      <c r="E853" s="72" t="s">
        <v>709</v>
      </c>
      <c r="F853" s="72"/>
      <c r="G853" s="29" t="s">
        <v>586</v>
      </c>
      <c r="H853" s="29"/>
      <c r="K853" s="144"/>
      <c r="L853" s="144" t="s">
        <v>125</v>
      </c>
      <c r="N853" s="72" t="s">
        <v>587</v>
      </c>
      <c r="P853" s="72" t="s">
        <v>2590</v>
      </c>
      <c r="Q853" s="87"/>
      <c r="R853" s="28"/>
      <c r="S853" s="38">
        <f t="shared" si="671"/>
        <v>106.1</v>
      </c>
      <c r="T853" s="36" t="s">
        <v>43</v>
      </c>
      <c r="U853" s="5" t="str">
        <f>+Instructions!$B$3</f>
        <v>E</v>
      </c>
      <c r="V853" s="51"/>
      <c r="W853" s="55">
        <f>+Instructions!$C$22</f>
        <v>0</v>
      </c>
      <c r="X853" s="38">
        <f t="shared" si="672"/>
        <v>106.1</v>
      </c>
      <c r="Y853" s="146"/>
      <c r="Z853" s="6" t="s">
        <v>3263</v>
      </c>
      <c r="AA853" s="38">
        <v>106.1</v>
      </c>
      <c r="AB853" s="59">
        <f t="shared" si="673"/>
        <v>0</v>
      </c>
      <c r="AC853" s="16">
        <f t="shared" si="674"/>
        <v>106.1</v>
      </c>
      <c r="AD853" s="12">
        <f t="shared" si="675"/>
        <v>0</v>
      </c>
      <c r="AE853" s="115"/>
      <c r="AF853" s="121">
        <v>3</v>
      </c>
      <c r="AG853" s="52">
        <f t="shared" si="676"/>
        <v>106.1</v>
      </c>
      <c r="AH853" s="146"/>
      <c r="AJ853" s="38">
        <f t="shared" si="677"/>
        <v>106.1</v>
      </c>
      <c r="AK853" s="16">
        <f t="shared" si="678"/>
        <v>0</v>
      </c>
      <c r="AL853" s="16">
        <f t="shared" si="679"/>
        <v>0</v>
      </c>
      <c r="AM853" s="16" t="str">
        <f t="shared" si="680"/>
        <v/>
      </c>
      <c r="AO853" s="157" t="s">
        <v>56</v>
      </c>
    </row>
    <row r="854" spans="2:41" s="3" customFormat="1" ht="2.4500000000000002" customHeight="1" x14ac:dyDescent="0.2">
      <c r="G854" s="29"/>
      <c r="N854" s="77"/>
      <c r="P854" s="77"/>
      <c r="Q854" s="87"/>
      <c r="R854" s="6"/>
      <c r="S854" s="38"/>
      <c r="T854" s="6"/>
      <c r="U854" s="5"/>
      <c r="V854" s="51"/>
      <c r="W854" s="55"/>
      <c r="X854" s="14"/>
      <c r="Y854" s="146"/>
      <c r="Z854" s="38"/>
      <c r="AA854" s="38"/>
      <c r="AB854" s="54"/>
      <c r="AC854" s="16"/>
      <c r="AD854" s="14"/>
      <c r="AE854" s="64"/>
      <c r="AF854" s="118"/>
      <c r="AG854" s="38"/>
      <c r="AH854" s="146"/>
      <c r="AJ854" s="38"/>
      <c r="AK854" s="16"/>
      <c r="AL854" s="16"/>
      <c r="AM854" s="16"/>
      <c r="AO854" s="157" t="s">
        <v>56</v>
      </c>
    </row>
    <row r="855" spans="2:41" s="3" customFormat="1" ht="9.9499999999999993" customHeight="1" x14ac:dyDescent="0.2">
      <c r="C855" s="34"/>
      <c r="D855" s="39" t="s">
        <v>573</v>
      </c>
      <c r="E855" s="138" t="s">
        <v>769</v>
      </c>
      <c r="F855" s="138"/>
      <c r="G855" s="138"/>
      <c r="H855" s="138"/>
      <c r="I855" s="138" t="s">
        <v>244</v>
      </c>
      <c r="K855" s="138"/>
      <c r="L855" s="138"/>
      <c r="N855" s="134"/>
      <c r="P855" s="77"/>
      <c r="Q855" s="29"/>
      <c r="R855" s="29"/>
      <c r="S855" s="29"/>
      <c r="T855" s="29"/>
      <c r="U855" s="5"/>
      <c r="V855" s="51"/>
      <c r="W855" s="68"/>
      <c r="X855" s="68"/>
      <c r="Y855" s="146"/>
      <c r="Z855" s="38"/>
      <c r="AA855" s="38"/>
      <c r="AB855" s="54"/>
      <c r="AC855" s="16"/>
      <c r="AD855" s="14"/>
      <c r="AE855" s="64"/>
      <c r="AF855" s="118"/>
      <c r="AG855" s="16"/>
      <c r="AH855" s="146"/>
      <c r="AJ855" s="38"/>
      <c r="AK855" s="16"/>
      <c r="AL855" s="16"/>
      <c r="AM855" s="16"/>
      <c r="AO855" s="157"/>
    </row>
    <row r="856" spans="2:41" s="3" customFormat="1" ht="1.5" customHeight="1" x14ac:dyDescent="0.2">
      <c r="G856" s="29"/>
      <c r="N856" s="77"/>
      <c r="P856" s="77"/>
      <c r="Q856" s="87"/>
      <c r="R856" s="6"/>
      <c r="S856" s="38"/>
      <c r="T856" s="6"/>
      <c r="U856" s="5"/>
      <c r="V856" s="51"/>
      <c r="W856" s="55"/>
      <c r="X856" s="14"/>
      <c r="Y856" s="146"/>
      <c r="Z856" s="38"/>
      <c r="AA856" s="38"/>
      <c r="AB856" s="54"/>
      <c r="AC856" s="16"/>
      <c r="AD856" s="14"/>
      <c r="AE856" s="64"/>
      <c r="AF856" s="118"/>
      <c r="AG856" s="38"/>
      <c r="AH856" s="146"/>
      <c r="AJ856" s="38"/>
      <c r="AK856" s="16"/>
      <c r="AL856" s="16"/>
      <c r="AM856" s="16"/>
      <c r="AO856" s="157" t="s">
        <v>56</v>
      </c>
    </row>
    <row r="857" spans="2:41" s="3" customFormat="1" ht="9.9499999999999993" customHeight="1" x14ac:dyDescent="0.2">
      <c r="B857" s="106" t="s">
        <v>6</v>
      </c>
      <c r="D857" s="39"/>
      <c r="E857" s="72" t="s">
        <v>770</v>
      </c>
      <c r="F857" s="72"/>
      <c r="G857" s="29" t="s">
        <v>127</v>
      </c>
      <c r="H857" s="29"/>
      <c r="I857" s="29"/>
      <c r="K857" s="29"/>
      <c r="L857" s="29" t="s">
        <v>88</v>
      </c>
      <c r="N857" s="72" t="s">
        <v>710</v>
      </c>
      <c r="P857" s="72" t="s">
        <v>590</v>
      </c>
      <c r="Q857" s="87"/>
      <c r="R857" s="28"/>
      <c r="S857" s="38">
        <f t="shared" ref="S857:S860" si="681">IF(Suggested="Yes",AA857,AG857)</f>
        <v>10.8</v>
      </c>
      <c r="T857" s="36" t="s">
        <v>43</v>
      </c>
      <c r="U857" s="5" t="str">
        <f>+Instructions!$B$3</f>
        <v>E</v>
      </c>
      <c r="V857" s="51"/>
      <c r="W857" s="55">
        <f>+Instructions!$C$22</f>
        <v>0</v>
      </c>
      <c r="X857" s="38">
        <f t="shared" ref="X857:X860" si="682">ROUND($AA857*(1-W857)+0.004999,2)</f>
        <v>10.8</v>
      </c>
      <c r="Y857" s="146"/>
      <c r="Z857" s="6" t="s">
        <v>3263</v>
      </c>
      <c r="AA857" s="38">
        <v>10.8</v>
      </c>
      <c r="AB857" s="59">
        <f t="shared" ref="AB857:AB860" si="683">+W857</f>
        <v>0</v>
      </c>
      <c r="AC857" s="16">
        <f t="shared" ref="AC857:AC860" si="684">+X857</f>
        <v>10.8</v>
      </c>
      <c r="AD857" s="12">
        <f t="shared" ref="AD857:AD860" si="685">(AG857-AC857)/AG857</f>
        <v>0</v>
      </c>
      <c r="AE857" s="115"/>
      <c r="AF857" s="121">
        <v>3</v>
      </c>
      <c r="AG857" s="52">
        <f t="shared" ref="AG857:AG860" si="686">SUM(AJ857:AL857)+AE857</f>
        <v>10.8</v>
      </c>
      <c r="AH857" s="146"/>
      <c r="AJ857" s="38">
        <f t="shared" ref="AJ857:AJ860" si="687">ROUND(AC857/(1-VLOOKUP(AF857,Group,2,FALSE)),2)</f>
        <v>10.8</v>
      </c>
      <c r="AK857" s="16">
        <f t="shared" ref="AK857:AK860" si="688">IF(VLOOKUP(AF857,Group,5,FALSE)="YES",VLOOKUP(ROUND(ROUND(AJ857,1)-AJ857,2),Round,2,FALSE)+VLOOKUP(AF857,Group,6,FALSE),0)</f>
        <v>0</v>
      </c>
      <c r="AL857" s="16">
        <f t="shared" ref="AL857:AL860" si="689">IF(VLOOKUP(AF857,Group,7,FALSE)="",0,ROUND(AJ857-0.04999,1)-AJ857+AM857)</f>
        <v>0</v>
      </c>
      <c r="AM857" s="16" t="str">
        <f t="shared" ref="AM857:AM860" si="690">IF(VLOOKUP(AF857,Group,7,FALSE)="","",VLOOKUP(AF857,Group,7,FALSE))</f>
        <v/>
      </c>
      <c r="AO857" s="156" t="s">
        <v>56</v>
      </c>
    </row>
    <row r="858" spans="2:41" s="3" customFormat="1" ht="9.9499999999999993" customHeight="1" x14ac:dyDescent="0.2">
      <c r="B858" s="106" t="s">
        <v>6</v>
      </c>
      <c r="D858" s="39"/>
      <c r="E858" s="72" t="s">
        <v>770</v>
      </c>
      <c r="F858" s="72"/>
      <c r="G858" s="29" t="s">
        <v>149</v>
      </c>
      <c r="H858" s="29"/>
      <c r="K858" s="144"/>
      <c r="L858" s="144" t="s">
        <v>125</v>
      </c>
      <c r="N858" s="72" t="s">
        <v>591</v>
      </c>
      <c r="P858" s="72" t="s">
        <v>590</v>
      </c>
      <c r="Q858" s="87"/>
      <c r="R858" s="28"/>
      <c r="S858" s="38">
        <f t="shared" si="681"/>
        <v>10.55</v>
      </c>
      <c r="T858" s="36" t="s">
        <v>43</v>
      </c>
      <c r="U858" s="5" t="str">
        <f>+Instructions!$B$3</f>
        <v>E</v>
      </c>
      <c r="V858" s="51"/>
      <c r="W858" s="55">
        <f>+Instructions!$C$22</f>
        <v>0</v>
      </c>
      <c r="X858" s="38">
        <f t="shared" si="682"/>
        <v>10.55</v>
      </c>
      <c r="Y858" s="146"/>
      <c r="Z858" s="6" t="s">
        <v>3263</v>
      </c>
      <c r="AA858" s="38">
        <v>10.55</v>
      </c>
      <c r="AB858" s="59">
        <f t="shared" si="683"/>
        <v>0</v>
      </c>
      <c r="AC858" s="16">
        <f t="shared" si="684"/>
        <v>10.55</v>
      </c>
      <c r="AD858" s="12">
        <f t="shared" si="685"/>
        <v>0</v>
      </c>
      <c r="AE858" s="115"/>
      <c r="AF858" s="121">
        <v>3</v>
      </c>
      <c r="AG858" s="52">
        <f t="shared" si="686"/>
        <v>10.55</v>
      </c>
      <c r="AH858" s="146"/>
      <c r="AJ858" s="38">
        <f t="shared" si="687"/>
        <v>10.55</v>
      </c>
      <c r="AK858" s="16">
        <f t="shared" si="688"/>
        <v>0</v>
      </c>
      <c r="AL858" s="16">
        <f t="shared" si="689"/>
        <v>0</v>
      </c>
      <c r="AM858" s="16" t="str">
        <f t="shared" si="690"/>
        <v/>
      </c>
      <c r="AO858" s="157" t="s">
        <v>56</v>
      </c>
    </row>
    <row r="859" spans="2:41" s="3" customFormat="1" ht="9.9499999999999993" customHeight="1" x14ac:dyDescent="0.2">
      <c r="B859" s="106" t="s">
        <v>6</v>
      </c>
      <c r="D859" s="39"/>
      <c r="E859" s="72" t="s">
        <v>770</v>
      </c>
      <c r="F859" s="72"/>
      <c r="G859" s="29" t="s">
        <v>111</v>
      </c>
      <c r="H859" s="29"/>
      <c r="K859" s="144"/>
      <c r="L859" s="144" t="s">
        <v>125</v>
      </c>
      <c r="N859" s="72" t="s">
        <v>592</v>
      </c>
      <c r="P859" s="72" t="s">
        <v>590</v>
      </c>
      <c r="Q859" s="87"/>
      <c r="R859" s="28"/>
      <c r="S859" s="38">
        <f t="shared" si="681"/>
        <v>12.8</v>
      </c>
      <c r="T859" s="36" t="s">
        <v>43</v>
      </c>
      <c r="U859" s="5" t="str">
        <f>+Instructions!$B$3</f>
        <v>E</v>
      </c>
      <c r="V859" s="51"/>
      <c r="W859" s="55">
        <f>+Instructions!$C$22</f>
        <v>0</v>
      </c>
      <c r="X859" s="38">
        <f t="shared" si="682"/>
        <v>12.8</v>
      </c>
      <c r="Y859" s="146"/>
      <c r="Z859" s="6" t="s">
        <v>3263</v>
      </c>
      <c r="AA859" s="38">
        <v>12.8</v>
      </c>
      <c r="AB859" s="59">
        <f t="shared" si="683"/>
        <v>0</v>
      </c>
      <c r="AC859" s="16">
        <f t="shared" si="684"/>
        <v>12.8</v>
      </c>
      <c r="AD859" s="12">
        <f t="shared" si="685"/>
        <v>0</v>
      </c>
      <c r="AE859" s="115"/>
      <c r="AF859" s="121">
        <v>3</v>
      </c>
      <c r="AG859" s="52">
        <f t="shared" si="686"/>
        <v>12.8</v>
      </c>
      <c r="AH859" s="146"/>
      <c r="AJ859" s="38">
        <f t="shared" si="687"/>
        <v>12.8</v>
      </c>
      <c r="AK859" s="16">
        <f t="shared" si="688"/>
        <v>0</v>
      </c>
      <c r="AL859" s="16">
        <f t="shared" si="689"/>
        <v>0</v>
      </c>
      <c r="AM859" s="16" t="str">
        <f t="shared" si="690"/>
        <v/>
      </c>
      <c r="AO859" s="157" t="s">
        <v>56</v>
      </c>
    </row>
    <row r="860" spans="2:41" s="3" customFormat="1" ht="9.9499999999999993" customHeight="1" x14ac:dyDescent="0.2">
      <c r="B860" s="106" t="s">
        <v>6</v>
      </c>
      <c r="D860" s="39"/>
      <c r="E860" s="72" t="s">
        <v>770</v>
      </c>
      <c r="F860" s="72"/>
      <c r="G860" s="29" t="s">
        <v>111</v>
      </c>
      <c r="H860" s="29"/>
      <c r="I860" s="29"/>
      <c r="K860" s="29"/>
      <c r="L860" s="29" t="s">
        <v>88</v>
      </c>
      <c r="N860" s="72" t="s">
        <v>711</v>
      </c>
      <c r="P860" s="72" t="s">
        <v>590</v>
      </c>
      <c r="Q860" s="87"/>
      <c r="R860" s="28"/>
      <c r="S860" s="38">
        <f t="shared" si="681"/>
        <v>12.8</v>
      </c>
      <c r="T860" s="36" t="s">
        <v>43</v>
      </c>
      <c r="U860" s="5" t="str">
        <f>+Instructions!$B$3</f>
        <v>E</v>
      </c>
      <c r="V860" s="51"/>
      <c r="W860" s="55">
        <f>+Instructions!$C$22</f>
        <v>0</v>
      </c>
      <c r="X860" s="38">
        <f t="shared" si="682"/>
        <v>12.8</v>
      </c>
      <c r="Y860" s="146"/>
      <c r="Z860" s="6" t="s">
        <v>3263</v>
      </c>
      <c r="AA860" s="38">
        <v>12.8</v>
      </c>
      <c r="AB860" s="59">
        <f t="shared" si="683"/>
        <v>0</v>
      </c>
      <c r="AC860" s="16">
        <f t="shared" si="684"/>
        <v>12.8</v>
      </c>
      <c r="AD860" s="12">
        <f t="shared" si="685"/>
        <v>0</v>
      </c>
      <c r="AE860" s="115"/>
      <c r="AF860" s="121">
        <v>3</v>
      </c>
      <c r="AG860" s="52">
        <f t="shared" si="686"/>
        <v>12.8</v>
      </c>
      <c r="AH860" s="146"/>
      <c r="AJ860" s="38">
        <f t="shared" si="687"/>
        <v>12.8</v>
      </c>
      <c r="AK860" s="16">
        <f t="shared" si="688"/>
        <v>0</v>
      </c>
      <c r="AL860" s="16">
        <f t="shared" si="689"/>
        <v>0</v>
      </c>
      <c r="AM860" s="16" t="str">
        <f t="shared" si="690"/>
        <v/>
      </c>
      <c r="AO860" s="156" t="s">
        <v>56</v>
      </c>
    </row>
    <row r="861" spans="2:41" s="3" customFormat="1" ht="3.75" customHeight="1" x14ac:dyDescent="0.2">
      <c r="P861" s="72"/>
      <c r="Q861" s="87"/>
      <c r="R861" s="6"/>
      <c r="S861" s="38"/>
      <c r="T861" s="6"/>
      <c r="U861" s="5"/>
      <c r="V861" s="51"/>
      <c r="W861" s="55"/>
      <c r="X861" s="14"/>
      <c r="Y861" s="146"/>
      <c r="Z861" s="38"/>
      <c r="AA861" s="38"/>
      <c r="AB861" s="54"/>
      <c r="AC861" s="16"/>
      <c r="AD861" s="14"/>
      <c r="AE861" s="64"/>
      <c r="AF861" s="118"/>
      <c r="AG861" s="38"/>
      <c r="AH861" s="146"/>
      <c r="AJ861" s="38"/>
      <c r="AK861" s="16"/>
      <c r="AL861" s="16"/>
      <c r="AM861" s="16"/>
      <c r="AO861" s="157" t="s">
        <v>56</v>
      </c>
    </row>
    <row r="862" spans="2:41" s="3" customFormat="1" ht="9.9499999999999993" customHeight="1" x14ac:dyDescent="0.2">
      <c r="C862" s="71" t="s">
        <v>2964</v>
      </c>
      <c r="Q862" s="77" t="s">
        <v>791</v>
      </c>
      <c r="R862" s="185" t="s">
        <v>2965</v>
      </c>
      <c r="S862" s="189"/>
      <c r="T862" s="190"/>
      <c r="U862" s="5"/>
      <c r="V862" s="51"/>
      <c r="W862" s="68"/>
      <c r="X862" s="68"/>
      <c r="Y862" s="146"/>
      <c r="Z862" s="38"/>
      <c r="AA862" s="38"/>
      <c r="AB862" s="14"/>
      <c r="AC862" s="14"/>
      <c r="AD862" s="14"/>
      <c r="AE862" s="14"/>
      <c r="AF862" s="64"/>
      <c r="AG862" s="16"/>
      <c r="AH862" s="146"/>
      <c r="AO862" s="157" t="s">
        <v>56</v>
      </c>
    </row>
    <row r="863" spans="2:41" s="3" customFormat="1" ht="2.85" customHeight="1" x14ac:dyDescent="0.2">
      <c r="D863" s="3" t="s">
        <v>244</v>
      </c>
      <c r="P863" s="72"/>
      <c r="Q863" s="87"/>
      <c r="R863" s="6"/>
      <c r="S863" s="38"/>
      <c r="T863" s="6"/>
      <c r="U863" s="5"/>
      <c r="V863" s="51"/>
      <c r="W863" s="55"/>
      <c r="X863" s="14"/>
      <c r="Y863" s="146"/>
      <c r="Z863" s="38"/>
      <c r="AA863" s="38"/>
      <c r="AB863" s="54"/>
      <c r="AC863" s="16"/>
      <c r="AD863" s="14"/>
      <c r="AE863" s="64"/>
      <c r="AF863" s="118"/>
      <c r="AG863" s="38"/>
      <c r="AH863" s="146"/>
      <c r="AJ863" s="38"/>
      <c r="AK863" s="16"/>
      <c r="AL863" s="16"/>
      <c r="AM863" s="16"/>
      <c r="AO863" s="157" t="s">
        <v>56</v>
      </c>
    </row>
    <row r="864" spans="2:41" s="3" customFormat="1" ht="9.9499999999999993" customHeight="1" x14ac:dyDescent="0.2">
      <c r="B864" s="106" t="s">
        <v>6</v>
      </c>
      <c r="D864" s="39"/>
      <c r="E864" s="72" t="s">
        <v>1915</v>
      </c>
      <c r="F864" s="72"/>
      <c r="G864" s="29" t="s">
        <v>2972</v>
      </c>
      <c r="H864" s="29"/>
      <c r="I864" s="29"/>
      <c r="J864" s="29"/>
      <c r="K864" s="29" t="s">
        <v>457</v>
      </c>
      <c r="L864" s="29"/>
      <c r="M864" s="29" t="s">
        <v>2969</v>
      </c>
      <c r="N864" s="29"/>
      <c r="P864" s="72"/>
      <c r="Q864" s="87"/>
      <c r="R864" s="28"/>
      <c r="S864" s="38">
        <f t="shared" ref="S864:S869" si="691">IF(Suggested="Yes",AA864,AG864)</f>
        <v>67.650000000000006</v>
      </c>
      <c r="T864" s="36" t="s">
        <v>43</v>
      </c>
      <c r="U864" s="5" t="str">
        <f>+Instructions!$B$3</f>
        <v>E</v>
      </c>
      <c r="V864" s="51"/>
      <c r="W864" s="55">
        <f>+Instructions!$C$22</f>
        <v>0</v>
      </c>
      <c r="X864" s="38">
        <f t="shared" ref="X864:X869" si="692">ROUND($AA864*(1-W864)+0.004999,2)</f>
        <v>67.650000000000006</v>
      </c>
      <c r="Y864" s="146"/>
      <c r="Z864" s="6" t="s">
        <v>3263</v>
      </c>
      <c r="AA864" s="38">
        <v>67.650000000000006</v>
      </c>
      <c r="AB864" s="59">
        <f t="shared" ref="AB864:AC869" si="693">+W864</f>
        <v>0</v>
      </c>
      <c r="AC864" s="16">
        <f t="shared" si="693"/>
        <v>67.650000000000006</v>
      </c>
      <c r="AD864" s="12">
        <f t="shared" ref="AD864:AD869" si="694">(AG864-AC864)/AG864</f>
        <v>0</v>
      </c>
      <c r="AE864" s="115"/>
      <c r="AF864" s="121">
        <v>3</v>
      </c>
      <c r="AG864" s="52">
        <f t="shared" ref="AG864:AG869" si="695">SUM(AJ864:AL864)+AE864</f>
        <v>67.650000000000006</v>
      </c>
      <c r="AH864" s="146"/>
      <c r="AJ864" s="38">
        <f t="shared" ref="AJ864:AJ869" si="696">ROUND(AC864/(1-VLOOKUP(AF864,Group,2,FALSE)),2)</f>
        <v>67.650000000000006</v>
      </c>
      <c r="AK864" s="16">
        <f t="shared" ref="AK864:AK869" si="697">IF(VLOOKUP(AF864,Group,5,FALSE)="YES",VLOOKUP(ROUND(ROUND(AJ864,1)-AJ864,2),Round,2,FALSE)+VLOOKUP(AF864,Group,6,FALSE),0)</f>
        <v>0</v>
      </c>
      <c r="AL864" s="16">
        <f t="shared" ref="AL864:AL869" si="698">IF(VLOOKUP(AF864,Group,7,FALSE)="",0,ROUND(AJ864-0.04999,1)-AJ864+AM864)</f>
        <v>0</v>
      </c>
      <c r="AM864" s="16" t="str">
        <f t="shared" ref="AM864:AM869" si="699">IF(VLOOKUP(AF864,Group,7,FALSE)="","",VLOOKUP(AF864,Group,7,FALSE))</f>
        <v/>
      </c>
      <c r="AO864" s="156" t="s">
        <v>56</v>
      </c>
    </row>
    <row r="865" spans="2:41" s="3" customFormat="1" ht="9.9499999999999993" customHeight="1" x14ac:dyDescent="0.2">
      <c r="B865" s="106" t="s">
        <v>6</v>
      </c>
      <c r="D865" s="39"/>
      <c r="E865" s="72" t="s">
        <v>1915</v>
      </c>
      <c r="F865" s="72"/>
      <c r="G865" s="29" t="s">
        <v>111</v>
      </c>
      <c r="H865" s="29"/>
      <c r="I865" s="29"/>
      <c r="J865" s="29"/>
      <c r="K865" s="29" t="s">
        <v>457</v>
      </c>
      <c r="L865" s="29"/>
      <c r="M865" s="29" t="s">
        <v>2966</v>
      </c>
      <c r="N865" s="29"/>
      <c r="P865" s="72"/>
      <c r="Q865" s="87"/>
      <c r="R865" s="28"/>
      <c r="S865" s="38">
        <f t="shared" si="691"/>
        <v>67.650000000000006</v>
      </c>
      <c r="T865" s="36" t="s">
        <v>43</v>
      </c>
      <c r="U865" s="5" t="str">
        <f>+Instructions!$B$3</f>
        <v>E</v>
      </c>
      <c r="V865" s="51"/>
      <c r="W865" s="55">
        <f>+Instructions!$C$22</f>
        <v>0</v>
      </c>
      <c r="X865" s="38">
        <f t="shared" si="692"/>
        <v>67.650000000000006</v>
      </c>
      <c r="Y865" s="146"/>
      <c r="Z865" s="6" t="s">
        <v>3263</v>
      </c>
      <c r="AA865" s="38">
        <v>67.650000000000006</v>
      </c>
      <c r="AB865" s="59">
        <f t="shared" si="693"/>
        <v>0</v>
      </c>
      <c r="AC865" s="16">
        <f t="shared" si="693"/>
        <v>67.650000000000006</v>
      </c>
      <c r="AD865" s="12">
        <f t="shared" si="694"/>
        <v>0</v>
      </c>
      <c r="AE865" s="115"/>
      <c r="AF865" s="121">
        <v>3</v>
      </c>
      <c r="AG865" s="52">
        <f t="shared" si="695"/>
        <v>67.650000000000006</v>
      </c>
      <c r="AH865" s="146"/>
      <c r="AJ865" s="38">
        <f t="shared" si="696"/>
        <v>67.650000000000006</v>
      </c>
      <c r="AK865" s="16">
        <f t="shared" si="697"/>
        <v>0</v>
      </c>
      <c r="AL865" s="16">
        <f t="shared" si="698"/>
        <v>0</v>
      </c>
      <c r="AM865" s="16" t="str">
        <f t="shared" si="699"/>
        <v/>
      </c>
      <c r="AO865" s="156" t="s">
        <v>56</v>
      </c>
    </row>
    <row r="866" spans="2:41" s="3" customFormat="1" ht="9.9499999999999993" customHeight="1" x14ac:dyDescent="0.2">
      <c r="B866" s="106" t="s">
        <v>6</v>
      </c>
      <c r="D866" s="39"/>
      <c r="E866" s="72" t="s">
        <v>1915</v>
      </c>
      <c r="F866" s="72"/>
      <c r="G866" s="29" t="s">
        <v>720</v>
      </c>
      <c r="H866" s="29"/>
      <c r="I866" s="29"/>
      <c r="J866" s="29"/>
      <c r="K866" s="29" t="s">
        <v>457</v>
      </c>
      <c r="L866" s="29"/>
      <c r="M866" s="29" t="s">
        <v>2967</v>
      </c>
      <c r="N866" s="29"/>
      <c r="P866" s="72"/>
      <c r="Q866" s="87"/>
      <c r="R866" s="28"/>
      <c r="S866" s="38">
        <f t="shared" si="691"/>
        <v>67.650000000000006</v>
      </c>
      <c r="T866" s="36" t="s">
        <v>43</v>
      </c>
      <c r="U866" s="5" t="str">
        <f>+Instructions!$B$3</f>
        <v>E</v>
      </c>
      <c r="V866" s="51"/>
      <c r="W866" s="55">
        <f>+Instructions!$C$22</f>
        <v>0</v>
      </c>
      <c r="X866" s="38">
        <f t="shared" si="692"/>
        <v>67.650000000000006</v>
      </c>
      <c r="Y866" s="146"/>
      <c r="Z866" s="6" t="s">
        <v>3263</v>
      </c>
      <c r="AA866" s="38">
        <v>67.650000000000006</v>
      </c>
      <c r="AB866" s="59">
        <f t="shared" si="693"/>
        <v>0</v>
      </c>
      <c r="AC866" s="16">
        <f t="shared" si="693"/>
        <v>67.650000000000006</v>
      </c>
      <c r="AD866" s="12">
        <f t="shared" si="694"/>
        <v>0</v>
      </c>
      <c r="AE866" s="115"/>
      <c r="AF866" s="121">
        <v>3</v>
      </c>
      <c r="AG866" s="52">
        <f t="shared" si="695"/>
        <v>67.650000000000006</v>
      </c>
      <c r="AH866" s="146"/>
      <c r="AJ866" s="38">
        <f t="shared" si="696"/>
        <v>67.650000000000006</v>
      </c>
      <c r="AK866" s="16">
        <f t="shared" si="697"/>
        <v>0</v>
      </c>
      <c r="AL866" s="16">
        <f t="shared" si="698"/>
        <v>0</v>
      </c>
      <c r="AM866" s="16" t="str">
        <f t="shared" si="699"/>
        <v/>
      </c>
      <c r="AO866" s="156" t="s">
        <v>56</v>
      </c>
    </row>
    <row r="867" spans="2:41" s="3" customFormat="1" ht="9.9499999999999993" customHeight="1" x14ac:dyDescent="0.2">
      <c r="B867" s="106" t="s">
        <v>6</v>
      </c>
      <c r="D867" s="39"/>
      <c r="E867" s="72" t="s">
        <v>1915</v>
      </c>
      <c r="F867" s="72"/>
      <c r="G867" s="29" t="s">
        <v>1347</v>
      </c>
      <c r="H867" s="29"/>
      <c r="I867" s="29"/>
      <c r="J867" s="29"/>
      <c r="K867" s="29" t="s">
        <v>457</v>
      </c>
      <c r="L867" s="29"/>
      <c r="M867" s="29" t="s">
        <v>2971</v>
      </c>
      <c r="N867" s="29"/>
      <c r="P867" s="72"/>
      <c r="Q867" s="87"/>
      <c r="R867" s="28"/>
      <c r="S867" s="38">
        <f t="shared" si="691"/>
        <v>67.650000000000006</v>
      </c>
      <c r="T867" s="36" t="s">
        <v>43</v>
      </c>
      <c r="U867" s="5" t="str">
        <f>+Instructions!$B$3</f>
        <v>E</v>
      </c>
      <c r="V867" s="51"/>
      <c r="W867" s="55">
        <f>+Instructions!$C$22</f>
        <v>0</v>
      </c>
      <c r="X867" s="38">
        <f t="shared" si="692"/>
        <v>67.650000000000006</v>
      </c>
      <c r="Y867" s="146"/>
      <c r="Z867" s="6" t="s">
        <v>3263</v>
      </c>
      <c r="AA867" s="38">
        <v>67.650000000000006</v>
      </c>
      <c r="AB867" s="59">
        <f t="shared" si="693"/>
        <v>0</v>
      </c>
      <c r="AC867" s="16">
        <f t="shared" si="693"/>
        <v>67.650000000000006</v>
      </c>
      <c r="AD867" s="12">
        <f t="shared" si="694"/>
        <v>0</v>
      </c>
      <c r="AE867" s="115"/>
      <c r="AF867" s="121">
        <v>3</v>
      </c>
      <c r="AG867" s="52">
        <f t="shared" si="695"/>
        <v>67.650000000000006</v>
      </c>
      <c r="AH867" s="146"/>
      <c r="AJ867" s="38">
        <f t="shared" si="696"/>
        <v>67.650000000000006</v>
      </c>
      <c r="AK867" s="16">
        <f t="shared" si="697"/>
        <v>0</v>
      </c>
      <c r="AL867" s="16">
        <f t="shared" si="698"/>
        <v>0</v>
      </c>
      <c r="AM867" s="16" t="str">
        <f t="shared" si="699"/>
        <v/>
      </c>
      <c r="AO867" s="156" t="s">
        <v>56</v>
      </c>
    </row>
    <row r="868" spans="2:41" s="3" customFormat="1" ht="9.9499999999999993" customHeight="1" x14ac:dyDescent="0.2">
      <c r="B868" s="106" t="s">
        <v>6</v>
      </c>
      <c r="D868" s="39"/>
      <c r="E868" s="72" t="s">
        <v>1915</v>
      </c>
      <c r="F868" s="72"/>
      <c r="G868" s="29" t="s">
        <v>213</v>
      </c>
      <c r="H868" s="29"/>
      <c r="I868" s="29"/>
      <c r="J868" s="29"/>
      <c r="K868" s="29" t="s">
        <v>457</v>
      </c>
      <c r="L868" s="29"/>
      <c r="M868" s="29" t="s">
        <v>2968</v>
      </c>
      <c r="N868" s="29"/>
      <c r="P868" s="72"/>
      <c r="Q868" s="87"/>
      <c r="R868" s="28"/>
      <c r="S868" s="38">
        <f t="shared" si="691"/>
        <v>67.650000000000006</v>
      </c>
      <c r="T868" s="36" t="s">
        <v>43</v>
      </c>
      <c r="U868" s="5" t="str">
        <f>+Instructions!$B$3</f>
        <v>E</v>
      </c>
      <c r="V868" s="51"/>
      <c r="W868" s="55">
        <f>+Instructions!$C$22</f>
        <v>0</v>
      </c>
      <c r="X868" s="38">
        <f t="shared" si="692"/>
        <v>67.650000000000006</v>
      </c>
      <c r="Y868" s="146"/>
      <c r="Z868" s="6" t="s">
        <v>3263</v>
      </c>
      <c r="AA868" s="38">
        <v>67.650000000000006</v>
      </c>
      <c r="AB868" s="59">
        <f t="shared" si="693"/>
        <v>0</v>
      </c>
      <c r="AC868" s="16">
        <f t="shared" si="693"/>
        <v>67.650000000000006</v>
      </c>
      <c r="AD868" s="12">
        <f t="shared" si="694"/>
        <v>0</v>
      </c>
      <c r="AE868" s="115"/>
      <c r="AF868" s="121">
        <v>3</v>
      </c>
      <c r="AG868" s="52">
        <f t="shared" si="695"/>
        <v>67.650000000000006</v>
      </c>
      <c r="AH868" s="146"/>
      <c r="AJ868" s="38">
        <f t="shared" si="696"/>
        <v>67.650000000000006</v>
      </c>
      <c r="AK868" s="16">
        <f t="shared" si="697"/>
        <v>0</v>
      </c>
      <c r="AL868" s="16">
        <f t="shared" si="698"/>
        <v>0</v>
      </c>
      <c r="AM868" s="16" t="str">
        <f t="shared" si="699"/>
        <v/>
      </c>
      <c r="AO868" s="156" t="s">
        <v>56</v>
      </c>
    </row>
    <row r="869" spans="2:41" s="3" customFormat="1" ht="9.9499999999999993" customHeight="1" x14ac:dyDescent="0.2">
      <c r="B869" s="106" t="s">
        <v>6</v>
      </c>
      <c r="D869" s="39"/>
      <c r="E869" s="72" t="s">
        <v>1915</v>
      </c>
      <c r="F869" s="72"/>
      <c r="G869" s="29" t="s">
        <v>229</v>
      </c>
      <c r="H869" s="29"/>
      <c r="I869" s="29"/>
      <c r="J869" s="29"/>
      <c r="K869" s="29" t="s">
        <v>457</v>
      </c>
      <c r="L869" s="29"/>
      <c r="M869" s="29" t="s">
        <v>2970</v>
      </c>
      <c r="N869" s="29"/>
      <c r="P869" s="72"/>
      <c r="Q869" s="87"/>
      <c r="R869" s="28"/>
      <c r="S869" s="38">
        <f t="shared" si="691"/>
        <v>67.650000000000006</v>
      </c>
      <c r="T869" s="36" t="s">
        <v>43</v>
      </c>
      <c r="U869" s="5" t="str">
        <f>+Instructions!$B$3</f>
        <v>E</v>
      </c>
      <c r="V869" s="51"/>
      <c r="W869" s="55">
        <f>+Instructions!$C$22</f>
        <v>0</v>
      </c>
      <c r="X869" s="38">
        <f t="shared" si="692"/>
        <v>67.650000000000006</v>
      </c>
      <c r="Y869" s="146"/>
      <c r="Z869" s="6" t="s">
        <v>3263</v>
      </c>
      <c r="AA869" s="38">
        <v>67.650000000000006</v>
      </c>
      <c r="AB869" s="59">
        <f t="shared" si="693"/>
        <v>0</v>
      </c>
      <c r="AC869" s="16">
        <f t="shared" si="693"/>
        <v>67.650000000000006</v>
      </c>
      <c r="AD869" s="12">
        <f t="shared" si="694"/>
        <v>0</v>
      </c>
      <c r="AE869" s="115"/>
      <c r="AF869" s="121">
        <v>3</v>
      </c>
      <c r="AG869" s="52">
        <f t="shared" si="695"/>
        <v>67.650000000000006</v>
      </c>
      <c r="AH869" s="146"/>
      <c r="AJ869" s="38">
        <f t="shared" si="696"/>
        <v>67.650000000000006</v>
      </c>
      <c r="AK869" s="16">
        <f t="shared" si="697"/>
        <v>0</v>
      </c>
      <c r="AL869" s="16">
        <f t="shared" si="698"/>
        <v>0</v>
      </c>
      <c r="AM869" s="16" t="str">
        <f t="shared" si="699"/>
        <v/>
      </c>
      <c r="AO869" s="156" t="s">
        <v>56</v>
      </c>
    </row>
    <row r="870" spans="2:41" s="3" customFormat="1" ht="3.95" customHeight="1" x14ac:dyDescent="0.2">
      <c r="P870" s="72"/>
      <c r="Q870" s="87"/>
      <c r="R870" s="6"/>
      <c r="S870" s="38"/>
      <c r="T870" s="6"/>
      <c r="U870" s="5"/>
      <c r="V870" s="51"/>
      <c r="W870" s="55"/>
      <c r="X870" s="14"/>
      <c r="Y870" s="146"/>
      <c r="Z870" s="38"/>
      <c r="AA870" s="38"/>
      <c r="AB870" s="54"/>
      <c r="AC870" s="16"/>
      <c r="AD870" s="14"/>
      <c r="AE870" s="64"/>
      <c r="AF870" s="118"/>
      <c r="AG870" s="38"/>
      <c r="AH870" s="146"/>
      <c r="AJ870" s="38"/>
      <c r="AK870" s="16"/>
      <c r="AL870" s="16"/>
      <c r="AM870" s="16"/>
      <c r="AO870" s="157" t="s">
        <v>56</v>
      </c>
    </row>
    <row r="871" spans="2:41" s="3" customFormat="1" ht="9.9499999999999993" customHeight="1" x14ac:dyDescent="0.2">
      <c r="C871" s="71" t="s">
        <v>2341</v>
      </c>
      <c r="J871" s="3" t="s">
        <v>244</v>
      </c>
      <c r="N871" s="3" t="s">
        <v>244</v>
      </c>
      <c r="P871" s="137"/>
      <c r="Q871" s="6"/>
      <c r="R871" s="77" t="s">
        <v>791</v>
      </c>
      <c r="S871" s="185" t="s">
        <v>2342</v>
      </c>
      <c r="T871" s="190"/>
      <c r="U871" s="5"/>
      <c r="V871" s="51"/>
      <c r="W871" s="68"/>
      <c r="X871" s="68"/>
      <c r="Y871" s="146"/>
      <c r="Z871" s="38"/>
      <c r="AA871" s="38"/>
      <c r="AB871" s="14"/>
      <c r="AC871" s="14"/>
      <c r="AD871" s="14"/>
      <c r="AE871" s="14"/>
      <c r="AF871" s="64"/>
      <c r="AG871" s="16"/>
      <c r="AH871" s="146"/>
      <c r="AO871" s="157" t="s">
        <v>56</v>
      </c>
    </row>
    <row r="872" spans="2:41" s="3" customFormat="1" ht="2.85" customHeight="1" x14ac:dyDescent="0.2">
      <c r="P872" s="72"/>
      <c r="Q872" s="87"/>
      <c r="R872" s="6"/>
      <c r="S872" s="38"/>
      <c r="T872" s="6"/>
      <c r="U872" s="5"/>
      <c r="V872" s="51"/>
      <c r="W872" s="55"/>
      <c r="X872" s="14"/>
      <c r="Y872" s="146"/>
      <c r="Z872" s="38"/>
      <c r="AA872" s="38"/>
      <c r="AB872" s="54"/>
      <c r="AC872" s="16"/>
      <c r="AD872" s="14"/>
      <c r="AE872" s="64"/>
      <c r="AF872" s="118"/>
      <c r="AG872" s="38"/>
      <c r="AH872" s="146"/>
      <c r="AJ872" s="38"/>
      <c r="AK872" s="16"/>
      <c r="AL872" s="16"/>
      <c r="AM872" s="16"/>
      <c r="AO872" s="157" t="s">
        <v>56</v>
      </c>
    </row>
    <row r="873" spans="2:41" s="3" customFormat="1" ht="9.9499999999999993" customHeight="1" x14ac:dyDescent="0.2">
      <c r="B873" s="106" t="s">
        <v>6</v>
      </c>
      <c r="D873" s="39"/>
      <c r="E873" s="72" t="s">
        <v>1992</v>
      </c>
      <c r="F873" s="72"/>
      <c r="G873" s="29" t="s">
        <v>719</v>
      </c>
      <c r="H873" s="29"/>
      <c r="I873" s="29"/>
      <c r="J873" s="29"/>
      <c r="K873" s="28" t="s">
        <v>1993</v>
      </c>
      <c r="L873" s="29"/>
      <c r="M873" s="72" t="s">
        <v>125</v>
      </c>
      <c r="N873" s="29"/>
      <c r="O873" s="29" t="s">
        <v>2314</v>
      </c>
      <c r="P873" s="72"/>
      <c r="Q873" s="87"/>
      <c r="R873" s="28"/>
      <c r="S873" s="38">
        <f t="shared" ref="S873:S880" si="700">IF(Suggested="Yes",AA873,AG873)</f>
        <v>34.85</v>
      </c>
      <c r="T873" s="36" t="s">
        <v>43</v>
      </c>
      <c r="U873" s="5" t="str">
        <f>+Instructions!$B$3</f>
        <v>E</v>
      </c>
      <c r="V873" s="51"/>
      <c r="W873" s="55">
        <f>+Instructions!$C$22</f>
        <v>0</v>
      </c>
      <c r="X873" s="38">
        <f t="shared" ref="X873:X880" si="701">ROUND($AA873*(1-W873)+0.004999,2)</f>
        <v>34.85</v>
      </c>
      <c r="Y873" s="146"/>
      <c r="Z873" s="6" t="s">
        <v>3263</v>
      </c>
      <c r="AA873" s="38">
        <v>34.85</v>
      </c>
      <c r="AB873" s="59">
        <f t="shared" ref="AB873:AB880" si="702">+W873</f>
        <v>0</v>
      </c>
      <c r="AC873" s="16">
        <f t="shared" ref="AC873:AC880" si="703">+X873</f>
        <v>34.85</v>
      </c>
      <c r="AD873" s="12">
        <f t="shared" ref="AD873:AD880" si="704">(AG873-AC873)/AG873</f>
        <v>0</v>
      </c>
      <c r="AE873" s="115"/>
      <c r="AF873" s="121">
        <v>3</v>
      </c>
      <c r="AG873" s="52">
        <f t="shared" ref="AG873:AG880" si="705">SUM(AJ873:AL873)+AE873</f>
        <v>34.85</v>
      </c>
      <c r="AH873" s="146"/>
      <c r="AJ873" s="38">
        <f t="shared" ref="AJ873:AJ880" si="706">ROUND(AC873/(1-VLOOKUP(AF873,Group,2,FALSE)),2)</f>
        <v>34.85</v>
      </c>
      <c r="AK873" s="16">
        <f t="shared" ref="AK873:AK880" si="707">IF(VLOOKUP(AF873,Group,5,FALSE)="YES",VLOOKUP(ROUND(ROUND(AJ873,1)-AJ873,2),Round,2,FALSE)+VLOOKUP(AF873,Group,6,FALSE),0)</f>
        <v>0</v>
      </c>
      <c r="AL873" s="16">
        <f t="shared" ref="AL873:AL880" si="708">IF(VLOOKUP(AF873,Group,7,FALSE)="",0,ROUND(AJ873-0.04999,1)-AJ873+AM873)</f>
        <v>0</v>
      </c>
      <c r="AM873" s="16" t="str">
        <f t="shared" ref="AM873:AM880" si="709">IF(VLOOKUP(AF873,Group,7,FALSE)="","",VLOOKUP(AF873,Group,7,FALSE))</f>
        <v/>
      </c>
      <c r="AO873" s="156" t="s">
        <v>56</v>
      </c>
    </row>
    <row r="874" spans="2:41" s="3" customFormat="1" ht="9.9499999999999993" customHeight="1" x14ac:dyDescent="0.2">
      <c r="B874" s="106" t="s">
        <v>6</v>
      </c>
      <c r="D874" s="39"/>
      <c r="E874" s="72" t="s">
        <v>1992</v>
      </c>
      <c r="F874" s="72"/>
      <c r="G874" s="29" t="s">
        <v>2113</v>
      </c>
      <c r="H874" s="29"/>
      <c r="I874" s="29"/>
      <c r="J874" s="29"/>
      <c r="K874" s="28" t="s">
        <v>1993</v>
      </c>
      <c r="L874" s="29"/>
      <c r="M874" s="72" t="s">
        <v>125</v>
      </c>
      <c r="N874" s="29"/>
      <c r="O874" s="29" t="s">
        <v>2371</v>
      </c>
      <c r="P874" s="72"/>
      <c r="Q874" s="87" t="s">
        <v>2343</v>
      </c>
      <c r="R874" s="28"/>
      <c r="S874" s="38">
        <f t="shared" si="700"/>
        <v>38.75</v>
      </c>
      <c r="T874" s="36" t="s">
        <v>43</v>
      </c>
      <c r="U874" s="5" t="str">
        <f>+Instructions!$B$3</f>
        <v>E</v>
      </c>
      <c r="V874" s="51"/>
      <c r="W874" s="55">
        <f>+Instructions!$C$22</f>
        <v>0</v>
      </c>
      <c r="X874" s="38">
        <f t="shared" si="701"/>
        <v>38.75</v>
      </c>
      <c r="Y874" s="146"/>
      <c r="Z874" s="6" t="s">
        <v>3263</v>
      </c>
      <c r="AA874" s="38">
        <v>38.75</v>
      </c>
      <c r="AB874" s="59">
        <f t="shared" si="702"/>
        <v>0</v>
      </c>
      <c r="AC874" s="16">
        <f t="shared" si="703"/>
        <v>38.75</v>
      </c>
      <c r="AD874" s="12">
        <f t="shared" si="704"/>
        <v>0</v>
      </c>
      <c r="AE874" s="115"/>
      <c r="AF874" s="121">
        <v>3</v>
      </c>
      <c r="AG874" s="52">
        <f t="shared" si="705"/>
        <v>38.75</v>
      </c>
      <c r="AH874" s="146"/>
      <c r="AJ874" s="38">
        <f t="shared" si="706"/>
        <v>38.75</v>
      </c>
      <c r="AK874" s="16">
        <f t="shared" si="707"/>
        <v>0</v>
      </c>
      <c r="AL874" s="16">
        <f t="shared" si="708"/>
        <v>0</v>
      </c>
      <c r="AM874" s="16" t="str">
        <f t="shared" si="709"/>
        <v/>
      </c>
      <c r="AO874" s="156" t="s">
        <v>56</v>
      </c>
    </row>
    <row r="875" spans="2:41" s="3" customFormat="1" ht="9.9499999999999993" customHeight="1" x14ac:dyDescent="0.2">
      <c r="B875" s="106" t="s">
        <v>6</v>
      </c>
      <c r="D875" s="39"/>
      <c r="E875" s="72" t="s">
        <v>1992</v>
      </c>
      <c r="F875" s="72"/>
      <c r="G875" s="29" t="s">
        <v>1786</v>
      </c>
      <c r="H875" s="29"/>
      <c r="I875" s="29"/>
      <c r="J875" s="29"/>
      <c r="K875" s="28" t="s">
        <v>1993</v>
      </c>
      <c r="L875" s="29"/>
      <c r="M875" s="72" t="s">
        <v>125</v>
      </c>
      <c r="N875" s="29"/>
      <c r="O875" s="29" t="s">
        <v>1994</v>
      </c>
      <c r="P875" s="72"/>
      <c r="Q875" s="87"/>
      <c r="R875" s="28"/>
      <c r="S875" s="38">
        <f t="shared" si="700"/>
        <v>44.7</v>
      </c>
      <c r="T875" s="36" t="s">
        <v>43</v>
      </c>
      <c r="U875" s="5" t="str">
        <f>+Instructions!$B$3</f>
        <v>E</v>
      </c>
      <c r="V875" s="51"/>
      <c r="W875" s="55">
        <f>+Instructions!$C$22</f>
        <v>0</v>
      </c>
      <c r="X875" s="38">
        <f t="shared" si="701"/>
        <v>44.7</v>
      </c>
      <c r="Y875" s="146"/>
      <c r="Z875" s="6" t="s">
        <v>3263</v>
      </c>
      <c r="AA875" s="38">
        <v>44.7</v>
      </c>
      <c r="AB875" s="59">
        <f t="shared" si="702"/>
        <v>0</v>
      </c>
      <c r="AC875" s="16">
        <f t="shared" si="703"/>
        <v>44.7</v>
      </c>
      <c r="AD875" s="12">
        <f t="shared" si="704"/>
        <v>0</v>
      </c>
      <c r="AE875" s="115"/>
      <c r="AF875" s="121">
        <v>3</v>
      </c>
      <c r="AG875" s="52">
        <f t="shared" si="705"/>
        <v>44.7</v>
      </c>
      <c r="AH875" s="146"/>
      <c r="AJ875" s="38">
        <f t="shared" si="706"/>
        <v>44.7</v>
      </c>
      <c r="AK875" s="16">
        <f t="shared" si="707"/>
        <v>0</v>
      </c>
      <c r="AL875" s="16">
        <f t="shared" si="708"/>
        <v>0</v>
      </c>
      <c r="AM875" s="16" t="str">
        <f t="shared" si="709"/>
        <v/>
      </c>
      <c r="AO875" s="156" t="s">
        <v>56</v>
      </c>
    </row>
    <row r="876" spans="2:41" s="3" customFormat="1" ht="9.9499999999999993" customHeight="1" x14ac:dyDescent="0.2">
      <c r="B876" s="106" t="s">
        <v>6</v>
      </c>
      <c r="D876" s="39"/>
      <c r="E876" s="72" t="s">
        <v>1992</v>
      </c>
      <c r="F876" s="72"/>
      <c r="G876" s="29" t="s">
        <v>111</v>
      </c>
      <c r="H876" s="29"/>
      <c r="I876" s="29"/>
      <c r="J876" s="29"/>
      <c r="K876" s="28" t="s">
        <v>1993</v>
      </c>
      <c r="L876" s="29"/>
      <c r="M876" s="72" t="s">
        <v>125</v>
      </c>
      <c r="N876" s="29"/>
      <c r="O876" s="29" t="s">
        <v>2373</v>
      </c>
      <c r="P876" s="72"/>
      <c r="Q876" s="87"/>
      <c r="R876" s="28"/>
      <c r="S876" s="38">
        <f t="shared" si="700"/>
        <v>34.85</v>
      </c>
      <c r="T876" s="36" t="s">
        <v>43</v>
      </c>
      <c r="U876" s="5" t="str">
        <f>+Instructions!$B$3</f>
        <v>E</v>
      </c>
      <c r="V876" s="51"/>
      <c r="W876" s="55">
        <f>+Instructions!$C$22</f>
        <v>0</v>
      </c>
      <c r="X876" s="38">
        <f t="shared" si="701"/>
        <v>34.85</v>
      </c>
      <c r="Y876" s="146"/>
      <c r="Z876" s="6" t="s">
        <v>3263</v>
      </c>
      <c r="AA876" s="38">
        <v>34.85</v>
      </c>
      <c r="AB876" s="59">
        <f t="shared" si="702"/>
        <v>0</v>
      </c>
      <c r="AC876" s="16">
        <f t="shared" si="703"/>
        <v>34.85</v>
      </c>
      <c r="AD876" s="12">
        <f t="shared" si="704"/>
        <v>0</v>
      </c>
      <c r="AE876" s="115"/>
      <c r="AF876" s="121">
        <v>3</v>
      </c>
      <c r="AG876" s="52">
        <f t="shared" si="705"/>
        <v>34.85</v>
      </c>
      <c r="AH876" s="146"/>
      <c r="AJ876" s="38">
        <f t="shared" si="706"/>
        <v>34.85</v>
      </c>
      <c r="AK876" s="16">
        <f t="shared" si="707"/>
        <v>0</v>
      </c>
      <c r="AL876" s="16">
        <f t="shared" si="708"/>
        <v>0</v>
      </c>
      <c r="AM876" s="16" t="str">
        <f t="shared" si="709"/>
        <v/>
      </c>
      <c r="AO876" s="156" t="s">
        <v>56</v>
      </c>
    </row>
    <row r="877" spans="2:41" s="3" customFormat="1" ht="9.9499999999999993" customHeight="1" x14ac:dyDescent="0.2">
      <c r="B877" s="106" t="s">
        <v>6</v>
      </c>
      <c r="D877" s="39"/>
      <c r="E877" s="72" t="s">
        <v>1992</v>
      </c>
      <c r="F877" s="72"/>
      <c r="G877" s="29" t="s">
        <v>179</v>
      </c>
      <c r="H877" s="29"/>
      <c r="I877" s="29"/>
      <c r="J877" s="29"/>
      <c r="K877" s="28" t="s">
        <v>1993</v>
      </c>
      <c r="L877" s="29"/>
      <c r="M877" s="72" t="s">
        <v>125</v>
      </c>
      <c r="N877" s="29"/>
      <c r="O877" s="29" t="s">
        <v>2374</v>
      </c>
      <c r="P877" s="72"/>
      <c r="Q877" s="87"/>
      <c r="R877" s="28"/>
      <c r="S877" s="38">
        <f t="shared" si="700"/>
        <v>24.55</v>
      </c>
      <c r="T877" s="36" t="s">
        <v>43</v>
      </c>
      <c r="U877" s="5" t="str">
        <f>+Instructions!$B$3</f>
        <v>E</v>
      </c>
      <c r="V877" s="51"/>
      <c r="W877" s="55">
        <f>+Instructions!$C$22</f>
        <v>0</v>
      </c>
      <c r="X877" s="38">
        <f t="shared" si="701"/>
        <v>24.55</v>
      </c>
      <c r="Y877" s="146"/>
      <c r="Z877" s="6" t="s">
        <v>3263</v>
      </c>
      <c r="AA877" s="38">
        <v>24.55</v>
      </c>
      <c r="AB877" s="59">
        <f t="shared" si="702"/>
        <v>0</v>
      </c>
      <c r="AC877" s="16">
        <f t="shared" si="703"/>
        <v>24.55</v>
      </c>
      <c r="AD877" s="12">
        <f t="shared" si="704"/>
        <v>0</v>
      </c>
      <c r="AE877" s="115"/>
      <c r="AF877" s="121">
        <v>3</v>
      </c>
      <c r="AG877" s="52">
        <f t="shared" si="705"/>
        <v>24.55</v>
      </c>
      <c r="AH877" s="146"/>
      <c r="AJ877" s="38">
        <f t="shared" si="706"/>
        <v>24.55</v>
      </c>
      <c r="AK877" s="16">
        <f t="shared" si="707"/>
        <v>0</v>
      </c>
      <c r="AL877" s="16">
        <f t="shared" si="708"/>
        <v>0</v>
      </c>
      <c r="AM877" s="16" t="str">
        <f t="shared" si="709"/>
        <v/>
      </c>
      <c r="AO877" s="156" t="s">
        <v>56</v>
      </c>
    </row>
    <row r="878" spans="2:41" s="3" customFormat="1" ht="9.9499999999999993" customHeight="1" x14ac:dyDescent="0.2">
      <c r="B878" s="106" t="s">
        <v>6</v>
      </c>
      <c r="D878" s="39"/>
      <c r="E878" s="72" t="s">
        <v>1992</v>
      </c>
      <c r="F878" s="72"/>
      <c r="G878" s="29" t="s">
        <v>2376</v>
      </c>
      <c r="H878" s="29"/>
      <c r="I878" s="29"/>
      <c r="J878" s="29"/>
      <c r="K878" s="28" t="s">
        <v>1993</v>
      </c>
      <c r="L878" s="29"/>
      <c r="M878" s="72" t="s">
        <v>125</v>
      </c>
      <c r="N878" s="29"/>
      <c r="O878" s="29" t="s">
        <v>2087</v>
      </c>
      <c r="P878" s="72"/>
      <c r="Q878" s="87"/>
      <c r="R878" s="28"/>
      <c r="S878" s="38">
        <f t="shared" si="700"/>
        <v>37.1</v>
      </c>
      <c r="T878" s="36" t="s">
        <v>43</v>
      </c>
      <c r="U878" s="5" t="str">
        <f>+Instructions!$B$3</f>
        <v>E</v>
      </c>
      <c r="V878" s="51"/>
      <c r="W878" s="55">
        <f>+Instructions!$C$22</f>
        <v>0</v>
      </c>
      <c r="X878" s="38">
        <f t="shared" si="701"/>
        <v>37.1</v>
      </c>
      <c r="Y878" s="146"/>
      <c r="Z878" s="6" t="s">
        <v>3263</v>
      </c>
      <c r="AA878" s="38">
        <v>37.1</v>
      </c>
      <c r="AB878" s="59">
        <f t="shared" si="702"/>
        <v>0</v>
      </c>
      <c r="AC878" s="16">
        <f t="shared" si="703"/>
        <v>37.1</v>
      </c>
      <c r="AD878" s="12">
        <f t="shared" si="704"/>
        <v>0</v>
      </c>
      <c r="AE878" s="115"/>
      <c r="AF878" s="121">
        <v>3</v>
      </c>
      <c r="AG878" s="52">
        <f t="shared" si="705"/>
        <v>37.1</v>
      </c>
      <c r="AH878" s="146"/>
      <c r="AJ878" s="38">
        <f t="shared" si="706"/>
        <v>37.1</v>
      </c>
      <c r="AK878" s="16">
        <f t="shared" si="707"/>
        <v>0</v>
      </c>
      <c r="AL878" s="16">
        <f t="shared" si="708"/>
        <v>0</v>
      </c>
      <c r="AM878" s="16" t="str">
        <f t="shared" si="709"/>
        <v/>
      </c>
      <c r="AO878" s="156" t="s">
        <v>56</v>
      </c>
    </row>
    <row r="879" spans="2:41" s="3" customFormat="1" ht="9.9499999999999993" customHeight="1" x14ac:dyDescent="0.2">
      <c r="B879" s="106" t="s">
        <v>6</v>
      </c>
      <c r="D879" s="39"/>
      <c r="E879" s="72" t="s">
        <v>1992</v>
      </c>
      <c r="F879" s="72"/>
      <c r="G879" s="29" t="s">
        <v>213</v>
      </c>
      <c r="H879" s="29"/>
      <c r="I879" s="29"/>
      <c r="J879" s="29"/>
      <c r="K879" s="28" t="s">
        <v>1993</v>
      </c>
      <c r="L879" s="29"/>
      <c r="M879" s="72" t="s">
        <v>125</v>
      </c>
      <c r="N879" s="29"/>
      <c r="O879" s="29" t="s">
        <v>2375</v>
      </c>
      <c r="P879" s="72"/>
      <c r="Q879" s="87"/>
      <c r="R879" s="28"/>
      <c r="S879" s="38">
        <f t="shared" si="700"/>
        <v>34.85</v>
      </c>
      <c r="T879" s="36" t="s">
        <v>43</v>
      </c>
      <c r="U879" s="5" t="str">
        <f>+Instructions!$B$3</f>
        <v>E</v>
      </c>
      <c r="V879" s="51"/>
      <c r="W879" s="55">
        <f>+Instructions!$C$22</f>
        <v>0</v>
      </c>
      <c r="X879" s="38">
        <f t="shared" si="701"/>
        <v>34.85</v>
      </c>
      <c r="Y879" s="146"/>
      <c r="Z879" s="6" t="s">
        <v>3263</v>
      </c>
      <c r="AA879" s="38">
        <v>34.85</v>
      </c>
      <c r="AB879" s="59">
        <f t="shared" si="702"/>
        <v>0</v>
      </c>
      <c r="AC879" s="16">
        <f t="shared" si="703"/>
        <v>34.85</v>
      </c>
      <c r="AD879" s="12">
        <f t="shared" si="704"/>
        <v>0</v>
      </c>
      <c r="AE879" s="115"/>
      <c r="AF879" s="121">
        <v>3</v>
      </c>
      <c r="AG879" s="52">
        <f t="shared" si="705"/>
        <v>34.85</v>
      </c>
      <c r="AH879" s="146"/>
      <c r="AJ879" s="38">
        <f t="shared" si="706"/>
        <v>34.85</v>
      </c>
      <c r="AK879" s="16">
        <f t="shared" si="707"/>
        <v>0</v>
      </c>
      <c r="AL879" s="16">
        <f t="shared" si="708"/>
        <v>0</v>
      </c>
      <c r="AM879" s="16" t="str">
        <f t="shared" si="709"/>
        <v/>
      </c>
      <c r="AO879" s="156" t="s">
        <v>56</v>
      </c>
    </row>
    <row r="880" spans="2:41" s="3" customFormat="1" ht="9.9499999999999993" customHeight="1" x14ac:dyDescent="0.2">
      <c r="B880" s="106" t="s">
        <v>6</v>
      </c>
      <c r="D880" s="39"/>
      <c r="E880" s="72" t="s">
        <v>1992</v>
      </c>
      <c r="F880" s="72"/>
      <c r="G880" s="29" t="s">
        <v>2241</v>
      </c>
      <c r="H880" s="29"/>
      <c r="I880" s="29"/>
      <c r="J880" s="29"/>
      <c r="K880" s="28" t="s">
        <v>1993</v>
      </c>
      <c r="L880" s="29"/>
      <c r="M880" s="72" t="s">
        <v>125</v>
      </c>
      <c r="N880" s="29"/>
      <c r="O880" s="29" t="s">
        <v>2250</v>
      </c>
      <c r="P880" s="72"/>
      <c r="Q880" s="87"/>
      <c r="R880" s="28"/>
      <c r="S880" s="38">
        <f t="shared" si="700"/>
        <v>48.3</v>
      </c>
      <c r="T880" s="36" t="s">
        <v>43</v>
      </c>
      <c r="U880" s="5" t="str">
        <f>+Instructions!$B$3</f>
        <v>E</v>
      </c>
      <c r="V880" s="51"/>
      <c r="W880" s="55">
        <f>+Instructions!$C$22</f>
        <v>0</v>
      </c>
      <c r="X880" s="38">
        <f t="shared" si="701"/>
        <v>48.3</v>
      </c>
      <c r="Y880" s="146"/>
      <c r="Z880" s="6" t="s">
        <v>3263</v>
      </c>
      <c r="AA880" s="38">
        <v>48.3</v>
      </c>
      <c r="AB880" s="59">
        <f t="shared" si="702"/>
        <v>0</v>
      </c>
      <c r="AC880" s="16">
        <f t="shared" si="703"/>
        <v>48.3</v>
      </c>
      <c r="AD880" s="12">
        <f t="shared" si="704"/>
        <v>0</v>
      </c>
      <c r="AE880" s="115"/>
      <c r="AF880" s="121">
        <v>3</v>
      </c>
      <c r="AG880" s="52">
        <f t="shared" si="705"/>
        <v>48.3</v>
      </c>
      <c r="AH880" s="146"/>
      <c r="AJ880" s="38">
        <f t="shared" si="706"/>
        <v>48.3</v>
      </c>
      <c r="AK880" s="16">
        <f t="shared" si="707"/>
        <v>0</v>
      </c>
      <c r="AL880" s="16">
        <f t="shared" si="708"/>
        <v>0</v>
      </c>
      <c r="AM880" s="16" t="str">
        <f t="shared" si="709"/>
        <v/>
      </c>
      <c r="AO880" s="156" t="s">
        <v>56</v>
      </c>
    </row>
    <row r="881" spans="2:41" s="3" customFormat="1" ht="3.75" customHeight="1" x14ac:dyDescent="0.2">
      <c r="P881" s="72"/>
      <c r="Q881" s="87"/>
      <c r="R881" s="6"/>
      <c r="S881" s="38"/>
      <c r="T881" s="6"/>
      <c r="U881" s="5"/>
      <c r="V881" s="51"/>
      <c r="W881" s="55"/>
      <c r="X881" s="14"/>
      <c r="Y881" s="146"/>
      <c r="Z881" s="38"/>
      <c r="AA881" s="38"/>
      <c r="AB881" s="54"/>
      <c r="AC881" s="16"/>
      <c r="AD881" s="14"/>
      <c r="AE881" s="64"/>
      <c r="AF881" s="118"/>
      <c r="AG881" s="38"/>
      <c r="AH881" s="146"/>
      <c r="AJ881" s="38"/>
      <c r="AK881" s="16"/>
      <c r="AL881" s="16"/>
      <c r="AM881" s="16"/>
      <c r="AO881" s="157" t="s">
        <v>56</v>
      </c>
    </row>
    <row r="882" spans="2:41" s="3" customFormat="1" ht="9.9499999999999993" customHeight="1" x14ac:dyDescent="0.2">
      <c r="C882" s="71" t="s">
        <v>1913</v>
      </c>
      <c r="N882" s="3" t="s">
        <v>244</v>
      </c>
      <c r="P882" s="137"/>
      <c r="Q882" s="6"/>
      <c r="R882" s="77" t="s">
        <v>791</v>
      </c>
      <c r="S882" s="185" t="s">
        <v>1914</v>
      </c>
      <c r="T882" s="190"/>
      <c r="U882" s="5"/>
      <c r="V882" s="51"/>
      <c r="W882" s="68"/>
      <c r="X882" s="68"/>
      <c r="Y882" s="146"/>
      <c r="Z882" s="38"/>
      <c r="AA882" s="38"/>
      <c r="AB882" s="14"/>
      <c r="AC882" s="14"/>
      <c r="AD882" s="14"/>
      <c r="AE882" s="14"/>
      <c r="AF882" s="64"/>
      <c r="AG882" s="16"/>
      <c r="AH882" s="146"/>
      <c r="AO882" s="157" t="s">
        <v>56</v>
      </c>
    </row>
    <row r="883" spans="2:41" s="3" customFormat="1" ht="2.85" customHeight="1" x14ac:dyDescent="0.2">
      <c r="P883" s="72"/>
      <c r="Q883" s="87"/>
      <c r="R883" s="6"/>
      <c r="S883" s="38"/>
      <c r="T883" s="6"/>
      <c r="U883" s="5"/>
      <c r="V883" s="51"/>
      <c r="W883" s="55"/>
      <c r="X883" s="14"/>
      <c r="Y883" s="146"/>
      <c r="Z883" s="38"/>
      <c r="AA883" s="38"/>
      <c r="AB883" s="54"/>
      <c r="AC883" s="16"/>
      <c r="AD883" s="14"/>
      <c r="AE883" s="64"/>
      <c r="AF883" s="118"/>
      <c r="AG883" s="38"/>
      <c r="AH883" s="146"/>
      <c r="AJ883" s="38"/>
      <c r="AK883" s="16"/>
      <c r="AL883" s="16"/>
      <c r="AM883" s="16"/>
      <c r="AO883" s="157" t="s">
        <v>56</v>
      </c>
    </row>
    <row r="884" spans="2:41" s="3" customFormat="1" ht="9.9499999999999993" customHeight="1" x14ac:dyDescent="0.2">
      <c r="B884" s="106" t="s">
        <v>6</v>
      </c>
      <c r="D884" s="39"/>
      <c r="E884" s="72" t="s">
        <v>981</v>
      </c>
      <c r="F884" s="72"/>
      <c r="G884" s="29" t="s">
        <v>1926</v>
      </c>
      <c r="H884" s="29"/>
      <c r="I884" s="29"/>
      <c r="J884" s="29"/>
      <c r="K884" s="29" t="s">
        <v>2047</v>
      </c>
      <c r="L884" s="29"/>
      <c r="M884" s="29" t="s">
        <v>125</v>
      </c>
      <c r="N884" s="29"/>
      <c r="O884" s="29" t="s">
        <v>2039</v>
      </c>
      <c r="P884" s="72"/>
      <c r="Q884" s="87"/>
      <c r="R884" s="28"/>
      <c r="S884" s="38">
        <f t="shared" ref="S884" si="710">IF(Suggested="Yes",AA884,AG884)</f>
        <v>41.55</v>
      </c>
      <c r="T884" s="36" t="s">
        <v>43</v>
      </c>
      <c r="U884" s="5" t="str">
        <f>+Instructions!$B$3</f>
        <v>E</v>
      </c>
      <c r="V884" s="51"/>
      <c r="W884" s="55">
        <f>+Instructions!$C$22</f>
        <v>0</v>
      </c>
      <c r="X884" s="38">
        <f t="shared" ref="X884" si="711">ROUND($AA884*(1-W884)+0.004999,2)</f>
        <v>41.55</v>
      </c>
      <c r="Y884" s="146"/>
      <c r="Z884" s="6" t="s">
        <v>3263</v>
      </c>
      <c r="AA884" s="38">
        <v>41.55</v>
      </c>
      <c r="AB884" s="59">
        <f t="shared" ref="AB884" si="712">+W884</f>
        <v>0</v>
      </c>
      <c r="AC884" s="16">
        <f t="shared" ref="AC884" si="713">+X884</f>
        <v>41.55</v>
      </c>
      <c r="AD884" s="12">
        <f t="shared" ref="AD884" si="714">(AG884-AC884)/AG884</f>
        <v>0</v>
      </c>
      <c r="AE884" s="115"/>
      <c r="AF884" s="121">
        <v>3</v>
      </c>
      <c r="AG884" s="52">
        <f t="shared" ref="AG884" si="715">SUM(AJ884:AL884)+AE884</f>
        <v>41.55</v>
      </c>
      <c r="AH884" s="146"/>
      <c r="AJ884" s="38">
        <f t="shared" ref="AJ884" si="716">ROUND(AC884/(1-VLOOKUP(AF884,Group,2,FALSE)),2)</f>
        <v>41.55</v>
      </c>
      <c r="AK884" s="16">
        <f t="shared" ref="AK884" si="717">IF(VLOOKUP(AF884,Group,5,FALSE)="YES",VLOOKUP(ROUND(ROUND(AJ884,1)-AJ884,2),Round,2,FALSE)+VLOOKUP(AF884,Group,6,FALSE),0)</f>
        <v>0</v>
      </c>
      <c r="AL884" s="16">
        <f t="shared" ref="AL884" si="718">IF(VLOOKUP(AF884,Group,7,FALSE)="",0,ROUND(AJ884-0.04999,1)-AJ884+AM884)</f>
        <v>0</v>
      </c>
      <c r="AM884" s="16" t="str">
        <f t="shared" ref="AM884" si="719">IF(VLOOKUP(AF884,Group,7,FALSE)="","",VLOOKUP(AF884,Group,7,FALSE))</f>
        <v/>
      </c>
      <c r="AO884" s="156" t="s">
        <v>56</v>
      </c>
    </row>
    <row r="885" spans="2:41" s="3" customFormat="1" ht="9.9499999999999993" customHeight="1" x14ac:dyDescent="0.2">
      <c r="B885" s="106" t="s">
        <v>6</v>
      </c>
      <c r="D885" s="39"/>
      <c r="E885" s="72" t="s">
        <v>1915</v>
      </c>
      <c r="F885" s="72"/>
      <c r="G885" s="29" t="s">
        <v>1926</v>
      </c>
      <c r="H885" s="29"/>
      <c r="I885" s="29"/>
      <c r="J885" s="29"/>
      <c r="K885" s="29" t="s">
        <v>2047</v>
      </c>
      <c r="L885" s="29"/>
      <c r="M885" s="29" t="s">
        <v>125</v>
      </c>
      <c r="N885" s="29"/>
      <c r="O885" s="29" t="s">
        <v>1923</v>
      </c>
      <c r="P885" s="72"/>
      <c r="Q885" s="87"/>
      <c r="R885" s="28"/>
      <c r="S885" s="38">
        <f t="shared" ref="S885:S903" si="720">IF(Suggested="Yes",AA885,AG885)</f>
        <v>94.3</v>
      </c>
      <c r="T885" s="36" t="s">
        <v>43</v>
      </c>
      <c r="U885" s="5" t="str">
        <f>+Instructions!$B$3</f>
        <v>E</v>
      </c>
      <c r="V885" s="51"/>
      <c r="W885" s="55">
        <f>+Instructions!$C$22</f>
        <v>0</v>
      </c>
      <c r="X885" s="38">
        <f t="shared" ref="X885:X903" si="721">ROUND($AA885*(1-W885)+0.004999,2)</f>
        <v>94.3</v>
      </c>
      <c r="Y885" s="146"/>
      <c r="Z885" s="6" t="s">
        <v>3263</v>
      </c>
      <c r="AA885" s="38">
        <v>94.3</v>
      </c>
      <c r="AB885" s="59">
        <f t="shared" ref="AB885:AB903" si="722">+W885</f>
        <v>0</v>
      </c>
      <c r="AC885" s="16">
        <f t="shared" ref="AC885:AC903" si="723">+X885</f>
        <v>94.3</v>
      </c>
      <c r="AD885" s="12">
        <f t="shared" ref="AD885:AD903" si="724">(AG885-AC885)/AG885</f>
        <v>0</v>
      </c>
      <c r="AE885" s="115"/>
      <c r="AF885" s="121">
        <v>3</v>
      </c>
      <c r="AG885" s="52">
        <f t="shared" ref="AG885:AG903" si="725">SUM(AJ885:AL885)+AE885</f>
        <v>94.3</v>
      </c>
      <c r="AH885" s="146"/>
      <c r="AJ885" s="38">
        <f t="shared" ref="AJ885:AJ903" si="726">ROUND(AC885/(1-VLOOKUP(AF885,Group,2,FALSE)),2)</f>
        <v>94.3</v>
      </c>
      <c r="AK885" s="16">
        <f t="shared" ref="AK885:AK903" si="727">IF(VLOOKUP(AF885,Group,5,FALSE)="YES",VLOOKUP(ROUND(ROUND(AJ885,1)-AJ885,2),Round,2,FALSE)+VLOOKUP(AF885,Group,6,FALSE),0)</f>
        <v>0</v>
      </c>
      <c r="AL885" s="16">
        <f t="shared" ref="AL885:AL903" si="728">IF(VLOOKUP(AF885,Group,7,FALSE)="",0,ROUND(AJ885-0.04999,1)-AJ885+AM885)</f>
        <v>0</v>
      </c>
      <c r="AM885" s="16" t="str">
        <f t="shared" ref="AM885:AM903" si="729">IF(VLOOKUP(AF885,Group,7,FALSE)="","",VLOOKUP(AF885,Group,7,FALSE))</f>
        <v/>
      </c>
      <c r="AO885" s="156" t="s">
        <v>56</v>
      </c>
    </row>
    <row r="886" spans="2:41" s="3" customFormat="1" ht="9.9499999999999993" customHeight="1" x14ac:dyDescent="0.2">
      <c r="B886" s="106" t="s">
        <v>6</v>
      </c>
      <c r="D886" s="39"/>
      <c r="E886" s="72" t="s">
        <v>981</v>
      </c>
      <c r="F886" s="72"/>
      <c r="G886" s="29" t="s">
        <v>1585</v>
      </c>
      <c r="H886" s="29"/>
      <c r="I886" s="29"/>
      <c r="J886" s="29"/>
      <c r="K886" s="29" t="s">
        <v>2047</v>
      </c>
      <c r="L886" s="29"/>
      <c r="M886" s="29" t="s">
        <v>125</v>
      </c>
      <c r="N886" s="29"/>
      <c r="O886" s="29" t="s">
        <v>2040</v>
      </c>
      <c r="P886" s="72"/>
      <c r="Q886" s="87"/>
      <c r="R886" s="28"/>
      <c r="S886" s="38">
        <f t="shared" si="720"/>
        <v>41.55</v>
      </c>
      <c r="T886" s="36" t="s">
        <v>43</v>
      </c>
      <c r="U886" s="5" t="str">
        <f>+Instructions!$B$3</f>
        <v>E</v>
      </c>
      <c r="V886" s="51"/>
      <c r="W886" s="55">
        <f>+Instructions!$C$22</f>
        <v>0</v>
      </c>
      <c r="X886" s="38">
        <f t="shared" si="721"/>
        <v>41.55</v>
      </c>
      <c r="Y886" s="146"/>
      <c r="Z886" s="6" t="s">
        <v>3263</v>
      </c>
      <c r="AA886" s="38">
        <v>41.55</v>
      </c>
      <c r="AB886" s="59">
        <f t="shared" si="722"/>
        <v>0</v>
      </c>
      <c r="AC886" s="16">
        <f t="shared" si="723"/>
        <v>41.55</v>
      </c>
      <c r="AD886" s="12">
        <f t="shared" si="724"/>
        <v>0</v>
      </c>
      <c r="AE886" s="115"/>
      <c r="AF886" s="121">
        <v>3</v>
      </c>
      <c r="AG886" s="52">
        <f t="shared" si="725"/>
        <v>41.55</v>
      </c>
      <c r="AH886" s="146"/>
      <c r="AJ886" s="38">
        <f t="shared" si="726"/>
        <v>41.55</v>
      </c>
      <c r="AK886" s="16">
        <f t="shared" si="727"/>
        <v>0</v>
      </c>
      <c r="AL886" s="16">
        <f t="shared" si="728"/>
        <v>0</v>
      </c>
      <c r="AM886" s="16" t="str">
        <f t="shared" si="729"/>
        <v/>
      </c>
      <c r="AO886" s="156" t="s">
        <v>56</v>
      </c>
    </row>
    <row r="887" spans="2:41" s="3" customFormat="1" ht="9.9499999999999993" customHeight="1" x14ac:dyDescent="0.2">
      <c r="B887" s="106" t="s">
        <v>6</v>
      </c>
      <c r="D887" s="39"/>
      <c r="E887" s="72" t="s">
        <v>1915</v>
      </c>
      <c r="F887" s="72"/>
      <c r="G887" s="29" t="s">
        <v>1585</v>
      </c>
      <c r="H887" s="29"/>
      <c r="I887" s="29"/>
      <c r="J887" s="29"/>
      <c r="K887" s="29" t="s">
        <v>2047</v>
      </c>
      <c r="L887" s="29"/>
      <c r="M887" s="29" t="s">
        <v>125</v>
      </c>
      <c r="N887" s="29"/>
      <c r="O887" s="29" t="s">
        <v>1924</v>
      </c>
      <c r="P887" s="72"/>
      <c r="Q887" s="87"/>
      <c r="R887" s="28"/>
      <c r="S887" s="38">
        <f t="shared" si="720"/>
        <v>64.099999999999994</v>
      </c>
      <c r="T887" s="36" t="s">
        <v>43</v>
      </c>
      <c r="U887" s="5" t="str">
        <f>+Instructions!$B$3</f>
        <v>E</v>
      </c>
      <c r="V887" s="51"/>
      <c r="W887" s="55">
        <f>+Instructions!$C$22</f>
        <v>0</v>
      </c>
      <c r="X887" s="38">
        <f t="shared" si="721"/>
        <v>64.099999999999994</v>
      </c>
      <c r="Y887" s="146"/>
      <c r="Z887" s="6" t="s">
        <v>3263</v>
      </c>
      <c r="AA887" s="38">
        <v>64.099999999999994</v>
      </c>
      <c r="AB887" s="59">
        <f t="shared" si="722"/>
        <v>0</v>
      </c>
      <c r="AC887" s="16">
        <f t="shared" si="723"/>
        <v>64.099999999999994</v>
      </c>
      <c r="AD887" s="12">
        <f t="shared" si="724"/>
        <v>0</v>
      </c>
      <c r="AE887" s="115"/>
      <c r="AF887" s="121">
        <v>3</v>
      </c>
      <c r="AG887" s="52">
        <f t="shared" si="725"/>
        <v>64.099999999999994</v>
      </c>
      <c r="AH887" s="146"/>
      <c r="AJ887" s="38">
        <f t="shared" si="726"/>
        <v>64.099999999999994</v>
      </c>
      <c r="AK887" s="16">
        <f t="shared" si="727"/>
        <v>0</v>
      </c>
      <c r="AL887" s="16">
        <f t="shared" si="728"/>
        <v>0</v>
      </c>
      <c r="AM887" s="16" t="str">
        <f t="shared" si="729"/>
        <v/>
      </c>
      <c r="AO887" s="156" t="s">
        <v>56</v>
      </c>
    </row>
    <row r="888" spans="2:41" s="3" customFormat="1" ht="9.9499999999999993" customHeight="1" x14ac:dyDescent="0.2">
      <c r="B888" s="106" t="s">
        <v>6</v>
      </c>
      <c r="D888" s="39"/>
      <c r="E888" s="72" t="s">
        <v>981</v>
      </c>
      <c r="F888" s="72"/>
      <c r="G888" s="29" t="s">
        <v>1786</v>
      </c>
      <c r="H888" s="29"/>
      <c r="I888" s="29"/>
      <c r="J888" s="29"/>
      <c r="K888" s="29" t="s">
        <v>2047</v>
      </c>
      <c r="L888" s="29"/>
      <c r="M888" s="29" t="s">
        <v>125</v>
      </c>
      <c r="N888" s="29"/>
      <c r="O888" s="29" t="s">
        <v>1991</v>
      </c>
      <c r="P888" s="72"/>
      <c r="Q888" s="87"/>
      <c r="R888" s="28"/>
      <c r="S888" s="38">
        <f t="shared" si="720"/>
        <v>41.55</v>
      </c>
      <c r="T888" s="36" t="s">
        <v>43</v>
      </c>
      <c r="U888" s="5" t="str">
        <f>+Instructions!$B$3</f>
        <v>E</v>
      </c>
      <c r="V888" s="51"/>
      <c r="W888" s="55">
        <f>+Instructions!$C$22</f>
        <v>0</v>
      </c>
      <c r="X888" s="38">
        <f t="shared" si="721"/>
        <v>41.55</v>
      </c>
      <c r="Y888" s="146"/>
      <c r="Z888" s="6" t="s">
        <v>3263</v>
      </c>
      <c r="AA888" s="38">
        <v>41.55</v>
      </c>
      <c r="AB888" s="59">
        <f t="shared" si="722"/>
        <v>0</v>
      </c>
      <c r="AC888" s="16">
        <f t="shared" si="723"/>
        <v>41.55</v>
      </c>
      <c r="AD888" s="12">
        <f t="shared" si="724"/>
        <v>0</v>
      </c>
      <c r="AE888" s="115"/>
      <c r="AF888" s="121">
        <v>3</v>
      </c>
      <c r="AG888" s="52">
        <f t="shared" si="725"/>
        <v>41.55</v>
      </c>
      <c r="AH888" s="146"/>
      <c r="AJ888" s="38">
        <f t="shared" si="726"/>
        <v>41.55</v>
      </c>
      <c r="AK888" s="16">
        <f t="shared" si="727"/>
        <v>0</v>
      </c>
      <c r="AL888" s="16">
        <f t="shared" si="728"/>
        <v>0</v>
      </c>
      <c r="AM888" s="16" t="str">
        <f t="shared" si="729"/>
        <v/>
      </c>
      <c r="AO888" s="156" t="s">
        <v>56</v>
      </c>
    </row>
    <row r="889" spans="2:41" s="3" customFormat="1" ht="9.9499999999999993" customHeight="1" x14ac:dyDescent="0.2">
      <c r="B889" s="106" t="s">
        <v>6</v>
      </c>
      <c r="D889" s="39"/>
      <c r="E889" s="72" t="s">
        <v>1915</v>
      </c>
      <c r="F889" s="72"/>
      <c r="G889" s="29" t="s">
        <v>1786</v>
      </c>
      <c r="H889" s="29"/>
      <c r="I889" s="29"/>
      <c r="J889" s="29" t="s">
        <v>244</v>
      </c>
      <c r="K889" s="29" t="s">
        <v>2047</v>
      </c>
      <c r="L889" s="29"/>
      <c r="M889" s="29" t="s">
        <v>125</v>
      </c>
      <c r="N889" s="29"/>
      <c r="O889" s="29" t="s">
        <v>1919</v>
      </c>
      <c r="P889" s="72"/>
      <c r="Q889" s="87"/>
      <c r="R889" s="28"/>
      <c r="S889" s="38">
        <f t="shared" si="720"/>
        <v>94.3</v>
      </c>
      <c r="T889" s="36" t="s">
        <v>43</v>
      </c>
      <c r="U889" s="5" t="str">
        <f>+Instructions!$B$3</f>
        <v>E</v>
      </c>
      <c r="V889" s="51"/>
      <c r="W889" s="55">
        <f>+Instructions!$C$22</f>
        <v>0</v>
      </c>
      <c r="X889" s="38">
        <f t="shared" si="721"/>
        <v>94.3</v>
      </c>
      <c r="Y889" s="146"/>
      <c r="Z889" s="6" t="s">
        <v>3263</v>
      </c>
      <c r="AA889" s="38">
        <v>94.3</v>
      </c>
      <c r="AB889" s="59">
        <f t="shared" si="722"/>
        <v>0</v>
      </c>
      <c r="AC889" s="16">
        <f t="shared" si="723"/>
        <v>94.3</v>
      </c>
      <c r="AD889" s="12">
        <f t="shared" si="724"/>
        <v>0</v>
      </c>
      <c r="AE889" s="115"/>
      <c r="AF889" s="121">
        <v>3</v>
      </c>
      <c r="AG889" s="52">
        <f t="shared" si="725"/>
        <v>94.3</v>
      </c>
      <c r="AH889" s="146"/>
      <c r="AJ889" s="38">
        <f t="shared" si="726"/>
        <v>94.3</v>
      </c>
      <c r="AK889" s="16">
        <f t="shared" si="727"/>
        <v>0</v>
      </c>
      <c r="AL889" s="16">
        <f t="shared" si="728"/>
        <v>0</v>
      </c>
      <c r="AM889" s="16" t="str">
        <f t="shared" si="729"/>
        <v/>
      </c>
      <c r="AO889" s="156" t="s">
        <v>56</v>
      </c>
    </row>
    <row r="890" spans="2:41" s="3" customFormat="1" ht="9.9499999999999993" customHeight="1" x14ac:dyDescent="0.2">
      <c r="B890" s="106" t="s">
        <v>6</v>
      </c>
      <c r="D890" s="39"/>
      <c r="E890" s="72" t="s">
        <v>981</v>
      </c>
      <c r="F890" s="72"/>
      <c r="G890" s="29" t="s">
        <v>1787</v>
      </c>
      <c r="H890" s="29"/>
      <c r="I890" s="29"/>
      <c r="J890" s="29"/>
      <c r="K890" s="29" t="s">
        <v>2047</v>
      </c>
      <c r="L890" s="29"/>
      <c r="M890" s="29" t="s">
        <v>125</v>
      </c>
      <c r="N890" s="29"/>
      <c r="O890" s="29" t="s">
        <v>2042</v>
      </c>
      <c r="P890" s="72"/>
      <c r="Q890" s="87"/>
      <c r="R890" s="28"/>
      <c r="S890" s="38">
        <f t="shared" ref="S890" si="730">IF(Suggested="Yes",AA890,AG890)</f>
        <v>41.55</v>
      </c>
      <c r="T890" s="36" t="s">
        <v>43</v>
      </c>
      <c r="U890" s="5" t="str">
        <f>+Instructions!$B$3</f>
        <v>E</v>
      </c>
      <c r="V890" s="51"/>
      <c r="W890" s="55">
        <f>+Instructions!$C$22</f>
        <v>0</v>
      </c>
      <c r="X890" s="38">
        <f t="shared" ref="X890" si="731">ROUND($AA890*(1-W890)+0.004999,2)</f>
        <v>41.55</v>
      </c>
      <c r="Y890" s="146"/>
      <c r="Z890" s="6" t="s">
        <v>3263</v>
      </c>
      <c r="AA890" s="38">
        <v>41.55</v>
      </c>
      <c r="AB890" s="59">
        <f t="shared" ref="AB890" si="732">+W890</f>
        <v>0</v>
      </c>
      <c r="AC890" s="16">
        <f t="shared" ref="AC890" si="733">+X890</f>
        <v>41.55</v>
      </c>
      <c r="AD890" s="12">
        <f t="shared" ref="AD890" si="734">(AG890-AC890)/AG890</f>
        <v>0</v>
      </c>
      <c r="AE890" s="115"/>
      <c r="AF890" s="121">
        <v>3</v>
      </c>
      <c r="AG890" s="52">
        <f t="shared" ref="AG890" si="735">SUM(AJ890:AL890)+AE890</f>
        <v>41.55</v>
      </c>
      <c r="AH890" s="146"/>
      <c r="AJ890" s="38">
        <f t="shared" ref="AJ890" si="736">ROUND(AC890/(1-VLOOKUP(AF890,Group,2,FALSE)),2)</f>
        <v>41.55</v>
      </c>
      <c r="AK890" s="16">
        <f t="shared" ref="AK890" si="737">IF(VLOOKUP(AF890,Group,5,FALSE)="YES",VLOOKUP(ROUND(ROUND(AJ890,1)-AJ890,2),Round,2,FALSE)+VLOOKUP(AF890,Group,6,FALSE),0)</f>
        <v>0</v>
      </c>
      <c r="AL890" s="16">
        <f t="shared" ref="AL890" si="738">IF(VLOOKUP(AF890,Group,7,FALSE)="",0,ROUND(AJ890-0.04999,1)-AJ890+AM890)</f>
        <v>0</v>
      </c>
      <c r="AM890" s="16" t="str">
        <f t="shared" ref="AM890" si="739">IF(VLOOKUP(AF890,Group,7,FALSE)="","",VLOOKUP(AF890,Group,7,FALSE))</f>
        <v/>
      </c>
      <c r="AO890" s="156" t="s">
        <v>56</v>
      </c>
    </row>
    <row r="891" spans="2:41" s="3" customFormat="1" ht="9.9499999999999993" customHeight="1" x14ac:dyDescent="0.2">
      <c r="B891" s="106" t="s">
        <v>6</v>
      </c>
      <c r="D891" s="39"/>
      <c r="E891" s="72" t="s">
        <v>1915</v>
      </c>
      <c r="F891" s="72"/>
      <c r="G891" s="29" t="s">
        <v>1787</v>
      </c>
      <c r="H891" s="29"/>
      <c r="I891" s="29"/>
      <c r="J891" s="29"/>
      <c r="K891" s="29" t="s">
        <v>2047</v>
      </c>
      <c r="L891" s="29"/>
      <c r="M891" s="29" t="s">
        <v>125</v>
      </c>
      <c r="N891" s="29"/>
      <c r="O891" s="29" t="s">
        <v>1922</v>
      </c>
      <c r="P891" s="72"/>
      <c r="Q891" s="87"/>
      <c r="R891" s="28"/>
      <c r="S891" s="38">
        <f t="shared" si="720"/>
        <v>94.3</v>
      </c>
      <c r="T891" s="36" t="s">
        <v>43</v>
      </c>
      <c r="U891" s="5" t="str">
        <f>+Instructions!$B$3</f>
        <v>E</v>
      </c>
      <c r="V891" s="51"/>
      <c r="W891" s="55">
        <f>+Instructions!$C$22</f>
        <v>0</v>
      </c>
      <c r="X891" s="38">
        <f t="shared" si="721"/>
        <v>94.3</v>
      </c>
      <c r="Y891" s="146"/>
      <c r="Z891" s="6" t="s">
        <v>3263</v>
      </c>
      <c r="AA891" s="38">
        <v>94.3</v>
      </c>
      <c r="AB891" s="59">
        <f t="shared" si="722"/>
        <v>0</v>
      </c>
      <c r="AC891" s="16">
        <f t="shared" si="723"/>
        <v>94.3</v>
      </c>
      <c r="AD891" s="12">
        <f t="shared" si="724"/>
        <v>0</v>
      </c>
      <c r="AE891" s="115"/>
      <c r="AF891" s="121">
        <v>3</v>
      </c>
      <c r="AG891" s="52">
        <f t="shared" si="725"/>
        <v>94.3</v>
      </c>
      <c r="AH891" s="146"/>
      <c r="AJ891" s="38">
        <f t="shared" si="726"/>
        <v>94.3</v>
      </c>
      <c r="AK891" s="16">
        <f t="shared" si="727"/>
        <v>0</v>
      </c>
      <c r="AL891" s="16">
        <f t="shared" si="728"/>
        <v>0</v>
      </c>
      <c r="AM891" s="16" t="str">
        <f t="shared" si="729"/>
        <v/>
      </c>
      <c r="AO891" s="156" t="s">
        <v>56</v>
      </c>
    </row>
    <row r="892" spans="2:41" s="3" customFormat="1" ht="9.9499999999999993" customHeight="1" x14ac:dyDescent="0.2">
      <c r="B892" s="106" t="s">
        <v>6</v>
      </c>
      <c r="D892" s="39"/>
      <c r="E892" s="72" t="s">
        <v>981</v>
      </c>
      <c r="F892" s="72"/>
      <c r="G892" s="29" t="s">
        <v>111</v>
      </c>
      <c r="H892" s="29"/>
      <c r="I892" s="29"/>
      <c r="J892" s="29"/>
      <c r="K892" s="29" t="s">
        <v>2047</v>
      </c>
      <c r="L892" s="29"/>
      <c r="M892" s="29" t="s">
        <v>125</v>
      </c>
      <c r="N892" s="29"/>
      <c r="O892" s="29" t="s">
        <v>2043</v>
      </c>
      <c r="P892" s="72"/>
      <c r="Q892" s="87"/>
      <c r="R892" s="28"/>
      <c r="S892" s="38">
        <f t="shared" si="720"/>
        <v>41.55</v>
      </c>
      <c r="T892" s="36" t="s">
        <v>43</v>
      </c>
      <c r="U892" s="5" t="str">
        <f>+Instructions!$B$3</f>
        <v>E</v>
      </c>
      <c r="V892" s="51"/>
      <c r="W892" s="55">
        <f>+Instructions!$C$22</f>
        <v>0</v>
      </c>
      <c r="X892" s="38">
        <f t="shared" si="721"/>
        <v>41.55</v>
      </c>
      <c r="Y892" s="146"/>
      <c r="Z892" s="6" t="s">
        <v>3263</v>
      </c>
      <c r="AA892" s="38">
        <v>41.55</v>
      </c>
      <c r="AB892" s="59">
        <f t="shared" si="722"/>
        <v>0</v>
      </c>
      <c r="AC892" s="16">
        <f t="shared" si="723"/>
        <v>41.55</v>
      </c>
      <c r="AD892" s="12">
        <f t="shared" si="724"/>
        <v>0</v>
      </c>
      <c r="AE892" s="115"/>
      <c r="AF892" s="121">
        <v>3</v>
      </c>
      <c r="AG892" s="52">
        <f t="shared" si="725"/>
        <v>41.55</v>
      </c>
      <c r="AH892" s="146"/>
      <c r="AJ892" s="38">
        <f t="shared" si="726"/>
        <v>41.55</v>
      </c>
      <c r="AK892" s="16">
        <f t="shared" si="727"/>
        <v>0</v>
      </c>
      <c r="AL892" s="16">
        <f t="shared" si="728"/>
        <v>0</v>
      </c>
      <c r="AM892" s="16" t="str">
        <f t="shared" si="729"/>
        <v/>
      </c>
      <c r="AO892" s="156" t="s">
        <v>56</v>
      </c>
    </row>
    <row r="893" spans="2:41" s="3" customFormat="1" ht="9.9499999999999993" customHeight="1" x14ac:dyDescent="0.2">
      <c r="B893" s="106" t="s">
        <v>6</v>
      </c>
      <c r="D893" s="39"/>
      <c r="E893" s="72" t="s">
        <v>1915</v>
      </c>
      <c r="F893" s="72"/>
      <c r="G893" s="29" t="s">
        <v>111</v>
      </c>
      <c r="H893" s="29"/>
      <c r="I893" s="29"/>
      <c r="J893" s="29"/>
      <c r="K893" s="29" t="s">
        <v>2047</v>
      </c>
      <c r="L893" s="29"/>
      <c r="M893" s="29" t="s">
        <v>125</v>
      </c>
      <c r="N893" s="29"/>
      <c r="O893" s="29" t="s">
        <v>1921</v>
      </c>
      <c r="P893" s="72"/>
      <c r="Q893" s="87"/>
      <c r="R893" s="28"/>
      <c r="S893" s="38">
        <f t="shared" si="720"/>
        <v>64.099999999999994</v>
      </c>
      <c r="T893" s="36" t="s">
        <v>43</v>
      </c>
      <c r="U893" s="5" t="str">
        <f>+Instructions!$B$3</f>
        <v>E</v>
      </c>
      <c r="V893" s="51"/>
      <c r="W893" s="55">
        <f>+Instructions!$C$22</f>
        <v>0</v>
      </c>
      <c r="X893" s="38">
        <f t="shared" si="721"/>
        <v>64.099999999999994</v>
      </c>
      <c r="Y893" s="146"/>
      <c r="Z893" s="6" t="s">
        <v>3263</v>
      </c>
      <c r="AA893" s="38">
        <v>64.099999999999994</v>
      </c>
      <c r="AB893" s="59">
        <f t="shared" si="722"/>
        <v>0</v>
      </c>
      <c r="AC893" s="16">
        <f t="shared" si="723"/>
        <v>64.099999999999994</v>
      </c>
      <c r="AD893" s="12">
        <f t="shared" si="724"/>
        <v>0</v>
      </c>
      <c r="AE893" s="115"/>
      <c r="AF893" s="121">
        <v>3</v>
      </c>
      <c r="AG893" s="52">
        <f t="shared" si="725"/>
        <v>64.099999999999994</v>
      </c>
      <c r="AH893" s="146"/>
      <c r="AJ893" s="38">
        <f t="shared" si="726"/>
        <v>64.099999999999994</v>
      </c>
      <c r="AK893" s="16">
        <f t="shared" si="727"/>
        <v>0</v>
      </c>
      <c r="AL893" s="16">
        <f t="shared" si="728"/>
        <v>0</v>
      </c>
      <c r="AM893" s="16" t="str">
        <f t="shared" si="729"/>
        <v/>
      </c>
      <c r="AO893" s="156" t="s">
        <v>56</v>
      </c>
    </row>
    <row r="894" spans="2:41" s="3" customFormat="1" ht="9.9499999999999993" customHeight="1" x14ac:dyDescent="0.2">
      <c r="B894" s="106" t="s">
        <v>6</v>
      </c>
      <c r="D894" s="39"/>
      <c r="E894" s="72" t="s">
        <v>981</v>
      </c>
      <c r="F894" s="72"/>
      <c r="G894" s="29" t="s">
        <v>720</v>
      </c>
      <c r="H894" s="29"/>
      <c r="I894" s="29"/>
      <c r="J894" s="29"/>
      <c r="K894" s="29" t="s">
        <v>2047</v>
      </c>
      <c r="L894" s="29"/>
      <c r="M894" s="29" t="s">
        <v>125</v>
      </c>
      <c r="N894" s="29"/>
      <c r="O894" s="29" t="s">
        <v>2044</v>
      </c>
      <c r="P894" s="72"/>
      <c r="Q894" s="87"/>
      <c r="R894" s="28"/>
      <c r="S894" s="38">
        <f t="shared" ref="S894" si="740">IF(Suggested="Yes",AA894,AG894)</f>
        <v>41.55</v>
      </c>
      <c r="T894" s="36" t="s">
        <v>43</v>
      </c>
      <c r="U894" s="5" t="str">
        <f>+Instructions!$B$3</f>
        <v>E</v>
      </c>
      <c r="V894" s="51"/>
      <c r="W894" s="55">
        <f>+Instructions!$C$22</f>
        <v>0</v>
      </c>
      <c r="X894" s="38">
        <f t="shared" ref="X894" si="741">ROUND($AA894*(1-W894)+0.004999,2)</f>
        <v>41.55</v>
      </c>
      <c r="Y894" s="146"/>
      <c r="Z894" s="6" t="s">
        <v>3263</v>
      </c>
      <c r="AA894" s="38">
        <v>41.55</v>
      </c>
      <c r="AB894" s="59">
        <f t="shared" ref="AB894" si="742">+W894</f>
        <v>0</v>
      </c>
      <c r="AC894" s="16">
        <f t="shared" ref="AC894" si="743">+X894</f>
        <v>41.55</v>
      </c>
      <c r="AD894" s="12">
        <f t="shared" ref="AD894" si="744">(AG894-AC894)/AG894</f>
        <v>0</v>
      </c>
      <c r="AE894" s="115"/>
      <c r="AF894" s="121">
        <v>3</v>
      </c>
      <c r="AG894" s="52">
        <f t="shared" ref="AG894" si="745">SUM(AJ894:AL894)+AE894</f>
        <v>41.55</v>
      </c>
      <c r="AH894" s="146"/>
      <c r="AJ894" s="38">
        <f t="shared" ref="AJ894" si="746">ROUND(AC894/(1-VLOOKUP(AF894,Group,2,FALSE)),2)</f>
        <v>41.55</v>
      </c>
      <c r="AK894" s="16">
        <f t="shared" ref="AK894" si="747">IF(VLOOKUP(AF894,Group,5,FALSE)="YES",VLOOKUP(ROUND(ROUND(AJ894,1)-AJ894,2),Round,2,FALSE)+VLOOKUP(AF894,Group,6,FALSE),0)</f>
        <v>0</v>
      </c>
      <c r="AL894" s="16">
        <f t="shared" ref="AL894" si="748">IF(VLOOKUP(AF894,Group,7,FALSE)="",0,ROUND(AJ894-0.04999,1)-AJ894+AM894)</f>
        <v>0</v>
      </c>
      <c r="AM894" s="16" t="str">
        <f t="shared" ref="AM894" si="749">IF(VLOOKUP(AF894,Group,7,FALSE)="","",VLOOKUP(AF894,Group,7,FALSE))</f>
        <v/>
      </c>
      <c r="AO894" s="156" t="s">
        <v>56</v>
      </c>
    </row>
    <row r="895" spans="2:41" s="3" customFormat="1" ht="9.9499999999999993" customHeight="1" x14ac:dyDescent="0.2">
      <c r="B895" s="106" t="s">
        <v>6</v>
      </c>
      <c r="D895" s="39"/>
      <c r="E895" s="72" t="s">
        <v>1915</v>
      </c>
      <c r="F895" s="72"/>
      <c r="G895" s="29" t="s">
        <v>720</v>
      </c>
      <c r="H895" s="29"/>
      <c r="I895" s="29"/>
      <c r="J895" s="29"/>
      <c r="K895" s="29" t="s">
        <v>2047</v>
      </c>
      <c r="L895" s="29"/>
      <c r="M895" s="29" t="s">
        <v>125</v>
      </c>
      <c r="N895" s="29"/>
      <c r="O895" s="29" t="s">
        <v>1918</v>
      </c>
      <c r="P895" s="72"/>
      <c r="Q895" s="87"/>
      <c r="R895" s="28"/>
      <c r="S895" s="38">
        <f t="shared" si="720"/>
        <v>64.099999999999994</v>
      </c>
      <c r="T895" s="36" t="s">
        <v>43</v>
      </c>
      <c r="U895" s="5" t="str">
        <f>+Instructions!$B$3</f>
        <v>E</v>
      </c>
      <c r="V895" s="51"/>
      <c r="W895" s="55">
        <f>+Instructions!$C$22</f>
        <v>0</v>
      </c>
      <c r="X895" s="38">
        <f t="shared" si="721"/>
        <v>64.099999999999994</v>
      </c>
      <c r="Y895" s="146"/>
      <c r="Z895" s="6" t="s">
        <v>3263</v>
      </c>
      <c r="AA895" s="38">
        <v>64.099999999999994</v>
      </c>
      <c r="AB895" s="59">
        <f t="shared" si="722"/>
        <v>0</v>
      </c>
      <c r="AC895" s="16">
        <f t="shared" si="723"/>
        <v>64.099999999999994</v>
      </c>
      <c r="AD895" s="12">
        <f t="shared" si="724"/>
        <v>0</v>
      </c>
      <c r="AE895" s="115"/>
      <c r="AF895" s="121">
        <v>3</v>
      </c>
      <c r="AG895" s="52">
        <f t="shared" si="725"/>
        <v>64.099999999999994</v>
      </c>
      <c r="AH895" s="146"/>
      <c r="AJ895" s="38">
        <f t="shared" si="726"/>
        <v>64.099999999999994</v>
      </c>
      <c r="AK895" s="16">
        <f t="shared" si="727"/>
        <v>0</v>
      </c>
      <c r="AL895" s="16">
        <f t="shared" si="728"/>
        <v>0</v>
      </c>
      <c r="AM895" s="16" t="str">
        <f t="shared" si="729"/>
        <v/>
      </c>
      <c r="AO895" s="156" t="s">
        <v>56</v>
      </c>
    </row>
    <row r="896" spans="2:41" s="3" customFormat="1" ht="9.9499999999999993" customHeight="1" x14ac:dyDescent="0.2">
      <c r="B896" s="106" t="s">
        <v>6</v>
      </c>
      <c r="D896" s="39"/>
      <c r="E896" s="72" t="s">
        <v>981</v>
      </c>
      <c r="F896" s="72"/>
      <c r="G896" s="29" t="s">
        <v>1925</v>
      </c>
      <c r="H896" s="29"/>
      <c r="I896" s="29"/>
      <c r="J896" s="29"/>
      <c r="K896" s="29" t="s">
        <v>2047</v>
      </c>
      <c r="L896" s="29"/>
      <c r="M896" s="29" t="s">
        <v>125</v>
      </c>
      <c r="N896" s="29"/>
      <c r="O896" s="29" t="s">
        <v>2045</v>
      </c>
      <c r="P896" s="72"/>
      <c r="Q896" s="87"/>
      <c r="R896" s="28"/>
      <c r="S896" s="38">
        <f t="shared" si="720"/>
        <v>41.55</v>
      </c>
      <c r="T896" s="36" t="s">
        <v>43</v>
      </c>
      <c r="U896" s="5" t="str">
        <f>+Instructions!$B$3</f>
        <v>E</v>
      </c>
      <c r="V896" s="51"/>
      <c r="W896" s="55">
        <f>+Instructions!$C$22</f>
        <v>0</v>
      </c>
      <c r="X896" s="38">
        <f t="shared" si="721"/>
        <v>41.55</v>
      </c>
      <c r="Y896" s="146"/>
      <c r="Z896" s="6" t="s">
        <v>3263</v>
      </c>
      <c r="AA896" s="38">
        <v>41.55</v>
      </c>
      <c r="AB896" s="59">
        <f t="shared" si="722"/>
        <v>0</v>
      </c>
      <c r="AC896" s="16">
        <f t="shared" si="723"/>
        <v>41.55</v>
      </c>
      <c r="AD896" s="12">
        <f t="shared" si="724"/>
        <v>0</v>
      </c>
      <c r="AE896" s="115"/>
      <c r="AF896" s="121">
        <v>3</v>
      </c>
      <c r="AG896" s="52">
        <f t="shared" si="725"/>
        <v>41.55</v>
      </c>
      <c r="AH896" s="146"/>
      <c r="AJ896" s="38">
        <f t="shared" si="726"/>
        <v>41.55</v>
      </c>
      <c r="AK896" s="16">
        <f t="shared" si="727"/>
        <v>0</v>
      </c>
      <c r="AL896" s="16">
        <f t="shared" si="728"/>
        <v>0</v>
      </c>
      <c r="AM896" s="16" t="str">
        <f t="shared" si="729"/>
        <v/>
      </c>
      <c r="AO896" s="156" t="s">
        <v>56</v>
      </c>
    </row>
    <row r="897" spans="1:41" s="3" customFormat="1" ht="9.9499999999999993" customHeight="1" x14ac:dyDescent="0.2">
      <c r="B897" s="106" t="s">
        <v>6</v>
      </c>
      <c r="D897" s="39"/>
      <c r="E897" s="72" t="s">
        <v>1915</v>
      </c>
      <c r="F897" s="72"/>
      <c r="G897" s="29" t="s">
        <v>1925</v>
      </c>
      <c r="H897" s="29"/>
      <c r="I897" s="29"/>
      <c r="J897" s="29"/>
      <c r="K897" s="29" t="s">
        <v>2047</v>
      </c>
      <c r="L897" s="29"/>
      <c r="M897" s="29" t="s">
        <v>125</v>
      </c>
      <c r="N897" s="29"/>
      <c r="O897" s="29" t="s">
        <v>1916</v>
      </c>
      <c r="P897" s="72"/>
      <c r="Q897" s="87"/>
      <c r="R897" s="28"/>
      <c r="S897" s="38">
        <f t="shared" si="720"/>
        <v>94.3</v>
      </c>
      <c r="T897" s="36" t="s">
        <v>43</v>
      </c>
      <c r="U897" s="5" t="str">
        <f>+Instructions!$B$3</f>
        <v>E</v>
      </c>
      <c r="V897" s="51"/>
      <c r="W897" s="55">
        <f>+Instructions!$C$22</f>
        <v>0</v>
      </c>
      <c r="X897" s="38">
        <f t="shared" si="721"/>
        <v>94.3</v>
      </c>
      <c r="Y897" s="146"/>
      <c r="Z897" s="6" t="s">
        <v>3263</v>
      </c>
      <c r="AA897" s="38">
        <v>94.3</v>
      </c>
      <c r="AB897" s="59">
        <f t="shared" si="722"/>
        <v>0</v>
      </c>
      <c r="AC897" s="16">
        <f t="shared" si="723"/>
        <v>94.3</v>
      </c>
      <c r="AD897" s="12">
        <f t="shared" si="724"/>
        <v>0</v>
      </c>
      <c r="AE897" s="115"/>
      <c r="AF897" s="121">
        <v>3</v>
      </c>
      <c r="AG897" s="52">
        <f t="shared" si="725"/>
        <v>94.3</v>
      </c>
      <c r="AH897" s="146"/>
      <c r="AJ897" s="38">
        <f t="shared" si="726"/>
        <v>94.3</v>
      </c>
      <c r="AK897" s="16">
        <f t="shared" si="727"/>
        <v>0</v>
      </c>
      <c r="AL897" s="16">
        <f t="shared" si="728"/>
        <v>0</v>
      </c>
      <c r="AM897" s="16" t="str">
        <f t="shared" si="729"/>
        <v/>
      </c>
      <c r="AO897" s="156" t="s">
        <v>56</v>
      </c>
    </row>
    <row r="898" spans="1:41" s="3" customFormat="1" ht="1.5" customHeight="1" x14ac:dyDescent="0.2">
      <c r="G898" s="29"/>
      <c r="N898" s="77"/>
      <c r="P898" s="77"/>
      <c r="Q898" s="87"/>
      <c r="R898" s="6"/>
      <c r="S898" s="38"/>
      <c r="T898" s="6"/>
      <c r="U898" s="5"/>
      <c r="V898" s="51"/>
      <c r="W898" s="55"/>
      <c r="X898" s="14"/>
      <c r="Y898" s="146"/>
      <c r="Z898" s="38"/>
      <c r="AA898" s="38"/>
      <c r="AB898" s="54"/>
      <c r="AC898" s="16"/>
      <c r="AD898" s="14"/>
      <c r="AE898" s="64"/>
      <c r="AF898" s="118"/>
      <c r="AG898" s="38"/>
      <c r="AH898" s="146"/>
      <c r="AJ898" s="38"/>
      <c r="AK898" s="16"/>
      <c r="AL898" s="16"/>
      <c r="AM898" s="16"/>
      <c r="AO898" s="157" t="s">
        <v>56</v>
      </c>
    </row>
    <row r="899" spans="1:41" s="3" customFormat="1" ht="10.5" customHeight="1" x14ac:dyDescent="0.2">
      <c r="A899" s="3" t="s">
        <v>242</v>
      </c>
      <c r="C899" s="139" t="s">
        <v>243</v>
      </c>
      <c r="D899" s="11"/>
      <c r="E899" s="140"/>
      <c r="F899" s="140"/>
      <c r="G899" s="29" t="s">
        <v>244</v>
      </c>
      <c r="N899" s="77"/>
      <c r="P899" s="77"/>
      <c r="Q899" s="87"/>
      <c r="T899" s="191"/>
      <c r="U899" s="141"/>
      <c r="V899" s="51"/>
      <c r="W899" s="14"/>
      <c r="X899" s="142"/>
      <c r="Y899" s="150"/>
      <c r="Z899" s="14"/>
      <c r="AA899" s="142"/>
      <c r="AB899" s="142"/>
      <c r="AD899" s="54"/>
      <c r="AE899" s="16"/>
      <c r="AF899" s="14"/>
      <c r="AG899" s="64"/>
      <c r="AH899" s="153"/>
      <c r="AI899" s="38"/>
      <c r="AJ899" s="142"/>
      <c r="AL899" s="6" t="s">
        <v>244</v>
      </c>
      <c r="AO899" s="157"/>
    </row>
    <row r="900" spans="1:41" s="3" customFormat="1" ht="9.9499999999999993" customHeight="1" x14ac:dyDescent="0.2">
      <c r="C900" s="71" t="s">
        <v>3091</v>
      </c>
      <c r="D900" s="11"/>
      <c r="E900" s="140"/>
      <c r="F900" s="140"/>
      <c r="G900" s="29"/>
      <c r="N900" s="77"/>
      <c r="P900" s="77"/>
      <c r="Q900" s="71"/>
      <c r="R900" s="77" t="s">
        <v>791</v>
      </c>
      <c r="S900" s="185" t="s">
        <v>1914</v>
      </c>
      <c r="T900" s="190"/>
      <c r="U900" s="141"/>
      <c r="V900" s="51"/>
      <c r="W900" s="14"/>
      <c r="X900" s="142"/>
      <c r="Y900" s="150"/>
      <c r="Z900" s="14"/>
      <c r="AA900" s="142"/>
      <c r="AB900" s="142"/>
      <c r="AD900" s="54"/>
      <c r="AE900" s="16"/>
      <c r="AF900" s="14"/>
      <c r="AG900" s="64"/>
      <c r="AH900" s="153"/>
      <c r="AI900" s="38"/>
      <c r="AJ900" s="142"/>
      <c r="AL900" s="6" t="s">
        <v>244</v>
      </c>
      <c r="AO900" s="157"/>
    </row>
    <row r="901" spans="1:41" s="3" customFormat="1" ht="2.85" customHeight="1" x14ac:dyDescent="0.2">
      <c r="P901" s="72"/>
      <c r="Q901" s="87"/>
      <c r="R901" s="6"/>
      <c r="S901" s="38"/>
      <c r="T901" s="6"/>
      <c r="U901" s="5"/>
      <c r="V901" s="51"/>
      <c r="W901" s="55"/>
      <c r="X901" s="14"/>
      <c r="Y901" s="146"/>
      <c r="Z901" s="38"/>
      <c r="AA901" s="38"/>
      <c r="AB901" s="54"/>
      <c r="AC901" s="16"/>
      <c r="AD901" s="14"/>
      <c r="AE901" s="64"/>
      <c r="AF901" s="118"/>
      <c r="AG901" s="38"/>
      <c r="AH901" s="146"/>
      <c r="AJ901" s="38"/>
      <c r="AK901" s="16"/>
      <c r="AL901" s="16"/>
      <c r="AM901" s="16"/>
      <c r="AO901" s="157" t="s">
        <v>56</v>
      </c>
    </row>
    <row r="902" spans="1:41" s="3" customFormat="1" ht="9.9499999999999993" customHeight="1" x14ac:dyDescent="0.2">
      <c r="B902" s="106" t="s">
        <v>6</v>
      </c>
      <c r="D902" s="39"/>
      <c r="E902" s="72" t="s">
        <v>981</v>
      </c>
      <c r="F902" s="72"/>
      <c r="G902" s="29" t="s">
        <v>213</v>
      </c>
      <c r="H902" s="29"/>
      <c r="I902" s="29"/>
      <c r="J902" s="29"/>
      <c r="K902" s="29" t="s">
        <v>2047</v>
      </c>
      <c r="L902" s="29"/>
      <c r="M902" s="29" t="s">
        <v>125</v>
      </c>
      <c r="N902" s="29"/>
      <c r="O902" s="29" t="s">
        <v>2046</v>
      </c>
      <c r="P902" s="72"/>
      <c r="Q902" s="87"/>
      <c r="R902" s="28"/>
      <c r="S902" s="38">
        <f t="shared" ref="S902" si="750">IF(Suggested="Yes",AA902,AG902)</f>
        <v>41.55</v>
      </c>
      <c r="T902" s="36" t="s">
        <v>43</v>
      </c>
      <c r="U902" s="5" t="str">
        <f>+Instructions!$B$3</f>
        <v>E</v>
      </c>
      <c r="V902" s="51"/>
      <c r="W902" s="55">
        <f>+Instructions!$C$22</f>
        <v>0</v>
      </c>
      <c r="X902" s="38">
        <f t="shared" ref="X902" si="751">ROUND($AA902*(1-W902)+0.004999,2)</f>
        <v>41.55</v>
      </c>
      <c r="Y902" s="146"/>
      <c r="Z902" s="6" t="s">
        <v>3263</v>
      </c>
      <c r="AA902" s="38">
        <v>41.55</v>
      </c>
      <c r="AB902" s="59">
        <f t="shared" ref="AB902" si="752">+W902</f>
        <v>0</v>
      </c>
      <c r="AC902" s="16">
        <f t="shared" ref="AC902" si="753">+X902</f>
        <v>41.55</v>
      </c>
      <c r="AD902" s="12">
        <f t="shared" ref="AD902" si="754">(AG902-AC902)/AG902</f>
        <v>0</v>
      </c>
      <c r="AE902" s="115"/>
      <c r="AF902" s="121">
        <v>3</v>
      </c>
      <c r="AG902" s="52">
        <f t="shared" ref="AG902" si="755">SUM(AJ902:AL902)+AE902</f>
        <v>41.55</v>
      </c>
      <c r="AH902" s="146"/>
      <c r="AJ902" s="38">
        <f t="shared" ref="AJ902" si="756">ROUND(AC902/(1-VLOOKUP(AF902,Group,2,FALSE)),2)</f>
        <v>41.55</v>
      </c>
      <c r="AK902" s="16">
        <f t="shared" ref="AK902" si="757">IF(VLOOKUP(AF902,Group,5,FALSE)="YES",VLOOKUP(ROUND(ROUND(AJ902,1)-AJ902,2),Round,2,FALSE)+VLOOKUP(AF902,Group,6,FALSE),0)</f>
        <v>0</v>
      </c>
      <c r="AL902" s="16">
        <f t="shared" ref="AL902" si="758">IF(VLOOKUP(AF902,Group,7,FALSE)="",0,ROUND(AJ902-0.04999,1)-AJ902+AM902)</f>
        <v>0</v>
      </c>
      <c r="AM902" s="16" t="str">
        <f t="shared" ref="AM902" si="759">IF(VLOOKUP(AF902,Group,7,FALSE)="","",VLOOKUP(AF902,Group,7,FALSE))</f>
        <v/>
      </c>
      <c r="AO902" s="156" t="s">
        <v>56</v>
      </c>
    </row>
    <row r="903" spans="1:41" s="3" customFormat="1" ht="9.9499999999999993" customHeight="1" x14ac:dyDescent="0.2">
      <c r="B903" s="106" t="s">
        <v>6</v>
      </c>
      <c r="D903" s="39"/>
      <c r="E903" s="72" t="s">
        <v>1915</v>
      </c>
      <c r="F903" s="72"/>
      <c r="G903" s="29" t="s">
        <v>213</v>
      </c>
      <c r="H903" s="29"/>
      <c r="I903" s="29"/>
      <c r="J903" s="29"/>
      <c r="K903" s="29" t="s">
        <v>2047</v>
      </c>
      <c r="L903" s="29"/>
      <c r="M903" s="29" t="s">
        <v>125</v>
      </c>
      <c r="N903" s="29"/>
      <c r="O903" s="29" t="s">
        <v>1917</v>
      </c>
      <c r="P903" s="72"/>
      <c r="Q903" s="87"/>
      <c r="R903" s="28"/>
      <c r="S903" s="38">
        <f t="shared" si="720"/>
        <v>64.099999999999994</v>
      </c>
      <c r="T903" s="36" t="s">
        <v>43</v>
      </c>
      <c r="U903" s="5" t="str">
        <f>+Instructions!$B$3</f>
        <v>E</v>
      </c>
      <c r="V903" s="51"/>
      <c r="W903" s="55">
        <f>+Instructions!$C$22</f>
        <v>0</v>
      </c>
      <c r="X903" s="38">
        <f t="shared" si="721"/>
        <v>64.099999999999994</v>
      </c>
      <c r="Y903" s="146"/>
      <c r="Z903" s="6" t="s">
        <v>3263</v>
      </c>
      <c r="AA903" s="38">
        <v>64.099999999999994</v>
      </c>
      <c r="AB903" s="59">
        <f t="shared" si="722"/>
        <v>0</v>
      </c>
      <c r="AC903" s="16">
        <f t="shared" si="723"/>
        <v>64.099999999999994</v>
      </c>
      <c r="AD903" s="12">
        <f t="shared" si="724"/>
        <v>0</v>
      </c>
      <c r="AE903" s="115"/>
      <c r="AF903" s="121">
        <v>3</v>
      </c>
      <c r="AG903" s="52">
        <f t="shared" si="725"/>
        <v>64.099999999999994</v>
      </c>
      <c r="AH903" s="146"/>
      <c r="AJ903" s="38">
        <f t="shared" si="726"/>
        <v>64.099999999999994</v>
      </c>
      <c r="AK903" s="16">
        <f t="shared" si="727"/>
        <v>0</v>
      </c>
      <c r="AL903" s="16">
        <f t="shared" si="728"/>
        <v>0</v>
      </c>
      <c r="AM903" s="16" t="str">
        <f t="shared" si="729"/>
        <v/>
      </c>
      <c r="AO903" s="156" t="s">
        <v>56</v>
      </c>
    </row>
    <row r="904" spans="1:41" s="3" customFormat="1" ht="2.85" customHeight="1" x14ac:dyDescent="0.2">
      <c r="P904" s="72"/>
      <c r="Q904" s="87"/>
      <c r="R904" s="6"/>
      <c r="S904" s="38"/>
      <c r="T904" s="6"/>
      <c r="U904" s="5"/>
      <c r="V904" s="51"/>
      <c r="W904" s="55"/>
      <c r="X904" s="14"/>
      <c r="Y904" s="146"/>
      <c r="Z904" s="38"/>
      <c r="AA904" s="38"/>
      <c r="AB904" s="54"/>
      <c r="AC904" s="16"/>
      <c r="AD904" s="14"/>
      <c r="AE904" s="64"/>
      <c r="AF904" s="118"/>
      <c r="AG904" s="38"/>
      <c r="AH904" s="146"/>
      <c r="AJ904" s="38"/>
      <c r="AK904" s="16"/>
      <c r="AL904" s="16"/>
      <c r="AM904" s="16"/>
      <c r="AO904" s="157" t="s">
        <v>56</v>
      </c>
    </row>
    <row r="905" spans="1:41" s="3" customFormat="1" ht="9.9499999999999993" customHeight="1" x14ac:dyDescent="0.2">
      <c r="B905" s="106" t="s">
        <v>6</v>
      </c>
      <c r="D905" s="39"/>
      <c r="E905" s="72" t="s">
        <v>2696</v>
      </c>
      <c r="F905" s="72"/>
      <c r="G905" s="29" t="s">
        <v>1926</v>
      </c>
      <c r="H905" s="29"/>
      <c r="I905" s="29"/>
      <c r="J905" s="29"/>
      <c r="K905" s="29" t="s">
        <v>2048</v>
      </c>
      <c r="L905" s="29"/>
      <c r="M905" s="29" t="s">
        <v>125</v>
      </c>
      <c r="N905" s="29"/>
      <c r="O905" s="29" t="s">
        <v>2049</v>
      </c>
      <c r="P905" s="72"/>
      <c r="Q905" s="87"/>
      <c r="R905" s="28"/>
      <c r="S905" s="38">
        <f t="shared" ref="S905:S920" si="760">IF(Suggested="Yes",AA905,AG905)</f>
        <v>50.25</v>
      </c>
      <c r="T905" s="36" t="s">
        <v>43</v>
      </c>
      <c r="U905" s="5" t="str">
        <f>+Instructions!$B$3</f>
        <v>E</v>
      </c>
      <c r="V905" s="51"/>
      <c r="W905" s="55">
        <f>+Instructions!$C$22</f>
        <v>0</v>
      </c>
      <c r="X905" s="38">
        <f t="shared" ref="X905:X920" si="761">ROUND($AA905*(1-W905)+0.004999,2)</f>
        <v>50.25</v>
      </c>
      <c r="Y905" s="146"/>
      <c r="Z905" s="6" t="s">
        <v>3263</v>
      </c>
      <c r="AA905" s="38">
        <v>50.25</v>
      </c>
      <c r="AB905" s="59">
        <f t="shared" ref="AB905:AB920" si="762">+W905</f>
        <v>0</v>
      </c>
      <c r="AC905" s="16">
        <f t="shared" ref="AC905:AC920" si="763">+X905</f>
        <v>50.25</v>
      </c>
      <c r="AD905" s="12">
        <f t="shared" ref="AD905:AD920" si="764">(AG905-AC905)/AG905</f>
        <v>0</v>
      </c>
      <c r="AE905" s="115"/>
      <c r="AF905" s="121">
        <v>3</v>
      </c>
      <c r="AG905" s="52">
        <f t="shared" ref="AG905:AG920" si="765">SUM(AJ905:AL905)+AE905</f>
        <v>50.25</v>
      </c>
      <c r="AH905" s="146"/>
      <c r="AJ905" s="38">
        <f t="shared" ref="AJ905:AJ920" si="766">ROUND(AC905/(1-VLOOKUP(AF905,Group,2,FALSE)),2)</f>
        <v>50.25</v>
      </c>
      <c r="AK905" s="16">
        <f t="shared" ref="AK905:AK920" si="767">IF(VLOOKUP(AF905,Group,5,FALSE)="YES",VLOOKUP(ROUND(ROUND(AJ905,1)-AJ905,2),Round,2,FALSE)+VLOOKUP(AF905,Group,6,FALSE),0)</f>
        <v>0</v>
      </c>
      <c r="AL905" s="16">
        <f t="shared" ref="AL905:AL920" si="768">IF(VLOOKUP(AF905,Group,7,FALSE)="",0,ROUND(AJ905-0.04999,1)-AJ905+AM905)</f>
        <v>0</v>
      </c>
      <c r="AM905" s="16" t="str">
        <f t="shared" ref="AM905:AM920" si="769">IF(VLOOKUP(AF905,Group,7,FALSE)="","",VLOOKUP(AF905,Group,7,FALSE))</f>
        <v/>
      </c>
      <c r="AO905" s="156" t="s">
        <v>56</v>
      </c>
    </row>
    <row r="906" spans="1:41" s="3" customFormat="1" ht="9.9499999999999993" customHeight="1" x14ac:dyDescent="0.2">
      <c r="B906" s="106" t="s">
        <v>6</v>
      </c>
      <c r="D906" s="39"/>
      <c r="E906" s="72" t="s">
        <v>2697</v>
      </c>
      <c r="F906" s="72"/>
      <c r="G906" s="29" t="s">
        <v>1926</v>
      </c>
      <c r="H906" s="29"/>
      <c r="I906" s="29"/>
      <c r="J906" s="29"/>
      <c r="K906" s="29" t="s">
        <v>2048</v>
      </c>
      <c r="L906" s="29"/>
      <c r="M906" s="29" t="s">
        <v>125</v>
      </c>
      <c r="N906" s="29"/>
      <c r="O906" s="29" t="s">
        <v>2050</v>
      </c>
      <c r="P906" s="72"/>
      <c r="Q906" s="87"/>
      <c r="R906" s="28"/>
      <c r="S906" s="38">
        <f t="shared" si="760"/>
        <v>718.85</v>
      </c>
      <c r="T906" s="36" t="s">
        <v>43</v>
      </c>
      <c r="U906" s="5" t="str">
        <f>+Instructions!$B$3</f>
        <v>E</v>
      </c>
      <c r="V906" s="51"/>
      <c r="W906" s="55">
        <f>+Instructions!$C$22</f>
        <v>0</v>
      </c>
      <c r="X906" s="38">
        <f t="shared" si="761"/>
        <v>718.85</v>
      </c>
      <c r="Y906" s="146"/>
      <c r="Z906" s="6" t="s">
        <v>3263</v>
      </c>
      <c r="AA906" s="38">
        <v>718.85</v>
      </c>
      <c r="AB906" s="59">
        <f t="shared" si="762"/>
        <v>0</v>
      </c>
      <c r="AC906" s="16">
        <f t="shared" si="763"/>
        <v>718.85</v>
      </c>
      <c r="AD906" s="12">
        <f t="shared" si="764"/>
        <v>0</v>
      </c>
      <c r="AE906" s="115"/>
      <c r="AF906" s="121">
        <v>3</v>
      </c>
      <c r="AG906" s="52">
        <f t="shared" si="765"/>
        <v>718.85</v>
      </c>
      <c r="AH906" s="146"/>
      <c r="AJ906" s="38">
        <f t="shared" si="766"/>
        <v>718.85</v>
      </c>
      <c r="AK906" s="16">
        <f t="shared" si="767"/>
        <v>0</v>
      </c>
      <c r="AL906" s="16">
        <f t="shared" si="768"/>
        <v>0</v>
      </c>
      <c r="AM906" s="16" t="str">
        <f t="shared" si="769"/>
        <v/>
      </c>
      <c r="AO906" s="156" t="s">
        <v>56</v>
      </c>
    </row>
    <row r="907" spans="1:41" s="3" customFormat="1" ht="9.9499999999999993" customHeight="1" x14ac:dyDescent="0.2">
      <c r="B907" s="106" t="s">
        <v>6</v>
      </c>
      <c r="D907" s="39"/>
      <c r="E907" s="72" t="s">
        <v>2696</v>
      </c>
      <c r="F907" s="72"/>
      <c r="G907" s="29" t="s">
        <v>1585</v>
      </c>
      <c r="H907" s="29"/>
      <c r="I907" s="29"/>
      <c r="J907" s="29"/>
      <c r="K907" s="29" t="s">
        <v>2048</v>
      </c>
      <c r="L907" s="29"/>
      <c r="M907" s="29" t="s">
        <v>125</v>
      </c>
      <c r="N907" s="29"/>
      <c r="O907" s="29" t="s">
        <v>2051</v>
      </c>
      <c r="P907" s="72"/>
      <c r="Q907" s="87"/>
      <c r="R907" s="28"/>
      <c r="S907" s="38">
        <f t="shared" si="760"/>
        <v>50.25</v>
      </c>
      <c r="T907" s="36" t="s">
        <v>43</v>
      </c>
      <c r="U907" s="5" t="str">
        <f>+Instructions!$B$3</f>
        <v>E</v>
      </c>
      <c r="V907" s="51"/>
      <c r="W907" s="55">
        <f>+Instructions!$C$22</f>
        <v>0</v>
      </c>
      <c r="X907" s="38">
        <f t="shared" si="761"/>
        <v>50.25</v>
      </c>
      <c r="Y907" s="146"/>
      <c r="Z907" s="6" t="s">
        <v>3263</v>
      </c>
      <c r="AA907" s="38">
        <v>50.25</v>
      </c>
      <c r="AB907" s="59">
        <f t="shared" si="762"/>
        <v>0</v>
      </c>
      <c r="AC907" s="16">
        <f t="shared" si="763"/>
        <v>50.25</v>
      </c>
      <c r="AD907" s="12">
        <f t="shared" si="764"/>
        <v>0</v>
      </c>
      <c r="AE907" s="115"/>
      <c r="AF907" s="121">
        <v>3</v>
      </c>
      <c r="AG907" s="52">
        <f t="shared" si="765"/>
        <v>50.25</v>
      </c>
      <c r="AH907" s="146"/>
      <c r="AJ907" s="38">
        <f t="shared" si="766"/>
        <v>50.25</v>
      </c>
      <c r="AK907" s="16">
        <f t="shared" si="767"/>
        <v>0</v>
      </c>
      <c r="AL907" s="16">
        <f t="shared" si="768"/>
        <v>0</v>
      </c>
      <c r="AM907" s="16" t="str">
        <f t="shared" si="769"/>
        <v/>
      </c>
      <c r="AO907" s="156" t="s">
        <v>56</v>
      </c>
    </row>
    <row r="908" spans="1:41" s="3" customFormat="1" ht="9.9499999999999993" customHeight="1" x14ac:dyDescent="0.2">
      <c r="B908" s="106" t="s">
        <v>6</v>
      </c>
      <c r="D908" s="39"/>
      <c r="E908" s="72" t="s">
        <v>2697</v>
      </c>
      <c r="F908" s="72"/>
      <c r="G908" s="29" t="s">
        <v>1585</v>
      </c>
      <c r="H908" s="29"/>
      <c r="I908" s="29"/>
      <c r="J908" s="29"/>
      <c r="K908" s="29" t="s">
        <v>2048</v>
      </c>
      <c r="L908" s="29"/>
      <c r="M908" s="29" t="s">
        <v>125</v>
      </c>
      <c r="N908" s="29"/>
      <c r="O908" s="29" t="s">
        <v>2052</v>
      </c>
      <c r="P908" s="72"/>
      <c r="Q908" s="87"/>
      <c r="R908" s="28"/>
      <c r="S908" s="38">
        <f t="shared" si="760"/>
        <v>401.75</v>
      </c>
      <c r="T908" s="36" t="s">
        <v>43</v>
      </c>
      <c r="U908" s="5" t="str">
        <f>+Instructions!$B$3</f>
        <v>E</v>
      </c>
      <c r="V908" s="51"/>
      <c r="W908" s="55">
        <f>+Instructions!$C$22</f>
        <v>0</v>
      </c>
      <c r="X908" s="38">
        <f t="shared" si="761"/>
        <v>401.75</v>
      </c>
      <c r="Y908" s="146"/>
      <c r="Z908" s="6" t="s">
        <v>3263</v>
      </c>
      <c r="AA908" s="38">
        <v>401.75</v>
      </c>
      <c r="AB908" s="59">
        <f t="shared" si="762"/>
        <v>0</v>
      </c>
      <c r="AC908" s="16">
        <f t="shared" si="763"/>
        <v>401.75</v>
      </c>
      <c r="AD908" s="12">
        <f t="shared" si="764"/>
        <v>0</v>
      </c>
      <c r="AE908" s="115"/>
      <c r="AF908" s="121">
        <v>3</v>
      </c>
      <c r="AG908" s="52">
        <f t="shared" si="765"/>
        <v>401.75</v>
      </c>
      <c r="AH908" s="146"/>
      <c r="AJ908" s="38">
        <f t="shared" si="766"/>
        <v>401.75</v>
      </c>
      <c r="AK908" s="16">
        <f t="shared" si="767"/>
        <v>0</v>
      </c>
      <c r="AL908" s="16">
        <f t="shared" si="768"/>
        <v>0</v>
      </c>
      <c r="AM908" s="16" t="str">
        <f t="shared" si="769"/>
        <v/>
      </c>
      <c r="AO908" s="156" t="s">
        <v>56</v>
      </c>
    </row>
    <row r="909" spans="1:41" s="3" customFormat="1" ht="9.9499999999999993" customHeight="1" x14ac:dyDescent="0.2">
      <c r="B909" s="106" t="s">
        <v>6</v>
      </c>
      <c r="D909" s="39"/>
      <c r="E909" s="72" t="s">
        <v>2696</v>
      </c>
      <c r="F909" s="72"/>
      <c r="G909" s="29" t="s">
        <v>1786</v>
      </c>
      <c r="H909" s="29"/>
      <c r="I909" s="29"/>
      <c r="J909" s="29"/>
      <c r="K909" s="29" t="s">
        <v>2048</v>
      </c>
      <c r="L909" s="29"/>
      <c r="M909" s="29" t="s">
        <v>125</v>
      </c>
      <c r="N909" s="29"/>
      <c r="O909" s="29" t="s">
        <v>2053</v>
      </c>
      <c r="P909" s="72"/>
      <c r="Q909" s="87"/>
      <c r="R909" s="28"/>
      <c r="S909" s="38">
        <f t="shared" si="760"/>
        <v>70.2</v>
      </c>
      <c r="T909" s="36" t="s">
        <v>43</v>
      </c>
      <c r="U909" s="5" t="str">
        <f>+Instructions!$B$3</f>
        <v>E</v>
      </c>
      <c r="V909" s="51"/>
      <c r="W909" s="55">
        <f>+Instructions!$C$22</f>
        <v>0</v>
      </c>
      <c r="X909" s="38">
        <f t="shared" si="761"/>
        <v>70.2</v>
      </c>
      <c r="Y909" s="146"/>
      <c r="Z909" s="6" t="s">
        <v>3263</v>
      </c>
      <c r="AA909" s="38">
        <v>70.2</v>
      </c>
      <c r="AB909" s="59">
        <f t="shared" si="762"/>
        <v>0</v>
      </c>
      <c r="AC909" s="16">
        <f t="shared" si="763"/>
        <v>70.2</v>
      </c>
      <c r="AD909" s="12">
        <f t="shared" si="764"/>
        <v>0</v>
      </c>
      <c r="AE909" s="115"/>
      <c r="AF909" s="121">
        <v>3</v>
      </c>
      <c r="AG909" s="52">
        <f t="shared" si="765"/>
        <v>70.2</v>
      </c>
      <c r="AH909" s="146"/>
      <c r="AJ909" s="38">
        <f t="shared" si="766"/>
        <v>70.2</v>
      </c>
      <c r="AK909" s="16">
        <f t="shared" si="767"/>
        <v>0</v>
      </c>
      <c r="AL909" s="16">
        <f t="shared" si="768"/>
        <v>0</v>
      </c>
      <c r="AM909" s="16" t="str">
        <f t="shared" si="769"/>
        <v/>
      </c>
      <c r="AO909" s="156" t="s">
        <v>56</v>
      </c>
    </row>
    <row r="910" spans="1:41" s="3" customFormat="1" ht="9.9499999999999993" customHeight="1" x14ac:dyDescent="0.2">
      <c r="B910" s="106" t="s">
        <v>6</v>
      </c>
      <c r="D910" s="39"/>
      <c r="E910" s="72" t="s">
        <v>2697</v>
      </c>
      <c r="F910" s="72"/>
      <c r="G910" s="29" t="s">
        <v>1786</v>
      </c>
      <c r="H910" s="29"/>
      <c r="I910" s="29"/>
      <c r="J910" s="29"/>
      <c r="K910" s="29" t="s">
        <v>2048</v>
      </c>
      <c r="L910" s="29"/>
      <c r="M910" s="29" t="s">
        <v>125</v>
      </c>
      <c r="N910" s="29"/>
      <c r="O910" s="29" t="s">
        <v>2054</v>
      </c>
      <c r="P910" s="72"/>
      <c r="Q910" s="87"/>
      <c r="R910" s="28"/>
      <c r="S910" s="38">
        <f t="shared" si="760"/>
        <v>718.85</v>
      </c>
      <c r="T910" s="36" t="s">
        <v>43</v>
      </c>
      <c r="U910" s="5" t="str">
        <f>+Instructions!$B$3</f>
        <v>E</v>
      </c>
      <c r="V910" s="51"/>
      <c r="W910" s="55">
        <f>+Instructions!$C$22</f>
        <v>0</v>
      </c>
      <c r="X910" s="38">
        <f t="shared" si="761"/>
        <v>718.85</v>
      </c>
      <c r="Y910" s="146"/>
      <c r="Z910" s="6" t="s">
        <v>3263</v>
      </c>
      <c r="AA910" s="38">
        <v>718.85</v>
      </c>
      <c r="AB910" s="59">
        <f t="shared" si="762"/>
        <v>0</v>
      </c>
      <c r="AC910" s="16">
        <f t="shared" si="763"/>
        <v>718.85</v>
      </c>
      <c r="AD910" s="12">
        <f t="shared" si="764"/>
        <v>0</v>
      </c>
      <c r="AE910" s="115"/>
      <c r="AF910" s="121">
        <v>3</v>
      </c>
      <c r="AG910" s="52">
        <f t="shared" si="765"/>
        <v>718.85</v>
      </c>
      <c r="AH910" s="146"/>
      <c r="AJ910" s="38">
        <f t="shared" si="766"/>
        <v>718.85</v>
      </c>
      <c r="AK910" s="16">
        <f t="shared" si="767"/>
        <v>0</v>
      </c>
      <c r="AL910" s="16">
        <f t="shared" si="768"/>
        <v>0</v>
      </c>
      <c r="AM910" s="16" t="str">
        <f t="shared" si="769"/>
        <v/>
      </c>
      <c r="AO910" s="156" t="s">
        <v>56</v>
      </c>
    </row>
    <row r="911" spans="1:41" s="3" customFormat="1" ht="9.9499999999999993" customHeight="1" x14ac:dyDescent="0.2">
      <c r="B911" s="106" t="s">
        <v>6</v>
      </c>
      <c r="D911" s="39"/>
      <c r="E911" s="72" t="s">
        <v>2696</v>
      </c>
      <c r="F911" s="72"/>
      <c r="G911" s="29" t="s">
        <v>1787</v>
      </c>
      <c r="H911" s="29"/>
      <c r="I911" s="29"/>
      <c r="J911" s="29"/>
      <c r="K911" s="29" t="s">
        <v>2048</v>
      </c>
      <c r="L911" s="29"/>
      <c r="M911" s="29" t="s">
        <v>125</v>
      </c>
      <c r="N911" s="29"/>
      <c r="O911" s="29" t="s">
        <v>2055</v>
      </c>
      <c r="P911" s="72"/>
      <c r="Q911" s="87"/>
      <c r="R911" s="28"/>
      <c r="S911" s="38">
        <f t="shared" si="760"/>
        <v>70.2</v>
      </c>
      <c r="T911" s="36" t="s">
        <v>43</v>
      </c>
      <c r="U911" s="5" t="str">
        <f>+Instructions!$B$3</f>
        <v>E</v>
      </c>
      <c r="V911" s="51"/>
      <c r="W911" s="55">
        <f>+Instructions!$C$22</f>
        <v>0</v>
      </c>
      <c r="X911" s="38">
        <f t="shared" si="761"/>
        <v>70.2</v>
      </c>
      <c r="Y911" s="146"/>
      <c r="Z911" s="6" t="s">
        <v>3263</v>
      </c>
      <c r="AA911" s="38">
        <v>70.2</v>
      </c>
      <c r="AB911" s="59">
        <f t="shared" si="762"/>
        <v>0</v>
      </c>
      <c r="AC911" s="16">
        <f t="shared" si="763"/>
        <v>70.2</v>
      </c>
      <c r="AD911" s="12">
        <f t="shared" si="764"/>
        <v>0</v>
      </c>
      <c r="AE911" s="115"/>
      <c r="AF911" s="121">
        <v>3</v>
      </c>
      <c r="AG911" s="52">
        <f t="shared" si="765"/>
        <v>70.2</v>
      </c>
      <c r="AH911" s="146"/>
      <c r="AJ911" s="38">
        <f t="shared" si="766"/>
        <v>70.2</v>
      </c>
      <c r="AK911" s="16">
        <f t="shared" si="767"/>
        <v>0</v>
      </c>
      <c r="AL911" s="16">
        <f t="shared" si="768"/>
        <v>0</v>
      </c>
      <c r="AM911" s="16" t="str">
        <f t="shared" si="769"/>
        <v/>
      </c>
      <c r="AO911" s="156" t="s">
        <v>56</v>
      </c>
    </row>
    <row r="912" spans="1:41" s="3" customFormat="1" ht="9.9499999999999993" customHeight="1" x14ac:dyDescent="0.2">
      <c r="B912" s="106" t="s">
        <v>6</v>
      </c>
      <c r="D912" s="39"/>
      <c r="E912" s="72" t="s">
        <v>2697</v>
      </c>
      <c r="F912" s="72"/>
      <c r="G912" s="29" t="s">
        <v>1787</v>
      </c>
      <c r="H912" s="29"/>
      <c r="I912" s="29"/>
      <c r="J912" s="29"/>
      <c r="K912" s="29" t="s">
        <v>2048</v>
      </c>
      <c r="L912" s="29"/>
      <c r="M912" s="29" t="s">
        <v>125</v>
      </c>
      <c r="N912" s="29"/>
      <c r="O912" s="29" t="s">
        <v>2056</v>
      </c>
      <c r="P912" s="72"/>
      <c r="Q912" s="87"/>
      <c r="R912" s="28"/>
      <c r="S912" s="38">
        <f t="shared" si="760"/>
        <v>814</v>
      </c>
      <c r="T912" s="36" t="s">
        <v>43</v>
      </c>
      <c r="U912" s="5" t="str">
        <f>+Instructions!$B$3</f>
        <v>E</v>
      </c>
      <c r="V912" s="51"/>
      <c r="W912" s="55">
        <f>+Instructions!$C$22</f>
        <v>0</v>
      </c>
      <c r="X912" s="38">
        <f t="shared" si="761"/>
        <v>814</v>
      </c>
      <c r="Y912" s="146"/>
      <c r="Z912" s="6" t="s">
        <v>3263</v>
      </c>
      <c r="AA912" s="38">
        <v>814</v>
      </c>
      <c r="AB912" s="59">
        <f t="shared" si="762"/>
        <v>0</v>
      </c>
      <c r="AC912" s="16">
        <f t="shared" si="763"/>
        <v>814</v>
      </c>
      <c r="AD912" s="12">
        <f t="shared" si="764"/>
        <v>0</v>
      </c>
      <c r="AE912" s="115"/>
      <c r="AF912" s="121">
        <v>3</v>
      </c>
      <c r="AG912" s="52">
        <f t="shared" si="765"/>
        <v>814</v>
      </c>
      <c r="AH912" s="146"/>
      <c r="AJ912" s="38">
        <f t="shared" si="766"/>
        <v>814</v>
      </c>
      <c r="AK912" s="16">
        <f t="shared" si="767"/>
        <v>0</v>
      </c>
      <c r="AL912" s="16">
        <f t="shared" si="768"/>
        <v>0</v>
      </c>
      <c r="AM912" s="16" t="str">
        <f t="shared" si="769"/>
        <v/>
      </c>
      <c r="AO912" s="156" t="s">
        <v>56</v>
      </c>
    </row>
    <row r="913" spans="2:41" s="3" customFormat="1" ht="9.9499999999999993" customHeight="1" x14ac:dyDescent="0.2">
      <c r="B913" s="106" t="s">
        <v>6</v>
      </c>
      <c r="D913" s="39"/>
      <c r="E913" s="72" t="s">
        <v>2696</v>
      </c>
      <c r="F913" s="72"/>
      <c r="G913" s="29" t="s">
        <v>111</v>
      </c>
      <c r="H913" s="29"/>
      <c r="I913" s="29"/>
      <c r="J913" s="29"/>
      <c r="K913" s="29" t="s">
        <v>2048</v>
      </c>
      <c r="L913" s="29"/>
      <c r="M913" s="29" t="s">
        <v>125</v>
      </c>
      <c r="N913" s="29"/>
      <c r="O913" s="29" t="s">
        <v>2057</v>
      </c>
      <c r="P913" s="72"/>
      <c r="Q913" s="87"/>
      <c r="R913" s="28"/>
      <c r="S913" s="38">
        <f t="shared" si="760"/>
        <v>52.7</v>
      </c>
      <c r="T913" s="36" t="s">
        <v>43</v>
      </c>
      <c r="U913" s="5" t="str">
        <f>+Instructions!$B$3</f>
        <v>E</v>
      </c>
      <c r="V913" s="51"/>
      <c r="W913" s="55">
        <f>+Instructions!$C$22</f>
        <v>0</v>
      </c>
      <c r="X913" s="38">
        <f t="shared" si="761"/>
        <v>52.7</v>
      </c>
      <c r="Y913" s="146"/>
      <c r="Z913" s="6" t="s">
        <v>3263</v>
      </c>
      <c r="AA913" s="38">
        <v>52.7</v>
      </c>
      <c r="AB913" s="59">
        <f t="shared" si="762"/>
        <v>0</v>
      </c>
      <c r="AC913" s="16">
        <f t="shared" si="763"/>
        <v>52.7</v>
      </c>
      <c r="AD913" s="12">
        <f t="shared" si="764"/>
        <v>0</v>
      </c>
      <c r="AE913" s="115"/>
      <c r="AF913" s="121">
        <v>3</v>
      </c>
      <c r="AG913" s="52">
        <f t="shared" si="765"/>
        <v>52.7</v>
      </c>
      <c r="AH913" s="146"/>
      <c r="AJ913" s="38">
        <f t="shared" si="766"/>
        <v>52.7</v>
      </c>
      <c r="AK913" s="16">
        <f t="shared" si="767"/>
        <v>0</v>
      </c>
      <c r="AL913" s="16">
        <f t="shared" si="768"/>
        <v>0</v>
      </c>
      <c r="AM913" s="16" t="str">
        <f t="shared" si="769"/>
        <v/>
      </c>
      <c r="AO913" s="156" t="s">
        <v>56</v>
      </c>
    </row>
    <row r="914" spans="2:41" s="3" customFormat="1" ht="9.9499999999999993" customHeight="1" x14ac:dyDescent="0.2">
      <c r="B914" s="106" t="s">
        <v>6</v>
      </c>
      <c r="D914" s="39"/>
      <c r="E914" s="72" t="s">
        <v>2697</v>
      </c>
      <c r="F914" s="72"/>
      <c r="G914" s="29" t="s">
        <v>111</v>
      </c>
      <c r="H914" s="29"/>
      <c r="I914" s="29"/>
      <c r="J914" s="29"/>
      <c r="K914" s="29" t="s">
        <v>2048</v>
      </c>
      <c r="L914" s="29"/>
      <c r="M914" s="29" t="s">
        <v>125</v>
      </c>
      <c r="N914" s="29"/>
      <c r="O914" s="29" t="s">
        <v>2058</v>
      </c>
      <c r="P914" s="72"/>
      <c r="Q914" s="87"/>
      <c r="R914" s="28"/>
      <c r="S914" s="38">
        <f t="shared" si="760"/>
        <v>401.75</v>
      </c>
      <c r="T914" s="36" t="s">
        <v>43</v>
      </c>
      <c r="U914" s="5" t="str">
        <f>+Instructions!$B$3</f>
        <v>E</v>
      </c>
      <c r="V914" s="51"/>
      <c r="W914" s="55">
        <f>+Instructions!$C$22</f>
        <v>0</v>
      </c>
      <c r="X914" s="38">
        <f t="shared" si="761"/>
        <v>401.75</v>
      </c>
      <c r="Y914" s="146"/>
      <c r="Z914" s="6" t="s">
        <v>3263</v>
      </c>
      <c r="AA914" s="38">
        <v>401.75</v>
      </c>
      <c r="AB914" s="59">
        <f t="shared" si="762"/>
        <v>0</v>
      </c>
      <c r="AC914" s="16">
        <f t="shared" si="763"/>
        <v>401.75</v>
      </c>
      <c r="AD914" s="12">
        <f t="shared" si="764"/>
        <v>0</v>
      </c>
      <c r="AE914" s="115"/>
      <c r="AF914" s="121">
        <v>3</v>
      </c>
      <c r="AG914" s="52">
        <f t="shared" si="765"/>
        <v>401.75</v>
      </c>
      <c r="AH914" s="146"/>
      <c r="AJ914" s="38">
        <f t="shared" si="766"/>
        <v>401.75</v>
      </c>
      <c r="AK914" s="16">
        <f t="shared" si="767"/>
        <v>0</v>
      </c>
      <c r="AL914" s="16">
        <f t="shared" si="768"/>
        <v>0</v>
      </c>
      <c r="AM914" s="16" t="str">
        <f t="shared" si="769"/>
        <v/>
      </c>
      <c r="AO914" s="156" t="s">
        <v>56</v>
      </c>
    </row>
    <row r="915" spans="2:41" s="3" customFormat="1" ht="9.9499999999999993" customHeight="1" x14ac:dyDescent="0.2">
      <c r="B915" s="106" t="s">
        <v>6</v>
      </c>
      <c r="D915" s="39"/>
      <c r="E915" s="72" t="s">
        <v>2696</v>
      </c>
      <c r="F915" s="72"/>
      <c r="G915" s="29" t="s">
        <v>720</v>
      </c>
      <c r="H915" s="29"/>
      <c r="I915" s="29"/>
      <c r="J915" s="29"/>
      <c r="K915" s="29" t="s">
        <v>2048</v>
      </c>
      <c r="L915" s="29"/>
      <c r="M915" s="29" t="s">
        <v>125</v>
      </c>
      <c r="N915" s="29"/>
      <c r="O915" s="29" t="s">
        <v>2059</v>
      </c>
      <c r="P915" s="72"/>
      <c r="Q915" s="87"/>
      <c r="R915" s="28"/>
      <c r="S915" s="38">
        <f t="shared" si="760"/>
        <v>52.7</v>
      </c>
      <c r="T915" s="36" t="s">
        <v>43</v>
      </c>
      <c r="U915" s="5" t="str">
        <f>+Instructions!$B$3</f>
        <v>E</v>
      </c>
      <c r="V915" s="51"/>
      <c r="W915" s="55">
        <f>+Instructions!$C$22</f>
        <v>0</v>
      </c>
      <c r="X915" s="38">
        <f t="shared" si="761"/>
        <v>52.7</v>
      </c>
      <c r="Y915" s="146"/>
      <c r="Z915" s="6" t="s">
        <v>3263</v>
      </c>
      <c r="AA915" s="38">
        <v>52.7</v>
      </c>
      <c r="AB915" s="59">
        <f t="shared" si="762"/>
        <v>0</v>
      </c>
      <c r="AC915" s="16">
        <f t="shared" si="763"/>
        <v>52.7</v>
      </c>
      <c r="AD915" s="12">
        <f t="shared" si="764"/>
        <v>0</v>
      </c>
      <c r="AE915" s="115"/>
      <c r="AF915" s="121">
        <v>3</v>
      </c>
      <c r="AG915" s="52">
        <f t="shared" si="765"/>
        <v>52.7</v>
      </c>
      <c r="AH915" s="146"/>
      <c r="AJ915" s="38">
        <f t="shared" si="766"/>
        <v>52.7</v>
      </c>
      <c r="AK915" s="16">
        <f t="shared" si="767"/>
        <v>0</v>
      </c>
      <c r="AL915" s="16">
        <f t="shared" si="768"/>
        <v>0</v>
      </c>
      <c r="AM915" s="16" t="str">
        <f t="shared" si="769"/>
        <v/>
      </c>
      <c r="AO915" s="156" t="s">
        <v>56</v>
      </c>
    </row>
    <row r="916" spans="2:41" s="3" customFormat="1" ht="9.9499999999999993" customHeight="1" x14ac:dyDescent="0.2">
      <c r="B916" s="106" t="s">
        <v>6</v>
      </c>
      <c r="D916" s="39"/>
      <c r="E916" s="72" t="s">
        <v>2697</v>
      </c>
      <c r="F916" s="72"/>
      <c r="G916" s="29" t="s">
        <v>720</v>
      </c>
      <c r="H916" s="29"/>
      <c r="I916" s="29"/>
      <c r="J916" s="29"/>
      <c r="K916" s="29" t="s">
        <v>2048</v>
      </c>
      <c r="L916" s="29"/>
      <c r="M916" s="29" t="s">
        <v>125</v>
      </c>
      <c r="N916" s="29"/>
      <c r="O916" s="29" t="s">
        <v>2060</v>
      </c>
      <c r="P916" s="72"/>
      <c r="Q916" s="87"/>
      <c r="R916" s="28"/>
      <c r="S916" s="38">
        <f t="shared" si="760"/>
        <v>401.75</v>
      </c>
      <c r="T916" s="36" t="s">
        <v>43</v>
      </c>
      <c r="U916" s="5" t="str">
        <f>+Instructions!$B$3</f>
        <v>E</v>
      </c>
      <c r="V916" s="51"/>
      <c r="W916" s="55">
        <f>+Instructions!$C$22</f>
        <v>0</v>
      </c>
      <c r="X916" s="38">
        <f t="shared" si="761"/>
        <v>401.75</v>
      </c>
      <c r="Y916" s="146"/>
      <c r="Z916" s="6" t="s">
        <v>3263</v>
      </c>
      <c r="AA916" s="38">
        <v>401.75</v>
      </c>
      <c r="AB916" s="59">
        <f t="shared" si="762"/>
        <v>0</v>
      </c>
      <c r="AC916" s="16">
        <f t="shared" si="763"/>
        <v>401.75</v>
      </c>
      <c r="AD916" s="12">
        <f t="shared" si="764"/>
        <v>0</v>
      </c>
      <c r="AE916" s="115"/>
      <c r="AF916" s="121">
        <v>3</v>
      </c>
      <c r="AG916" s="52">
        <f t="shared" si="765"/>
        <v>401.75</v>
      </c>
      <c r="AH916" s="146"/>
      <c r="AJ916" s="38">
        <f t="shared" si="766"/>
        <v>401.75</v>
      </c>
      <c r="AK916" s="16">
        <f t="shared" si="767"/>
        <v>0</v>
      </c>
      <c r="AL916" s="16">
        <f t="shared" si="768"/>
        <v>0</v>
      </c>
      <c r="AM916" s="16" t="str">
        <f t="shared" si="769"/>
        <v/>
      </c>
      <c r="AO916" s="156" t="s">
        <v>56</v>
      </c>
    </row>
    <row r="917" spans="2:41" s="3" customFormat="1" ht="9.9499999999999993" customHeight="1" x14ac:dyDescent="0.2">
      <c r="B917" s="106" t="s">
        <v>6</v>
      </c>
      <c r="D917" s="39"/>
      <c r="E917" s="72" t="s">
        <v>2696</v>
      </c>
      <c r="F917" s="72"/>
      <c r="G917" s="29" t="s">
        <v>1925</v>
      </c>
      <c r="H917" s="29"/>
      <c r="I917" s="29"/>
      <c r="J917" s="29"/>
      <c r="K917" s="29" t="s">
        <v>2048</v>
      </c>
      <c r="L917" s="29"/>
      <c r="M917" s="29" t="s">
        <v>125</v>
      </c>
      <c r="N917" s="29"/>
      <c r="O917" s="29" t="s">
        <v>2061</v>
      </c>
      <c r="P917" s="72"/>
      <c r="Q917" s="87"/>
      <c r="R917" s="28"/>
      <c r="S917" s="38">
        <f t="shared" si="760"/>
        <v>52.7</v>
      </c>
      <c r="T917" s="36" t="s">
        <v>43</v>
      </c>
      <c r="U917" s="5" t="str">
        <f>+Instructions!$B$3</f>
        <v>E</v>
      </c>
      <c r="V917" s="51"/>
      <c r="W917" s="55">
        <f>+Instructions!$C$22</f>
        <v>0</v>
      </c>
      <c r="X917" s="38">
        <f t="shared" si="761"/>
        <v>52.7</v>
      </c>
      <c r="Y917" s="146"/>
      <c r="Z917" s="6" t="s">
        <v>3263</v>
      </c>
      <c r="AA917" s="38">
        <v>52.7</v>
      </c>
      <c r="AB917" s="59">
        <f t="shared" si="762"/>
        <v>0</v>
      </c>
      <c r="AC917" s="16">
        <f t="shared" si="763"/>
        <v>52.7</v>
      </c>
      <c r="AD917" s="12">
        <f t="shared" si="764"/>
        <v>0</v>
      </c>
      <c r="AE917" s="115"/>
      <c r="AF917" s="121">
        <v>3</v>
      </c>
      <c r="AG917" s="52">
        <f t="shared" si="765"/>
        <v>52.7</v>
      </c>
      <c r="AH917" s="146"/>
      <c r="AJ917" s="38">
        <f t="shared" si="766"/>
        <v>52.7</v>
      </c>
      <c r="AK917" s="16">
        <f t="shared" si="767"/>
        <v>0</v>
      </c>
      <c r="AL917" s="16">
        <f t="shared" si="768"/>
        <v>0</v>
      </c>
      <c r="AM917" s="16" t="str">
        <f t="shared" si="769"/>
        <v/>
      </c>
      <c r="AO917" s="156" t="s">
        <v>56</v>
      </c>
    </row>
    <row r="918" spans="2:41" s="3" customFormat="1" ht="9.9499999999999993" customHeight="1" x14ac:dyDescent="0.2">
      <c r="B918" s="106" t="s">
        <v>6</v>
      </c>
      <c r="D918" s="39"/>
      <c r="E918" s="72" t="s">
        <v>2697</v>
      </c>
      <c r="F918" s="72"/>
      <c r="G918" s="29" t="s">
        <v>1925</v>
      </c>
      <c r="H918" s="29"/>
      <c r="I918" s="29"/>
      <c r="J918" s="29"/>
      <c r="K918" s="29" t="s">
        <v>2048</v>
      </c>
      <c r="L918" s="29"/>
      <c r="M918" s="29" t="s">
        <v>125</v>
      </c>
      <c r="N918" s="29"/>
      <c r="O918" s="29" t="s">
        <v>2062</v>
      </c>
      <c r="P918" s="72"/>
      <c r="Q918" s="87"/>
      <c r="R918" s="28"/>
      <c r="S918" s="38">
        <f t="shared" si="760"/>
        <v>465.15</v>
      </c>
      <c r="T918" s="36" t="s">
        <v>43</v>
      </c>
      <c r="U918" s="5" t="str">
        <f>+Instructions!$B$3</f>
        <v>E</v>
      </c>
      <c r="V918" s="51"/>
      <c r="W918" s="55">
        <f>+Instructions!$C$22</f>
        <v>0</v>
      </c>
      <c r="X918" s="38">
        <f t="shared" si="761"/>
        <v>465.15</v>
      </c>
      <c r="Y918" s="146"/>
      <c r="Z918" s="6" t="s">
        <v>3263</v>
      </c>
      <c r="AA918" s="38">
        <v>465.15</v>
      </c>
      <c r="AB918" s="59">
        <f t="shared" si="762"/>
        <v>0</v>
      </c>
      <c r="AC918" s="16">
        <f t="shared" si="763"/>
        <v>465.15</v>
      </c>
      <c r="AD918" s="12">
        <f t="shared" si="764"/>
        <v>0</v>
      </c>
      <c r="AE918" s="115"/>
      <c r="AF918" s="121">
        <v>3</v>
      </c>
      <c r="AG918" s="52">
        <f t="shared" si="765"/>
        <v>465.15</v>
      </c>
      <c r="AH918" s="146"/>
      <c r="AJ918" s="38">
        <f t="shared" si="766"/>
        <v>465.15</v>
      </c>
      <c r="AK918" s="16">
        <f t="shared" si="767"/>
        <v>0</v>
      </c>
      <c r="AL918" s="16">
        <f t="shared" si="768"/>
        <v>0</v>
      </c>
      <c r="AM918" s="16" t="str">
        <f t="shared" si="769"/>
        <v/>
      </c>
      <c r="AO918" s="156" t="s">
        <v>56</v>
      </c>
    </row>
    <row r="919" spans="2:41" s="3" customFormat="1" ht="9.9499999999999993" customHeight="1" x14ac:dyDescent="0.2">
      <c r="B919" s="106" t="s">
        <v>6</v>
      </c>
      <c r="D919" s="39"/>
      <c r="E919" s="72" t="s">
        <v>2696</v>
      </c>
      <c r="F919" s="72"/>
      <c r="G919" s="29" t="s">
        <v>213</v>
      </c>
      <c r="H919" s="29"/>
      <c r="I919" s="29"/>
      <c r="J919" s="29"/>
      <c r="K919" s="29" t="s">
        <v>2048</v>
      </c>
      <c r="L919" s="29"/>
      <c r="M919" s="29" t="s">
        <v>125</v>
      </c>
      <c r="N919" s="29"/>
      <c r="O919" s="29" t="s">
        <v>2063</v>
      </c>
      <c r="P919" s="72"/>
      <c r="Q919" s="87"/>
      <c r="R919" s="28"/>
      <c r="S919" s="38">
        <f t="shared" si="760"/>
        <v>52.7</v>
      </c>
      <c r="T919" s="36" t="s">
        <v>43</v>
      </c>
      <c r="U919" s="5" t="str">
        <f>+Instructions!$B$3</f>
        <v>E</v>
      </c>
      <c r="V919" s="51"/>
      <c r="W919" s="55">
        <f>+Instructions!$C$22</f>
        <v>0</v>
      </c>
      <c r="X919" s="38">
        <f t="shared" si="761"/>
        <v>52.7</v>
      </c>
      <c r="Y919" s="146"/>
      <c r="Z919" s="6" t="s">
        <v>3263</v>
      </c>
      <c r="AA919" s="38">
        <v>52.7</v>
      </c>
      <c r="AB919" s="59">
        <f t="shared" si="762"/>
        <v>0</v>
      </c>
      <c r="AC919" s="16">
        <f t="shared" si="763"/>
        <v>52.7</v>
      </c>
      <c r="AD919" s="12">
        <f t="shared" si="764"/>
        <v>0</v>
      </c>
      <c r="AE919" s="115"/>
      <c r="AF919" s="121">
        <v>3</v>
      </c>
      <c r="AG919" s="52">
        <f t="shared" si="765"/>
        <v>52.7</v>
      </c>
      <c r="AH919" s="146"/>
      <c r="AJ919" s="38">
        <f t="shared" si="766"/>
        <v>52.7</v>
      </c>
      <c r="AK919" s="16">
        <f t="shared" si="767"/>
        <v>0</v>
      </c>
      <c r="AL919" s="16">
        <f t="shared" si="768"/>
        <v>0</v>
      </c>
      <c r="AM919" s="16" t="str">
        <f t="shared" si="769"/>
        <v/>
      </c>
      <c r="AO919" s="156" t="s">
        <v>56</v>
      </c>
    </row>
    <row r="920" spans="2:41" s="3" customFormat="1" ht="9.9499999999999993" customHeight="1" x14ac:dyDescent="0.2">
      <c r="B920" s="106" t="s">
        <v>6</v>
      </c>
      <c r="D920" s="39"/>
      <c r="E920" s="72" t="s">
        <v>2697</v>
      </c>
      <c r="F920" s="72"/>
      <c r="G920" s="29" t="s">
        <v>213</v>
      </c>
      <c r="H920" s="29"/>
      <c r="I920" s="29"/>
      <c r="J920" s="29"/>
      <c r="K920" s="29" t="s">
        <v>2048</v>
      </c>
      <c r="L920" s="29"/>
      <c r="M920" s="29" t="s">
        <v>125</v>
      </c>
      <c r="N920" s="29"/>
      <c r="O920" s="29" t="s">
        <v>2064</v>
      </c>
      <c r="P920" s="72"/>
      <c r="Q920" s="87"/>
      <c r="R920" s="28"/>
      <c r="S920" s="38">
        <f t="shared" si="760"/>
        <v>401.75</v>
      </c>
      <c r="T920" s="36" t="s">
        <v>43</v>
      </c>
      <c r="U920" s="5" t="str">
        <f>+Instructions!$B$3</f>
        <v>E</v>
      </c>
      <c r="V920" s="51"/>
      <c r="W920" s="55">
        <f>+Instructions!$C$22</f>
        <v>0</v>
      </c>
      <c r="X920" s="38">
        <f t="shared" si="761"/>
        <v>401.75</v>
      </c>
      <c r="Y920" s="146"/>
      <c r="Z920" s="6" t="s">
        <v>3263</v>
      </c>
      <c r="AA920" s="38">
        <v>401.75</v>
      </c>
      <c r="AB920" s="59">
        <f t="shared" si="762"/>
        <v>0</v>
      </c>
      <c r="AC920" s="16">
        <f t="shared" si="763"/>
        <v>401.75</v>
      </c>
      <c r="AD920" s="12">
        <f t="shared" si="764"/>
        <v>0</v>
      </c>
      <c r="AE920" s="115"/>
      <c r="AF920" s="121">
        <v>3</v>
      </c>
      <c r="AG920" s="52">
        <f t="shared" si="765"/>
        <v>401.75</v>
      </c>
      <c r="AH920" s="146"/>
      <c r="AJ920" s="38">
        <f t="shared" si="766"/>
        <v>401.75</v>
      </c>
      <c r="AK920" s="16">
        <f t="shared" si="767"/>
        <v>0</v>
      </c>
      <c r="AL920" s="16">
        <f t="shared" si="768"/>
        <v>0</v>
      </c>
      <c r="AM920" s="16" t="str">
        <f t="shared" si="769"/>
        <v/>
      </c>
      <c r="AO920" s="156" t="s">
        <v>56</v>
      </c>
    </row>
    <row r="921" spans="2:41" s="3" customFormat="1" ht="3.95" customHeight="1" x14ac:dyDescent="0.2">
      <c r="P921" s="72"/>
      <c r="Q921" s="87"/>
      <c r="R921" s="6"/>
      <c r="S921" s="38"/>
      <c r="T921" s="6"/>
      <c r="U921" s="5"/>
      <c r="V921" s="51"/>
      <c r="W921" s="55"/>
      <c r="X921" s="14"/>
      <c r="Y921" s="146"/>
      <c r="Z921" s="38"/>
      <c r="AA921" s="38"/>
      <c r="AB921" s="54"/>
      <c r="AC921" s="16"/>
      <c r="AD921" s="14"/>
      <c r="AE921" s="64"/>
      <c r="AF921" s="118"/>
      <c r="AG921" s="38"/>
      <c r="AH921" s="146"/>
      <c r="AJ921" s="38"/>
      <c r="AK921" s="16"/>
      <c r="AL921" s="16"/>
      <c r="AM921" s="16"/>
      <c r="AO921" s="157" t="s">
        <v>56</v>
      </c>
    </row>
    <row r="922" spans="2:41" s="3" customFormat="1" ht="9.9499999999999993" customHeight="1" x14ac:dyDescent="0.2">
      <c r="C922" s="71" t="s">
        <v>1678</v>
      </c>
      <c r="M922" s="3" t="s">
        <v>2343</v>
      </c>
      <c r="P922" s="137"/>
      <c r="Q922" s="6"/>
      <c r="R922" s="77" t="s">
        <v>791</v>
      </c>
      <c r="S922" s="185" t="s">
        <v>1679</v>
      </c>
      <c r="T922" s="190"/>
      <c r="U922" s="5"/>
      <c r="V922" s="51"/>
      <c r="W922" s="68"/>
      <c r="X922" s="68"/>
      <c r="Y922" s="146"/>
      <c r="Z922" s="38"/>
      <c r="AA922" s="38"/>
      <c r="AB922" s="14"/>
      <c r="AC922" s="14"/>
      <c r="AD922" s="14"/>
      <c r="AE922" s="14"/>
      <c r="AF922" s="64"/>
      <c r="AG922" s="16"/>
      <c r="AH922" s="146"/>
      <c r="AO922" s="157" t="s">
        <v>56</v>
      </c>
    </row>
    <row r="923" spans="2:41" s="3" customFormat="1" ht="2.85" customHeight="1" x14ac:dyDescent="0.2">
      <c r="P923" s="72"/>
      <c r="Q923" s="87"/>
      <c r="R923" s="6"/>
      <c r="S923" s="38"/>
      <c r="T923" s="6"/>
      <c r="U923" s="5"/>
      <c r="V923" s="51"/>
      <c r="W923" s="55"/>
      <c r="X923" s="14"/>
      <c r="Y923" s="146"/>
      <c r="Z923" s="38"/>
      <c r="AA923" s="38"/>
      <c r="AB923" s="54"/>
      <c r="AC923" s="16"/>
      <c r="AD923" s="14"/>
      <c r="AE923" s="64"/>
      <c r="AF923" s="118"/>
      <c r="AG923" s="38"/>
      <c r="AH923" s="146"/>
      <c r="AJ923" s="38"/>
      <c r="AK923" s="16"/>
      <c r="AL923" s="16"/>
      <c r="AM923" s="16"/>
      <c r="AO923" s="157" t="s">
        <v>56</v>
      </c>
    </row>
    <row r="924" spans="2:41" s="3" customFormat="1" ht="9.9499999999999993" customHeight="1" x14ac:dyDescent="0.2">
      <c r="C924" s="34"/>
      <c r="D924" s="39" t="s">
        <v>227</v>
      </c>
      <c r="E924" s="138" t="s">
        <v>2377</v>
      </c>
      <c r="F924" s="138"/>
      <c r="G924" s="138" t="s">
        <v>2646</v>
      </c>
      <c r="H924" s="138"/>
      <c r="I924" s="138"/>
      <c r="J924" s="138" t="s">
        <v>2644</v>
      </c>
      <c r="K924" s="138"/>
      <c r="L924" s="138"/>
      <c r="M924" s="138"/>
      <c r="N924" s="138"/>
      <c r="O924" s="29"/>
      <c r="P924" s="72"/>
      <c r="Q924" s="29"/>
      <c r="R924" s="29"/>
      <c r="S924" s="29"/>
      <c r="T924" s="29"/>
      <c r="U924" s="5"/>
      <c r="V924" s="51"/>
      <c r="W924" s="68"/>
      <c r="X924" s="68"/>
      <c r="Y924" s="146"/>
      <c r="Z924" s="38"/>
      <c r="AA924" s="38"/>
      <c r="AB924" s="54"/>
      <c r="AC924" s="16"/>
      <c r="AD924" s="14"/>
      <c r="AE924" s="64"/>
      <c r="AF924" s="118"/>
      <c r="AG924" s="16"/>
      <c r="AH924" s="146"/>
      <c r="AJ924" s="38"/>
      <c r="AK924" s="16"/>
      <c r="AL924" s="16"/>
      <c r="AM924" s="16"/>
      <c r="AO924" s="157"/>
    </row>
    <row r="925" spans="2:41" s="3" customFormat="1" ht="9.9499999999999993" customHeight="1" x14ac:dyDescent="0.2">
      <c r="C925" s="34"/>
      <c r="D925" s="39"/>
      <c r="E925" s="138" t="s">
        <v>132</v>
      </c>
      <c r="F925" s="138"/>
      <c r="G925" s="138" t="s">
        <v>2380</v>
      </c>
      <c r="H925" s="138"/>
      <c r="I925" s="138"/>
      <c r="J925" s="138" t="s">
        <v>2378</v>
      </c>
      <c r="K925" s="138"/>
      <c r="L925" s="138"/>
      <c r="M925" s="138"/>
      <c r="O925" s="29"/>
      <c r="P925" s="72"/>
      <c r="Q925" s="29"/>
      <c r="R925" s="29"/>
      <c r="S925" s="29"/>
      <c r="T925" s="29"/>
      <c r="U925" s="5"/>
      <c r="V925" s="51"/>
      <c r="W925" s="68"/>
      <c r="X925" s="68"/>
      <c r="Y925" s="146"/>
      <c r="Z925" s="38"/>
      <c r="AA925" s="38"/>
      <c r="AB925" s="54"/>
      <c r="AC925" s="16"/>
      <c r="AD925" s="14"/>
      <c r="AE925" s="64"/>
      <c r="AF925" s="118"/>
      <c r="AG925" s="16"/>
      <c r="AH925" s="146"/>
      <c r="AJ925" s="38"/>
      <c r="AK925" s="16"/>
      <c r="AL925" s="16"/>
      <c r="AM925" s="16"/>
      <c r="AO925" s="157"/>
    </row>
    <row r="926" spans="2:41" s="3" customFormat="1" ht="9.9499999999999993" customHeight="1" x14ac:dyDescent="0.2">
      <c r="C926" s="34"/>
      <c r="D926" s="39"/>
      <c r="E926" s="138" t="s">
        <v>1703</v>
      </c>
      <c r="F926" s="138"/>
      <c r="G926" s="138" t="s">
        <v>2645</v>
      </c>
      <c r="H926" s="138"/>
      <c r="I926" s="138"/>
      <c r="J926" s="138" t="s">
        <v>2379</v>
      </c>
      <c r="K926" s="138"/>
      <c r="L926" s="138"/>
      <c r="M926" s="138"/>
      <c r="O926" s="29"/>
      <c r="P926" s="72"/>
      <c r="Q926" s="29"/>
      <c r="R926" s="29"/>
      <c r="S926" s="29"/>
      <c r="T926" s="29"/>
      <c r="U926" s="5"/>
      <c r="V926" s="51"/>
      <c r="W926" s="68"/>
      <c r="X926" s="68"/>
      <c r="Y926" s="146"/>
      <c r="Z926" s="38"/>
      <c r="AA926" s="38"/>
      <c r="AB926" s="54"/>
      <c r="AC926" s="16"/>
      <c r="AD926" s="14"/>
      <c r="AE926" s="64"/>
      <c r="AF926" s="118"/>
      <c r="AG926" s="16"/>
      <c r="AH926" s="146"/>
      <c r="AJ926" s="38"/>
      <c r="AK926" s="16"/>
      <c r="AL926" s="16"/>
      <c r="AM926" s="16"/>
      <c r="AO926" s="157"/>
    </row>
    <row r="927" spans="2:41" s="3" customFormat="1" ht="1.5" customHeight="1" x14ac:dyDescent="0.2">
      <c r="P927" s="72"/>
      <c r="Q927" s="87"/>
      <c r="R927" s="6"/>
      <c r="S927" s="38"/>
      <c r="T927" s="6"/>
      <c r="U927" s="5"/>
      <c r="V927" s="51"/>
      <c r="W927" s="55"/>
      <c r="X927" s="14"/>
      <c r="Y927" s="146"/>
      <c r="Z927" s="38"/>
      <c r="AA927" s="38"/>
      <c r="AB927" s="54"/>
      <c r="AC927" s="16"/>
      <c r="AD927" s="14"/>
      <c r="AE927" s="64"/>
      <c r="AF927" s="118"/>
      <c r="AG927" s="38"/>
      <c r="AH927" s="146"/>
      <c r="AJ927" s="38"/>
      <c r="AK927" s="16"/>
      <c r="AL927" s="16"/>
      <c r="AM927" s="16"/>
      <c r="AO927" s="157" t="s">
        <v>56</v>
      </c>
    </row>
    <row r="928" spans="2:41" s="3" customFormat="1" ht="9.75" customHeight="1" x14ac:dyDescent="0.2">
      <c r="B928" s="107" t="s">
        <v>52</v>
      </c>
      <c r="D928" s="39"/>
      <c r="E928" s="72" t="s">
        <v>2065</v>
      </c>
      <c r="F928" s="72"/>
      <c r="G928" s="29" t="s">
        <v>45</v>
      </c>
      <c r="H928" s="29"/>
      <c r="I928" s="29"/>
      <c r="J928" s="29"/>
      <c r="K928" s="29" t="s">
        <v>965</v>
      </c>
      <c r="L928" s="29"/>
      <c r="M928" s="29"/>
      <c r="N928" s="29"/>
      <c r="P928" s="215" t="s">
        <v>2500</v>
      </c>
      <c r="Q928" s="87"/>
      <c r="R928" s="28"/>
      <c r="S928" s="38">
        <f>IF(Suggested="Yes",AA928,AG928)</f>
        <v>39</v>
      </c>
      <c r="T928" s="36" t="s">
        <v>44</v>
      </c>
      <c r="U928" s="5" t="str">
        <f>+Instructions!$B$3</f>
        <v>E</v>
      </c>
      <c r="V928" s="51"/>
      <c r="W928" s="55">
        <f>+Instructions!$C$22</f>
        <v>0</v>
      </c>
      <c r="X928" s="38">
        <f>ROUND($AA928*(1-W928)+0.004999,2)</f>
        <v>39</v>
      </c>
      <c r="Y928" s="146"/>
      <c r="Z928" s="6" t="s">
        <v>3263</v>
      </c>
      <c r="AA928" s="38">
        <v>39</v>
      </c>
      <c r="AB928" s="59">
        <f>+W928</f>
        <v>0</v>
      </c>
      <c r="AC928" s="16">
        <f>+X928</f>
        <v>39</v>
      </c>
      <c r="AD928" s="12">
        <f>(AG928-AC928)/AG928</f>
        <v>0</v>
      </c>
      <c r="AE928" s="115"/>
      <c r="AF928" s="120">
        <v>1</v>
      </c>
      <c r="AG928" s="37">
        <f>SUM(AJ928:AL928)+AE928</f>
        <v>39</v>
      </c>
      <c r="AH928" s="146"/>
      <c r="AJ928" s="38">
        <f>ROUND(AC928/(1-VLOOKUP(AF928,Group,2,FALSE)),2)</f>
        <v>39</v>
      </c>
      <c r="AK928" s="16">
        <f>IF(VLOOKUP(AF928,Group,5,FALSE)="YES",VLOOKUP(ROUND(ROUND(AJ928,1)-AJ928,2),Round,2,FALSE)+VLOOKUP(AF928,Group,6,FALSE),0)</f>
        <v>0</v>
      </c>
      <c r="AL928" s="16">
        <f>IF(VLOOKUP(AF928,Group,7,FALSE)="",0,ROUND(AJ928-0.04999,1)-AJ928+AM928)</f>
        <v>0</v>
      </c>
      <c r="AM928" s="16" t="str">
        <f>IF(VLOOKUP(AF928,Group,7,FALSE)="","",VLOOKUP(AF928,Group,7,FALSE))</f>
        <v/>
      </c>
      <c r="AO928" s="156" t="s">
        <v>56</v>
      </c>
    </row>
    <row r="929" spans="2:41" s="3" customFormat="1" ht="2.85" customHeight="1" x14ac:dyDescent="0.2">
      <c r="P929" s="215"/>
      <c r="Q929" s="87"/>
      <c r="R929" s="6"/>
      <c r="S929" s="38"/>
      <c r="T929" s="6"/>
      <c r="U929" s="5"/>
      <c r="V929" s="51"/>
      <c r="W929" s="55"/>
      <c r="X929" s="14"/>
      <c r="Y929" s="146"/>
      <c r="Z929" s="38"/>
      <c r="AA929" s="38"/>
      <c r="AB929" s="54"/>
      <c r="AC929" s="16"/>
      <c r="AD929" s="14"/>
      <c r="AE929" s="64"/>
      <c r="AF929" s="118"/>
      <c r="AG929" s="38"/>
      <c r="AH929" s="146"/>
      <c r="AJ929" s="38"/>
      <c r="AK929" s="16"/>
      <c r="AL929" s="16"/>
      <c r="AM929" s="16"/>
      <c r="AO929" s="157" t="s">
        <v>56</v>
      </c>
    </row>
    <row r="930" spans="2:41" s="3" customFormat="1" ht="9.9499999999999993" customHeight="1" x14ac:dyDescent="0.2">
      <c r="C930" s="34"/>
      <c r="D930" s="39" t="s">
        <v>227</v>
      </c>
      <c r="E930" s="138" t="s">
        <v>1680</v>
      </c>
      <c r="F930" s="138"/>
      <c r="G930" s="138" t="s">
        <v>2654</v>
      </c>
      <c r="H930" s="138"/>
      <c r="J930" s="138"/>
      <c r="K930" s="138" t="s">
        <v>2655</v>
      </c>
      <c r="L930" s="138"/>
      <c r="M930" s="138"/>
      <c r="O930" s="29"/>
      <c r="P930" s="215"/>
      <c r="Q930" s="29"/>
      <c r="R930" s="29"/>
      <c r="S930" s="29"/>
      <c r="T930" s="29"/>
      <c r="U930" s="5"/>
      <c r="V930" s="51"/>
      <c r="W930" s="68"/>
      <c r="X930" s="68"/>
      <c r="Y930" s="146"/>
      <c r="Z930" s="38"/>
      <c r="AA930" s="38"/>
      <c r="AB930" s="54"/>
      <c r="AC930" s="16"/>
      <c r="AD930" s="14"/>
      <c r="AE930" s="64"/>
      <c r="AF930" s="118"/>
      <c r="AG930" s="16"/>
      <c r="AH930" s="146"/>
      <c r="AJ930" s="38"/>
      <c r="AK930" s="16"/>
      <c r="AL930" s="16"/>
      <c r="AM930" s="16"/>
      <c r="AO930" s="157"/>
    </row>
    <row r="931" spans="2:41" s="3" customFormat="1" ht="9.9499999999999993" customHeight="1" x14ac:dyDescent="0.2">
      <c r="C931" s="34"/>
      <c r="D931" s="39"/>
      <c r="E931" s="138" t="s">
        <v>2647</v>
      </c>
      <c r="F931" s="138"/>
      <c r="G931" s="138" t="s">
        <v>2653</v>
      </c>
      <c r="H931" s="138"/>
      <c r="J931" s="138"/>
      <c r="K931" s="138" t="s">
        <v>2656</v>
      </c>
      <c r="L931" s="138"/>
      <c r="M931" s="138"/>
      <c r="O931" s="29"/>
      <c r="P931" s="215"/>
      <c r="Q931" s="29"/>
      <c r="R931" s="29"/>
      <c r="S931" s="29"/>
      <c r="T931" s="29"/>
      <c r="U931" s="5"/>
      <c r="V931" s="51"/>
      <c r="W931" s="68"/>
      <c r="X931" s="68"/>
      <c r="Y931" s="146"/>
      <c r="Z931" s="38"/>
      <c r="AA931" s="38"/>
      <c r="AB931" s="54"/>
      <c r="AC931" s="16"/>
      <c r="AD931" s="14"/>
      <c r="AE931" s="64"/>
      <c r="AF931" s="118"/>
      <c r="AG931" s="16"/>
      <c r="AH931" s="146"/>
      <c r="AJ931" s="38"/>
      <c r="AK931" s="16"/>
      <c r="AL931" s="16"/>
      <c r="AM931" s="16"/>
      <c r="AO931" s="157"/>
    </row>
    <row r="932" spans="2:41" s="3" customFormat="1" ht="1.5" customHeight="1" x14ac:dyDescent="0.2">
      <c r="P932" s="215"/>
      <c r="Q932" s="87"/>
      <c r="R932" s="6"/>
      <c r="S932" s="38"/>
      <c r="T932" s="6"/>
      <c r="U932" s="5"/>
      <c r="V932" s="51"/>
      <c r="W932" s="55"/>
      <c r="X932" s="14"/>
      <c r="Y932" s="146"/>
      <c r="Z932" s="38"/>
      <c r="AA932" s="38"/>
      <c r="AB932" s="54"/>
      <c r="AC932" s="16"/>
      <c r="AD932" s="14"/>
      <c r="AE932" s="64"/>
      <c r="AF932" s="118"/>
      <c r="AG932" s="38"/>
      <c r="AH932" s="146"/>
      <c r="AJ932" s="38"/>
      <c r="AK932" s="16"/>
      <c r="AL932" s="16"/>
      <c r="AM932" s="16"/>
      <c r="AO932" s="157" t="s">
        <v>56</v>
      </c>
    </row>
    <row r="933" spans="2:41" s="3" customFormat="1" ht="9.75" customHeight="1" x14ac:dyDescent="0.2">
      <c r="B933" s="107" t="s">
        <v>52</v>
      </c>
      <c r="D933" s="39"/>
      <c r="E933" s="72" t="s">
        <v>2065</v>
      </c>
      <c r="F933" s="72"/>
      <c r="G933" s="29" t="s">
        <v>45</v>
      </c>
      <c r="H933" s="29"/>
      <c r="I933" s="29"/>
      <c r="J933" s="29"/>
      <c r="K933" s="29" t="s">
        <v>965</v>
      </c>
      <c r="L933" s="29"/>
      <c r="M933" s="29"/>
      <c r="N933" s="29"/>
      <c r="P933" s="215" t="s">
        <v>2500</v>
      </c>
      <c r="Q933" s="87"/>
      <c r="R933" s="28"/>
      <c r="S933" s="38">
        <f>IF(Suggested="Yes",AA933,AG933)</f>
        <v>39</v>
      </c>
      <c r="T933" s="36" t="s">
        <v>44</v>
      </c>
      <c r="U933" s="5" t="str">
        <f>+Instructions!$B$3</f>
        <v>E</v>
      </c>
      <c r="V933" s="51"/>
      <c r="W933" s="55">
        <f>+Instructions!$C$22</f>
        <v>0</v>
      </c>
      <c r="X933" s="38">
        <f>ROUND($AA933*(1-W933)+0.004999,2)</f>
        <v>39</v>
      </c>
      <c r="Y933" s="146"/>
      <c r="Z933" s="6" t="s">
        <v>3263</v>
      </c>
      <c r="AA933" s="38">
        <v>39</v>
      </c>
      <c r="AB933" s="59">
        <f>+W933</f>
        <v>0</v>
      </c>
      <c r="AC933" s="16">
        <f>+X933</f>
        <v>39</v>
      </c>
      <c r="AD933" s="12">
        <f>(AG933-AC933)/AG933</f>
        <v>0</v>
      </c>
      <c r="AE933" s="115"/>
      <c r="AF933" s="120">
        <v>1</v>
      </c>
      <c r="AG933" s="37">
        <f>SUM(AJ933:AL933)+AE933</f>
        <v>39</v>
      </c>
      <c r="AH933" s="146"/>
      <c r="AJ933" s="38">
        <f>ROUND(AC933/(1-VLOOKUP(AF933,Group,2,FALSE)),2)</f>
        <v>39</v>
      </c>
      <c r="AK933" s="16">
        <f>IF(VLOOKUP(AF933,Group,5,FALSE)="YES",VLOOKUP(ROUND(ROUND(AJ933,1)-AJ933,2),Round,2,FALSE)+VLOOKUP(AF933,Group,6,FALSE),0)</f>
        <v>0</v>
      </c>
      <c r="AL933" s="16">
        <f>IF(VLOOKUP(AF933,Group,7,FALSE)="",0,ROUND(AJ933-0.04999,1)-AJ933+AM933)</f>
        <v>0</v>
      </c>
      <c r="AM933" s="16" t="str">
        <f>IF(VLOOKUP(AF933,Group,7,FALSE)="","",VLOOKUP(AF933,Group,7,FALSE))</f>
        <v/>
      </c>
      <c r="AO933" s="156" t="s">
        <v>56</v>
      </c>
    </row>
    <row r="934" spans="2:41" s="3" customFormat="1" ht="2.85" customHeight="1" x14ac:dyDescent="0.2">
      <c r="P934" s="215"/>
      <c r="Q934" s="87"/>
      <c r="R934" s="6"/>
      <c r="S934" s="38"/>
      <c r="T934" s="6"/>
      <c r="U934" s="5"/>
      <c r="V934" s="51"/>
      <c r="W934" s="55"/>
      <c r="X934" s="14"/>
      <c r="Y934" s="146"/>
      <c r="Z934" s="38"/>
      <c r="AA934" s="38"/>
      <c r="AB934" s="54"/>
      <c r="AC934" s="16"/>
      <c r="AD934" s="14"/>
      <c r="AE934" s="64"/>
      <c r="AF934" s="118"/>
      <c r="AG934" s="38"/>
      <c r="AH934" s="146"/>
      <c r="AJ934" s="38"/>
      <c r="AK934" s="16"/>
      <c r="AL934" s="16"/>
      <c r="AM934" s="16"/>
      <c r="AO934" s="157" t="s">
        <v>56</v>
      </c>
    </row>
    <row r="935" spans="2:41" s="3" customFormat="1" ht="9.9499999999999993" customHeight="1" x14ac:dyDescent="0.2">
      <c r="C935" s="34"/>
      <c r="D935" s="39" t="s">
        <v>227</v>
      </c>
      <c r="E935" s="138" t="s">
        <v>2649</v>
      </c>
      <c r="F935" s="138"/>
      <c r="H935" s="138" t="s">
        <v>2650</v>
      </c>
      <c r="J935" s="138"/>
      <c r="L935" s="138" t="s">
        <v>2652</v>
      </c>
      <c r="M935" s="138"/>
      <c r="O935" s="29"/>
      <c r="P935" s="215"/>
      <c r="Q935" s="29"/>
      <c r="R935" s="29"/>
      <c r="S935" s="29"/>
      <c r="T935" s="29"/>
      <c r="U935" s="5"/>
      <c r="V935" s="51"/>
      <c r="W935" s="68"/>
      <c r="X935" s="68"/>
      <c r="Y935" s="146"/>
      <c r="Z935" s="38"/>
      <c r="AA935" s="38"/>
      <c r="AB935" s="54"/>
      <c r="AC935" s="16"/>
      <c r="AD935" s="14"/>
      <c r="AE935" s="64"/>
      <c r="AF935" s="118"/>
      <c r="AG935" s="16"/>
      <c r="AH935" s="146"/>
      <c r="AJ935" s="38"/>
      <c r="AK935" s="16"/>
      <c r="AL935" s="16"/>
      <c r="AM935" s="16"/>
      <c r="AO935" s="157"/>
    </row>
    <row r="936" spans="2:41" s="3" customFormat="1" ht="9.9499999999999993" customHeight="1" x14ac:dyDescent="0.2">
      <c r="C936" s="34"/>
      <c r="D936" s="39"/>
      <c r="E936" s="138" t="s">
        <v>1681</v>
      </c>
      <c r="F936" s="138"/>
      <c r="H936" s="138" t="s">
        <v>2651</v>
      </c>
      <c r="J936" s="138"/>
      <c r="L936" s="138"/>
      <c r="M936" s="138"/>
      <c r="O936" s="29"/>
      <c r="P936" s="215"/>
      <c r="Q936" s="29"/>
      <c r="R936" s="29"/>
      <c r="S936" s="29"/>
      <c r="T936" s="29"/>
      <c r="U936" s="5"/>
      <c r="V936" s="51"/>
      <c r="W936" s="68"/>
      <c r="X936" s="68"/>
      <c r="Y936" s="146"/>
      <c r="Z936" s="38"/>
      <c r="AA936" s="38"/>
      <c r="AB936" s="54"/>
      <c r="AC936" s="16"/>
      <c r="AD936" s="14"/>
      <c r="AE936" s="64"/>
      <c r="AF936" s="118"/>
      <c r="AG936" s="16"/>
      <c r="AH936" s="146"/>
      <c r="AJ936" s="38"/>
      <c r="AK936" s="16"/>
      <c r="AL936" s="16"/>
      <c r="AM936" s="16"/>
      <c r="AO936" s="157"/>
    </row>
    <row r="937" spans="2:41" s="3" customFormat="1" ht="9.9499999999999993" customHeight="1" x14ac:dyDescent="0.2">
      <c r="C937" s="34"/>
      <c r="D937" s="39"/>
      <c r="E937" s="138" t="s">
        <v>2648</v>
      </c>
      <c r="F937" s="138"/>
      <c r="H937" s="138" t="s">
        <v>2657</v>
      </c>
      <c r="J937" s="138"/>
      <c r="M937" s="138"/>
      <c r="N937" s="138"/>
      <c r="O937" s="29"/>
      <c r="P937" s="215"/>
      <c r="Q937" s="29"/>
      <c r="R937" s="29"/>
      <c r="S937" s="29"/>
      <c r="T937" s="29"/>
      <c r="U937" s="5"/>
      <c r="V937" s="51"/>
      <c r="W937" s="68"/>
      <c r="X937" s="68"/>
      <c r="Y937" s="146"/>
      <c r="Z937" s="38"/>
      <c r="AA937" s="38"/>
      <c r="AB937" s="54"/>
      <c r="AC937" s="16"/>
      <c r="AD937" s="14"/>
      <c r="AE937" s="64"/>
      <c r="AF937" s="118"/>
      <c r="AG937" s="16"/>
      <c r="AH937" s="146"/>
      <c r="AJ937" s="38"/>
      <c r="AK937" s="16"/>
      <c r="AL937" s="16"/>
      <c r="AM937" s="16"/>
      <c r="AO937" s="157"/>
    </row>
    <row r="938" spans="2:41" s="3" customFormat="1" ht="1.5" customHeight="1" x14ac:dyDescent="0.2">
      <c r="P938" s="215"/>
      <c r="Q938" s="87"/>
      <c r="R938" s="6"/>
      <c r="S938" s="38"/>
      <c r="T938" s="6"/>
      <c r="U938" s="5"/>
      <c r="V938" s="51"/>
      <c r="W938" s="55"/>
      <c r="X938" s="14"/>
      <c r="Y938" s="146"/>
      <c r="Z938" s="38"/>
      <c r="AA938" s="38"/>
      <c r="AB938" s="54"/>
      <c r="AC938" s="16"/>
      <c r="AD938" s="14"/>
      <c r="AE938" s="64"/>
      <c r="AF938" s="118"/>
      <c r="AG938" s="38"/>
      <c r="AH938" s="146"/>
      <c r="AJ938" s="38"/>
      <c r="AK938" s="16"/>
      <c r="AL938" s="16"/>
      <c r="AM938" s="16"/>
      <c r="AO938" s="157" t="s">
        <v>56</v>
      </c>
    </row>
    <row r="939" spans="2:41" s="3" customFormat="1" ht="9.75" customHeight="1" x14ac:dyDescent="0.2">
      <c r="B939" s="107" t="s">
        <v>52</v>
      </c>
      <c r="D939" s="39"/>
      <c r="E939" s="72" t="s">
        <v>2065</v>
      </c>
      <c r="F939" s="72"/>
      <c r="G939" s="29" t="s">
        <v>45</v>
      </c>
      <c r="H939" s="29"/>
      <c r="I939" s="29"/>
      <c r="J939" s="29"/>
      <c r="K939" s="29" t="s">
        <v>965</v>
      </c>
      <c r="L939" s="29"/>
      <c r="M939" s="29"/>
      <c r="N939" s="29"/>
      <c r="P939" s="215" t="s">
        <v>2500</v>
      </c>
      <c r="Q939" s="87"/>
      <c r="R939" s="28"/>
      <c r="S939" s="38">
        <f>IF(Suggested="Yes",AA939,AG939)</f>
        <v>39</v>
      </c>
      <c r="T939" s="36" t="s">
        <v>44</v>
      </c>
      <c r="U939" s="5" t="str">
        <f>+Instructions!$B$3</f>
        <v>E</v>
      </c>
      <c r="V939" s="51"/>
      <c r="W939" s="55">
        <f>+Instructions!$C$22</f>
        <v>0</v>
      </c>
      <c r="X939" s="38">
        <f>ROUND($AA939*(1-W939)+0.004999,2)</f>
        <v>39</v>
      </c>
      <c r="Y939" s="146"/>
      <c r="Z939" s="6" t="s">
        <v>3263</v>
      </c>
      <c r="AA939" s="38">
        <v>39</v>
      </c>
      <c r="AB939" s="59">
        <f>+W939</f>
        <v>0</v>
      </c>
      <c r="AC939" s="16">
        <f>+X939</f>
        <v>39</v>
      </c>
      <c r="AD939" s="12">
        <f>(AG939-AC939)/AG939</f>
        <v>0</v>
      </c>
      <c r="AE939" s="115"/>
      <c r="AF939" s="120">
        <v>1</v>
      </c>
      <c r="AG939" s="37">
        <f>SUM(AJ939:AL939)+AE939</f>
        <v>39</v>
      </c>
      <c r="AH939" s="146"/>
      <c r="AJ939" s="38">
        <f>ROUND(AC939/(1-VLOOKUP(AF939,Group,2,FALSE)),2)</f>
        <v>39</v>
      </c>
      <c r="AK939" s="16">
        <f>IF(VLOOKUP(AF939,Group,5,FALSE)="YES",VLOOKUP(ROUND(ROUND(AJ939,1)-AJ939,2),Round,2,FALSE)+VLOOKUP(AF939,Group,6,FALSE),0)</f>
        <v>0</v>
      </c>
      <c r="AL939" s="16">
        <f>IF(VLOOKUP(AF939,Group,7,FALSE)="",0,ROUND(AJ939-0.04999,1)-AJ939+AM939)</f>
        <v>0</v>
      </c>
      <c r="AM939" s="16" t="str">
        <f>IF(VLOOKUP(AF939,Group,7,FALSE)="","",VLOOKUP(AF939,Group,7,FALSE))</f>
        <v/>
      </c>
      <c r="AO939" s="156" t="s">
        <v>56</v>
      </c>
    </row>
    <row r="940" spans="2:41" s="3" customFormat="1" ht="2.85" customHeight="1" x14ac:dyDescent="0.2">
      <c r="P940" s="72"/>
      <c r="Q940" s="87"/>
      <c r="R940" s="6"/>
      <c r="S940" s="38"/>
      <c r="T940" s="6"/>
      <c r="U940" s="5"/>
      <c r="V940" s="51"/>
      <c r="W940" s="55"/>
      <c r="X940" s="14"/>
      <c r="Y940" s="146"/>
      <c r="Z940" s="38"/>
      <c r="AA940" s="38"/>
      <c r="AB940" s="54"/>
      <c r="AC940" s="16"/>
      <c r="AD940" s="14"/>
      <c r="AE940" s="64"/>
      <c r="AF940" s="118"/>
      <c r="AG940" s="38"/>
      <c r="AH940" s="146"/>
      <c r="AJ940" s="38"/>
      <c r="AK940" s="16"/>
      <c r="AL940" s="16"/>
      <c r="AM940" s="16"/>
      <c r="AO940" s="157" t="s">
        <v>56</v>
      </c>
    </row>
    <row r="941" spans="2:41" s="3" customFormat="1" ht="9.9499999999999993" customHeight="1" x14ac:dyDescent="0.2">
      <c r="C941" s="34"/>
      <c r="D941" s="39" t="s">
        <v>227</v>
      </c>
      <c r="E941" s="138" t="s">
        <v>2658</v>
      </c>
      <c r="F941" s="138"/>
      <c r="G941" s="138"/>
      <c r="H941" s="138"/>
      <c r="I941" s="138"/>
      <c r="J941" s="138"/>
      <c r="K941" s="138"/>
      <c r="L941" s="138"/>
      <c r="M941" s="138"/>
      <c r="N941" s="138"/>
      <c r="O941" s="29"/>
      <c r="P941" s="72"/>
      <c r="Q941" s="29"/>
      <c r="R941" s="29"/>
      <c r="S941" s="29"/>
      <c r="T941" s="29"/>
      <c r="U941" s="5"/>
      <c r="V941" s="51"/>
      <c r="W941" s="68"/>
      <c r="X941" s="68"/>
      <c r="Y941" s="146"/>
      <c r="Z941" s="38"/>
      <c r="AA941" s="38"/>
      <c r="AB941" s="54"/>
      <c r="AC941" s="16"/>
      <c r="AD941" s="14"/>
      <c r="AE941" s="64"/>
      <c r="AF941" s="118"/>
      <c r="AG941" s="16"/>
      <c r="AH941" s="146"/>
      <c r="AJ941" s="38"/>
      <c r="AK941" s="16"/>
      <c r="AL941" s="16"/>
      <c r="AM941" s="16"/>
      <c r="AO941" s="157"/>
    </row>
    <row r="942" spans="2:41" s="3" customFormat="1" ht="1.5" customHeight="1" x14ac:dyDescent="0.2">
      <c r="P942" s="72"/>
      <c r="Q942" s="87"/>
      <c r="R942" s="6"/>
      <c r="S942" s="38"/>
      <c r="T942" s="6"/>
      <c r="U942" s="5"/>
      <c r="V942" s="51"/>
      <c r="W942" s="55"/>
      <c r="X942" s="14"/>
      <c r="Y942" s="146"/>
      <c r="Z942" s="38"/>
      <c r="AA942" s="38"/>
      <c r="AB942" s="54"/>
      <c r="AC942" s="16"/>
      <c r="AD942" s="14"/>
      <c r="AE942" s="64"/>
      <c r="AF942" s="118"/>
      <c r="AG942" s="38"/>
      <c r="AH942" s="146"/>
      <c r="AJ942" s="38"/>
      <c r="AK942" s="16"/>
      <c r="AL942" s="16"/>
      <c r="AM942" s="16"/>
      <c r="AO942" s="157" t="s">
        <v>56</v>
      </c>
    </row>
    <row r="943" spans="2:41" s="3" customFormat="1" ht="9.75" customHeight="1" x14ac:dyDescent="0.2">
      <c r="B943" s="107" t="s">
        <v>52</v>
      </c>
      <c r="D943" s="39"/>
      <c r="E943" s="72" t="s">
        <v>2065</v>
      </c>
      <c r="F943" s="72"/>
      <c r="G943" s="29" t="s">
        <v>45</v>
      </c>
      <c r="H943" s="29"/>
      <c r="I943" s="29"/>
      <c r="J943" s="29"/>
      <c r="K943" s="29" t="s">
        <v>965</v>
      </c>
      <c r="L943" s="29"/>
      <c r="M943" s="29"/>
      <c r="N943" s="29"/>
      <c r="P943" s="215" t="s">
        <v>2500</v>
      </c>
      <c r="Q943" s="87"/>
      <c r="R943" s="28"/>
      <c r="S943" s="38">
        <f>IF(Suggested="Yes",AA943,AG943)</f>
        <v>51.6</v>
      </c>
      <c r="T943" s="36" t="s">
        <v>44</v>
      </c>
      <c r="U943" s="5" t="str">
        <f>+Instructions!$B$3</f>
        <v>E</v>
      </c>
      <c r="V943" s="51"/>
      <c r="W943" s="55">
        <f>+Instructions!$C$22</f>
        <v>0</v>
      </c>
      <c r="X943" s="38">
        <f>ROUND($AA943*(1-W943)+0.004999,2)</f>
        <v>51.6</v>
      </c>
      <c r="Y943" s="146"/>
      <c r="Z943" s="6" t="s">
        <v>3262</v>
      </c>
      <c r="AA943" s="38">
        <v>51.6</v>
      </c>
      <c r="AB943" s="59">
        <f>+W943</f>
        <v>0</v>
      </c>
      <c r="AC943" s="16">
        <f>+X943</f>
        <v>51.6</v>
      </c>
      <c r="AD943" s="12">
        <f>(AG943-AC943)/AG943</f>
        <v>0</v>
      </c>
      <c r="AE943" s="115"/>
      <c r="AF943" s="120">
        <v>1</v>
      </c>
      <c r="AG943" s="37">
        <f>SUM(AJ943:AL943)+AE943</f>
        <v>51.6</v>
      </c>
      <c r="AH943" s="146"/>
      <c r="AJ943" s="38">
        <f>ROUND(AC943/(1-VLOOKUP(AF943,Group,2,FALSE)),2)</f>
        <v>51.6</v>
      </c>
      <c r="AK943" s="16">
        <f>IF(VLOOKUP(AF943,Group,5,FALSE)="YES",VLOOKUP(ROUND(ROUND(AJ943,1)-AJ943,2),Round,2,FALSE)+VLOOKUP(AF943,Group,6,FALSE),0)</f>
        <v>0</v>
      </c>
      <c r="AL943" s="16">
        <f>IF(VLOOKUP(AF943,Group,7,FALSE)="",0,ROUND(AJ943-0.04999,1)-AJ943+AM943)</f>
        <v>0</v>
      </c>
      <c r="AM943" s="16" t="str">
        <f>IF(VLOOKUP(AF943,Group,7,FALSE)="","",VLOOKUP(AF943,Group,7,FALSE))</f>
        <v/>
      </c>
      <c r="AO943" s="156" t="s">
        <v>56</v>
      </c>
    </row>
    <row r="944" spans="2:41" s="3" customFormat="1" ht="2.85" customHeight="1" x14ac:dyDescent="0.2">
      <c r="P944" s="72"/>
      <c r="Q944" s="87"/>
      <c r="R944" s="6"/>
      <c r="S944" s="38"/>
      <c r="T944" s="6"/>
      <c r="U944" s="5"/>
      <c r="V944" s="51"/>
      <c r="W944" s="55"/>
      <c r="X944" s="14"/>
      <c r="Y944" s="146"/>
      <c r="Z944" s="38"/>
      <c r="AA944" s="38"/>
      <c r="AB944" s="54"/>
      <c r="AC944" s="16"/>
      <c r="AD944" s="14"/>
      <c r="AE944" s="64"/>
      <c r="AF944" s="118"/>
      <c r="AG944" s="38"/>
      <c r="AH944" s="146"/>
      <c r="AJ944" s="38"/>
      <c r="AK944" s="16"/>
      <c r="AL944" s="16"/>
      <c r="AM944" s="16"/>
      <c r="AO944" s="157" t="s">
        <v>56</v>
      </c>
    </row>
    <row r="945" spans="2:41" s="3" customFormat="1" ht="9.9499999999999993" customHeight="1" x14ac:dyDescent="0.2">
      <c r="C945" s="34"/>
      <c r="D945" s="39" t="s">
        <v>227</v>
      </c>
      <c r="E945" s="138" t="s">
        <v>2659</v>
      </c>
      <c r="F945" s="138"/>
      <c r="G945" s="138"/>
      <c r="H945" s="138"/>
      <c r="I945" s="138"/>
      <c r="J945" s="138"/>
      <c r="K945" s="138"/>
      <c r="L945" s="138"/>
      <c r="M945" s="138"/>
      <c r="N945" s="138"/>
      <c r="O945" s="29"/>
      <c r="P945" s="72"/>
      <c r="Q945" s="29"/>
      <c r="R945" s="29"/>
      <c r="S945" s="29"/>
      <c r="T945" s="29"/>
      <c r="U945" s="5"/>
      <c r="V945" s="51"/>
      <c r="W945" s="68"/>
      <c r="X945" s="68"/>
      <c r="Y945" s="146"/>
      <c r="Z945" s="38"/>
      <c r="AA945" s="38"/>
      <c r="AB945" s="54"/>
      <c r="AC945" s="16"/>
      <c r="AD945" s="14"/>
      <c r="AE945" s="64"/>
      <c r="AF945" s="118"/>
      <c r="AG945" s="16"/>
      <c r="AH945" s="146"/>
      <c r="AJ945" s="38"/>
      <c r="AK945" s="16"/>
      <c r="AL945" s="16"/>
      <c r="AM945" s="16"/>
      <c r="AO945" s="157"/>
    </row>
    <row r="946" spans="2:41" s="3" customFormat="1" ht="1.5" customHeight="1" x14ac:dyDescent="0.2">
      <c r="P946" s="72"/>
      <c r="Q946" s="87"/>
      <c r="R946" s="6"/>
      <c r="S946" s="38"/>
      <c r="T946" s="6"/>
      <c r="U946" s="5"/>
      <c r="V946" s="51"/>
      <c r="W946" s="55"/>
      <c r="X946" s="14"/>
      <c r="Y946" s="146"/>
      <c r="Z946" s="38"/>
      <c r="AA946" s="38"/>
      <c r="AB946" s="54"/>
      <c r="AC946" s="16"/>
      <c r="AD946" s="14"/>
      <c r="AE946" s="64"/>
      <c r="AF946" s="118"/>
      <c r="AG946" s="38"/>
      <c r="AH946" s="146"/>
      <c r="AJ946" s="38"/>
      <c r="AK946" s="16"/>
      <c r="AL946" s="16"/>
      <c r="AM946" s="16"/>
      <c r="AO946" s="157" t="s">
        <v>56</v>
      </c>
    </row>
    <row r="947" spans="2:41" s="3" customFormat="1" ht="9.75" customHeight="1" x14ac:dyDescent="0.2">
      <c r="B947" s="107" t="s">
        <v>52</v>
      </c>
      <c r="D947" s="39"/>
      <c r="E947" s="72" t="s">
        <v>2065</v>
      </c>
      <c r="F947" s="72"/>
      <c r="G947" s="29" t="s">
        <v>45</v>
      </c>
      <c r="H947" s="29"/>
      <c r="I947" s="29"/>
      <c r="J947" s="29"/>
      <c r="K947" s="29" t="s">
        <v>965</v>
      </c>
      <c r="L947" s="29"/>
      <c r="M947" s="29"/>
      <c r="N947" s="29"/>
      <c r="P947" s="215" t="s">
        <v>2500</v>
      </c>
      <c r="Q947" s="87"/>
      <c r="R947" s="28"/>
      <c r="S947" s="38">
        <f>IF(Suggested="Yes",AA947,AG947)</f>
        <v>51.6</v>
      </c>
      <c r="T947" s="36" t="s">
        <v>44</v>
      </c>
      <c r="U947" s="5" t="str">
        <f>+Instructions!$B$3</f>
        <v>E</v>
      </c>
      <c r="V947" s="51"/>
      <c r="W947" s="55">
        <f>+Instructions!$C$22</f>
        <v>0</v>
      </c>
      <c r="X947" s="38">
        <f>ROUND($AA947*(1-W947)+0.004999,2)</f>
        <v>51.6</v>
      </c>
      <c r="Y947" s="146"/>
      <c r="Z947" s="6" t="s">
        <v>3262</v>
      </c>
      <c r="AA947" s="38">
        <v>51.6</v>
      </c>
      <c r="AB947" s="59">
        <f>+W947</f>
        <v>0</v>
      </c>
      <c r="AC947" s="16">
        <f>+X947</f>
        <v>51.6</v>
      </c>
      <c r="AD947" s="12">
        <f>(AG947-AC947)/AG947</f>
        <v>0</v>
      </c>
      <c r="AE947" s="115"/>
      <c r="AF947" s="120">
        <v>1</v>
      </c>
      <c r="AG947" s="37">
        <f>SUM(AJ947:AL947)+AE947</f>
        <v>51.6</v>
      </c>
      <c r="AH947" s="146"/>
      <c r="AJ947" s="38">
        <f>ROUND(AC947/(1-VLOOKUP(AF947,Group,2,FALSE)),2)</f>
        <v>51.6</v>
      </c>
      <c r="AK947" s="16">
        <f>IF(VLOOKUP(AF947,Group,5,FALSE)="YES",VLOOKUP(ROUND(ROUND(AJ947,1)-AJ947,2),Round,2,FALSE)+VLOOKUP(AF947,Group,6,FALSE),0)</f>
        <v>0</v>
      </c>
      <c r="AL947" s="16">
        <f>IF(VLOOKUP(AF947,Group,7,FALSE)="",0,ROUND(AJ947-0.04999,1)-AJ947+AM947)</f>
        <v>0</v>
      </c>
      <c r="AM947" s="16" t="str">
        <f>IF(VLOOKUP(AF947,Group,7,FALSE)="","",VLOOKUP(AF947,Group,7,FALSE))</f>
        <v/>
      </c>
      <c r="AO947" s="156" t="s">
        <v>56</v>
      </c>
    </row>
    <row r="948" spans="2:41" s="3" customFormat="1" ht="2.85" customHeight="1" x14ac:dyDescent="0.2">
      <c r="P948" s="72"/>
      <c r="Q948" s="87"/>
      <c r="R948" s="6"/>
      <c r="S948" s="38"/>
      <c r="T948" s="6"/>
      <c r="U948" s="5"/>
      <c r="V948" s="51"/>
      <c r="W948" s="55"/>
      <c r="X948" s="14"/>
      <c r="Y948" s="146"/>
      <c r="Z948" s="38"/>
      <c r="AA948" s="38"/>
      <c r="AB948" s="54"/>
      <c r="AC948" s="16"/>
      <c r="AD948" s="14"/>
      <c r="AE948" s="64"/>
      <c r="AF948" s="118"/>
      <c r="AG948" s="38"/>
      <c r="AH948" s="146"/>
      <c r="AJ948" s="38"/>
      <c r="AK948" s="16"/>
      <c r="AL948" s="16"/>
      <c r="AM948" s="16"/>
      <c r="AO948" s="157" t="s">
        <v>56</v>
      </c>
    </row>
    <row r="949" spans="2:41" s="3" customFormat="1" ht="9.9499999999999993" customHeight="1" x14ac:dyDescent="0.2">
      <c r="C949" s="34"/>
      <c r="D949" s="39" t="s">
        <v>227</v>
      </c>
      <c r="E949" s="138" t="s">
        <v>2661</v>
      </c>
      <c r="F949" s="138"/>
      <c r="G949" s="138"/>
      <c r="H949" s="138" t="s">
        <v>2664</v>
      </c>
      <c r="I949" s="138"/>
      <c r="J949" s="138"/>
      <c r="K949" s="138" t="s">
        <v>2665</v>
      </c>
      <c r="L949" s="138"/>
      <c r="M949" s="138"/>
      <c r="N949" s="138"/>
      <c r="O949" s="29"/>
      <c r="P949" s="72"/>
      <c r="Q949" s="29"/>
      <c r="R949" s="29"/>
      <c r="S949" s="29"/>
      <c r="T949" s="29"/>
      <c r="U949" s="5"/>
      <c r="V949" s="51"/>
      <c r="W949" s="68"/>
      <c r="X949" s="68"/>
      <c r="Y949" s="146"/>
      <c r="Z949" s="38"/>
      <c r="AA949" s="38"/>
      <c r="AB949" s="54"/>
      <c r="AC949" s="16"/>
      <c r="AD949" s="14"/>
      <c r="AE949" s="64"/>
      <c r="AF949" s="118"/>
      <c r="AG949" s="16"/>
      <c r="AH949" s="146"/>
      <c r="AJ949" s="38"/>
      <c r="AK949" s="16"/>
      <c r="AL949" s="16"/>
      <c r="AM949" s="16"/>
      <c r="AO949" s="157"/>
    </row>
    <row r="950" spans="2:41" s="3" customFormat="1" ht="9.9499999999999993" customHeight="1" x14ac:dyDescent="0.2">
      <c r="C950" s="34"/>
      <c r="D950" s="39"/>
      <c r="E950" s="138" t="s">
        <v>2662</v>
      </c>
      <c r="F950" s="138"/>
      <c r="G950" s="138"/>
      <c r="H950" s="138" t="s">
        <v>2663</v>
      </c>
      <c r="I950" s="138"/>
      <c r="J950" s="138"/>
      <c r="K950" s="138" t="s">
        <v>2666</v>
      </c>
      <c r="L950" s="138"/>
      <c r="M950" s="138"/>
      <c r="N950" s="138"/>
      <c r="O950" s="29"/>
      <c r="P950" s="72"/>
      <c r="Q950" s="29"/>
      <c r="R950" s="29"/>
      <c r="S950" s="29"/>
      <c r="T950" s="29"/>
      <c r="U950" s="5"/>
      <c r="V950" s="51"/>
      <c r="W950" s="68"/>
      <c r="X950" s="68"/>
      <c r="Y950" s="146"/>
      <c r="Z950" s="38"/>
      <c r="AA950" s="38"/>
      <c r="AB950" s="54"/>
      <c r="AC950" s="16"/>
      <c r="AD950" s="14"/>
      <c r="AE950" s="64"/>
      <c r="AF950" s="118"/>
      <c r="AG950" s="16"/>
      <c r="AH950" s="146"/>
      <c r="AJ950" s="38"/>
      <c r="AK950" s="16"/>
      <c r="AL950" s="16"/>
      <c r="AM950" s="16"/>
      <c r="AO950" s="157"/>
    </row>
    <row r="951" spans="2:41" s="3" customFormat="1" ht="1.5" customHeight="1" x14ac:dyDescent="0.2">
      <c r="P951" s="72"/>
      <c r="Q951" s="87"/>
      <c r="R951" s="6"/>
      <c r="S951" s="38"/>
      <c r="T951" s="6"/>
      <c r="U951" s="5"/>
      <c r="V951" s="51"/>
      <c r="W951" s="55"/>
      <c r="X951" s="14"/>
      <c r="Y951" s="146"/>
      <c r="Z951" s="38"/>
      <c r="AA951" s="38"/>
      <c r="AB951" s="54"/>
      <c r="AC951" s="16"/>
      <c r="AD951" s="14"/>
      <c r="AE951" s="64"/>
      <c r="AF951" s="118"/>
      <c r="AG951" s="38"/>
      <c r="AH951" s="146"/>
      <c r="AJ951" s="38"/>
      <c r="AK951" s="16"/>
      <c r="AL951" s="16"/>
      <c r="AM951" s="16"/>
      <c r="AO951" s="157" t="s">
        <v>56</v>
      </c>
    </row>
    <row r="952" spans="2:41" s="3" customFormat="1" ht="9.75" customHeight="1" x14ac:dyDescent="0.2">
      <c r="B952" s="107" t="s">
        <v>52</v>
      </c>
      <c r="D952" s="39"/>
      <c r="E952" s="72" t="s">
        <v>2065</v>
      </c>
      <c r="F952" s="72"/>
      <c r="G952" s="29" t="s">
        <v>45</v>
      </c>
      <c r="H952" s="29"/>
      <c r="I952" s="29"/>
      <c r="J952" s="29"/>
      <c r="K952" s="29" t="s">
        <v>965</v>
      </c>
      <c r="L952" s="29"/>
      <c r="M952" s="29"/>
      <c r="N952" s="29"/>
      <c r="P952" s="215" t="s">
        <v>2500</v>
      </c>
      <c r="Q952" s="87"/>
      <c r="R952" s="28"/>
      <c r="S952" s="38">
        <f>IF(Suggested="Yes",AA952,AG952)</f>
        <v>51.6</v>
      </c>
      <c r="T952" s="36" t="s">
        <v>44</v>
      </c>
      <c r="U952" s="5" t="str">
        <f>+Instructions!$B$3</f>
        <v>E</v>
      </c>
      <c r="V952" s="51"/>
      <c r="W952" s="55">
        <f>+Instructions!$C$22</f>
        <v>0</v>
      </c>
      <c r="X952" s="38">
        <f>ROUND($AA952*(1-W952)+0.004999,2)</f>
        <v>51.6</v>
      </c>
      <c r="Y952" s="146"/>
      <c r="Z952" s="6" t="s">
        <v>3262</v>
      </c>
      <c r="AA952" s="38">
        <v>51.6</v>
      </c>
      <c r="AB952" s="59">
        <f>+W952</f>
        <v>0</v>
      </c>
      <c r="AC952" s="16">
        <f>+X952</f>
        <v>51.6</v>
      </c>
      <c r="AD952" s="12">
        <f>(AG952-AC952)/AG952</f>
        <v>0</v>
      </c>
      <c r="AE952" s="115"/>
      <c r="AF952" s="120">
        <v>1</v>
      </c>
      <c r="AG952" s="37">
        <f>SUM(AJ952:AL952)+AE952</f>
        <v>51.6</v>
      </c>
      <c r="AH952" s="146"/>
      <c r="AJ952" s="38">
        <f>ROUND(AC952/(1-VLOOKUP(AF952,Group,2,FALSE)),2)</f>
        <v>51.6</v>
      </c>
      <c r="AK952" s="16">
        <f>IF(VLOOKUP(AF952,Group,5,FALSE)="YES",VLOOKUP(ROUND(ROUND(AJ952,1)-AJ952,2),Round,2,FALSE)+VLOOKUP(AF952,Group,6,FALSE),0)</f>
        <v>0</v>
      </c>
      <c r="AL952" s="16">
        <f>IF(VLOOKUP(AF952,Group,7,FALSE)="",0,ROUND(AJ952-0.04999,1)-AJ952+AM952)</f>
        <v>0</v>
      </c>
      <c r="AM952" s="16" t="str">
        <f>IF(VLOOKUP(AF952,Group,7,FALSE)="","",VLOOKUP(AF952,Group,7,FALSE))</f>
        <v/>
      </c>
      <c r="AO952" s="156" t="s">
        <v>56</v>
      </c>
    </row>
    <row r="953" spans="2:41" s="3" customFormat="1" ht="2.85" customHeight="1" x14ac:dyDescent="0.2">
      <c r="P953" s="72"/>
      <c r="Q953" s="87"/>
      <c r="R953" s="6"/>
      <c r="S953" s="38"/>
      <c r="T953" s="6"/>
      <c r="U953" s="5"/>
      <c r="V953" s="51"/>
      <c r="W953" s="55"/>
      <c r="X953" s="14"/>
      <c r="Y953" s="146"/>
      <c r="Z953" s="38"/>
      <c r="AA953" s="38"/>
      <c r="AB953" s="54"/>
      <c r="AC953" s="16"/>
      <c r="AD953" s="14"/>
      <c r="AE953" s="64"/>
      <c r="AF953" s="118"/>
      <c r="AG953" s="38"/>
      <c r="AH953" s="146"/>
      <c r="AJ953" s="38"/>
      <c r="AK953" s="16"/>
      <c r="AL953" s="16"/>
      <c r="AM953" s="16"/>
      <c r="AO953" s="157" t="s">
        <v>56</v>
      </c>
    </row>
    <row r="954" spans="2:41" s="3" customFormat="1" ht="9.9499999999999993" customHeight="1" x14ac:dyDescent="0.2">
      <c r="C954" s="34"/>
      <c r="D954" s="39" t="s">
        <v>227</v>
      </c>
      <c r="E954" s="138" t="s">
        <v>2660</v>
      </c>
      <c r="F954" s="138"/>
      <c r="G954" s="138"/>
      <c r="H954" s="138"/>
      <c r="I954" s="138"/>
      <c r="J954" s="138"/>
      <c r="K954" s="138"/>
      <c r="L954" s="138"/>
      <c r="M954" s="138"/>
      <c r="N954" s="138"/>
      <c r="O954" s="29"/>
      <c r="P954" s="72"/>
      <c r="Q954" s="29"/>
      <c r="R954" s="29"/>
      <c r="S954" s="29"/>
      <c r="T954" s="29"/>
      <c r="U954" s="5"/>
      <c r="V954" s="51"/>
      <c r="W954" s="68"/>
      <c r="X954" s="68"/>
      <c r="Y954" s="146"/>
      <c r="Z954" s="38"/>
      <c r="AA954" s="38"/>
      <c r="AB954" s="54"/>
      <c r="AC954" s="16"/>
      <c r="AD954" s="14"/>
      <c r="AE954" s="64"/>
      <c r="AF954" s="118"/>
      <c r="AG954" s="16"/>
      <c r="AH954" s="146"/>
      <c r="AJ954" s="38"/>
      <c r="AK954" s="16"/>
      <c r="AL954" s="16"/>
      <c r="AM954" s="16"/>
      <c r="AO954" s="157"/>
    </row>
    <row r="955" spans="2:41" s="3" customFormat="1" ht="1.5" customHeight="1" x14ac:dyDescent="0.2">
      <c r="P955" s="72"/>
      <c r="Q955" s="87"/>
      <c r="R955" s="6"/>
      <c r="S955" s="38"/>
      <c r="T955" s="6"/>
      <c r="U955" s="5"/>
      <c r="V955" s="51"/>
      <c r="W955" s="55"/>
      <c r="X955" s="14"/>
      <c r="Y955" s="146"/>
      <c r="Z955" s="38"/>
      <c r="AA955" s="38"/>
      <c r="AB955" s="54"/>
      <c r="AC955" s="16"/>
      <c r="AD955" s="14"/>
      <c r="AE955" s="64"/>
      <c r="AF955" s="118"/>
      <c r="AG955" s="38"/>
      <c r="AH955" s="146"/>
      <c r="AJ955" s="38"/>
      <c r="AK955" s="16"/>
      <c r="AL955" s="16"/>
      <c r="AM955" s="16"/>
      <c r="AO955" s="157" t="s">
        <v>56</v>
      </c>
    </row>
    <row r="956" spans="2:41" s="3" customFormat="1" ht="9.75" customHeight="1" x14ac:dyDescent="0.2">
      <c r="B956" s="107" t="s">
        <v>52</v>
      </c>
      <c r="D956" s="39"/>
      <c r="E956" s="72" t="s">
        <v>2065</v>
      </c>
      <c r="F956" s="72"/>
      <c r="G956" s="29" t="s">
        <v>45</v>
      </c>
      <c r="H956" s="29"/>
      <c r="I956" s="29"/>
      <c r="J956" s="29"/>
      <c r="K956" s="29" t="s">
        <v>965</v>
      </c>
      <c r="L956" s="29"/>
      <c r="M956" s="29"/>
      <c r="N956" s="29"/>
      <c r="P956" s="215" t="s">
        <v>2500</v>
      </c>
      <c r="Q956" s="87"/>
      <c r="R956" s="28"/>
      <c r="S956" s="38">
        <f>IF(Suggested="Yes",AA956,AG956)</f>
        <v>51.6</v>
      </c>
      <c r="T956" s="36" t="s">
        <v>44</v>
      </c>
      <c r="U956" s="5" t="str">
        <f>+Instructions!$B$3</f>
        <v>E</v>
      </c>
      <c r="V956" s="51"/>
      <c r="W956" s="55">
        <f>+Instructions!$C$22</f>
        <v>0</v>
      </c>
      <c r="X956" s="38">
        <f>ROUND($AA956*(1-W956)+0.004999,2)</f>
        <v>51.6</v>
      </c>
      <c r="Y956" s="146"/>
      <c r="Z956" s="6" t="s">
        <v>3262</v>
      </c>
      <c r="AA956" s="38">
        <v>51.6</v>
      </c>
      <c r="AB956" s="59">
        <f>+W956</f>
        <v>0</v>
      </c>
      <c r="AC956" s="16">
        <f>+X956</f>
        <v>51.6</v>
      </c>
      <c r="AD956" s="12">
        <f>(AG956-AC956)/AG956</f>
        <v>0</v>
      </c>
      <c r="AE956" s="115"/>
      <c r="AF956" s="120">
        <v>1</v>
      </c>
      <c r="AG956" s="37">
        <f>SUM(AJ956:AL956)+AE956</f>
        <v>51.6</v>
      </c>
      <c r="AH956" s="146"/>
      <c r="AJ956" s="38">
        <f>ROUND(AC956/(1-VLOOKUP(AF956,Group,2,FALSE)),2)</f>
        <v>51.6</v>
      </c>
      <c r="AK956" s="16">
        <f>IF(VLOOKUP(AF956,Group,5,FALSE)="YES",VLOOKUP(ROUND(ROUND(AJ956,1)-AJ956,2),Round,2,FALSE)+VLOOKUP(AF956,Group,6,FALSE),0)</f>
        <v>0</v>
      </c>
      <c r="AL956" s="16">
        <f>IF(VLOOKUP(AF956,Group,7,FALSE)="",0,ROUND(AJ956-0.04999,1)-AJ956+AM956)</f>
        <v>0</v>
      </c>
      <c r="AM956" s="16" t="str">
        <f>IF(VLOOKUP(AF956,Group,7,FALSE)="","",VLOOKUP(AF956,Group,7,FALSE))</f>
        <v/>
      </c>
      <c r="AO956" s="156" t="s">
        <v>56</v>
      </c>
    </row>
    <row r="957" spans="2:41" s="3" customFormat="1" ht="2.85" customHeight="1" x14ac:dyDescent="0.2">
      <c r="P957" s="72"/>
      <c r="Q957" s="87"/>
      <c r="R957" s="6"/>
      <c r="S957" s="38"/>
      <c r="T957" s="6"/>
      <c r="U957" s="5"/>
      <c r="V957" s="51"/>
      <c r="W957" s="55"/>
      <c r="X957" s="14"/>
      <c r="Y957" s="146"/>
      <c r="Z957" s="38"/>
      <c r="AA957" s="38"/>
      <c r="AB957" s="54"/>
      <c r="AC957" s="16"/>
      <c r="AD957" s="14"/>
      <c r="AE957" s="64"/>
      <c r="AF957" s="118"/>
      <c r="AG957" s="38"/>
      <c r="AH957" s="146"/>
      <c r="AJ957" s="38"/>
      <c r="AK957" s="16"/>
      <c r="AL957" s="16"/>
      <c r="AM957" s="16"/>
      <c r="AO957" s="157" t="s">
        <v>56</v>
      </c>
    </row>
    <row r="958" spans="2:41" s="3" customFormat="1" ht="9.9499999999999993" customHeight="1" x14ac:dyDescent="0.2">
      <c r="C958" s="34"/>
      <c r="D958" s="39" t="s">
        <v>227</v>
      </c>
      <c r="E958" s="138" t="s">
        <v>2667</v>
      </c>
      <c r="F958" s="138"/>
      <c r="G958" s="138"/>
      <c r="H958" s="138" t="s">
        <v>2668</v>
      </c>
      <c r="I958" s="138"/>
      <c r="J958" s="138"/>
      <c r="K958" s="138" t="s">
        <v>2671</v>
      </c>
      <c r="L958" s="138"/>
      <c r="M958" s="138"/>
      <c r="N958" s="138"/>
      <c r="O958" s="29"/>
      <c r="P958" s="72"/>
      <c r="Q958" s="29"/>
      <c r="R958" s="29"/>
      <c r="S958" s="29"/>
      <c r="T958" s="29"/>
      <c r="U958" s="5"/>
      <c r="V958" s="51"/>
      <c r="W958" s="68"/>
      <c r="X958" s="68"/>
      <c r="Y958" s="146"/>
      <c r="Z958" s="38"/>
      <c r="AA958" s="38"/>
      <c r="AB958" s="54"/>
      <c r="AC958" s="16"/>
      <c r="AD958" s="14"/>
      <c r="AE958" s="64"/>
      <c r="AF958" s="118"/>
      <c r="AG958" s="16"/>
      <c r="AH958" s="146"/>
      <c r="AJ958" s="38"/>
      <c r="AK958" s="16"/>
      <c r="AL958" s="16"/>
      <c r="AM958" s="16"/>
      <c r="AO958" s="157"/>
    </row>
    <row r="959" spans="2:41" s="3" customFormat="1" ht="9.9499999999999993" customHeight="1" x14ac:dyDescent="0.2">
      <c r="C959" s="34"/>
      <c r="D959" s="39"/>
      <c r="E959" s="138" t="s">
        <v>2669</v>
      </c>
      <c r="F959" s="138"/>
      <c r="G959" s="138"/>
      <c r="H959" s="138" t="s">
        <v>2670</v>
      </c>
      <c r="I959" s="138"/>
      <c r="J959" s="138"/>
      <c r="K959" s="138" t="s">
        <v>2672</v>
      </c>
      <c r="L959" s="138"/>
      <c r="M959" s="138"/>
      <c r="N959" s="138"/>
      <c r="O959" s="29"/>
      <c r="P959" s="72"/>
      <c r="Q959" s="29"/>
      <c r="R959" s="29"/>
      <c r="S959" s="29"/>
      <c r="T959" s="29"/>
      <c r="U959" s="5"/>
      <c r="V959" s="51"/>
      <c r="W959" s="68"/>
      <c r="X959" s="68"/>
      <c r="Y959" s="146"/>
      <c r="Z959" s="38"/>
      <c r="AA959" s="38"/>
      <c r="AB959" s="54"/>
      <c r="AC959" s="16"/>
      <c r="AD959" s="14"/>
      <c r="AE959" s="64"/>
      <c r="AF959" s="118"/>
      <c r="AG959" s="16"/>
      <c r="AH959" s="146"/>
      <c r="AJ959" s="38"/>
      <c r="AK959" s="16"/>
      <c r="AL959" s="16"/>
      <c r="AM959" s="16"/>
      <c r="AO959" s="157"/>
    </row>
    <row r="960" spans="2:41" s="3" customFormat="1" ht="1.5" customHeight="1" x14ac:dyDescent="0.2">
      <c r="P960" s="72"/>
      <c r="Q960" s="87"/>
      <c r="R960" s="6"/>
      <c r="S960" s="38"/>
      <c r="T960" s="6"/>
      <c r="U960" s="5"/>
      <c r="V960" s="51"/>
      <c r="W960" s="55"/>
      <c r="X960" s="14"/>
      <c r="Y960" s="146"/>
      <c r="Z960" s="38"/>
      <c r="AA960" s="38"/>
      <c r="AB960" s="54"/>
      <c r="AC960" s="16"/>
      <c r="AD960" s="14"/>
      <c r="AE960" s="64"/>
      <c r="AF960" s="118"/>
      <c r="AG960" s="38"/>
      <c r="AH960" s="146"/>
      <c r="AJ960" s="38"/>
      <c r="AK960" s="16"/>
      <c r="AL960" s="16"/>
      <c r="AM960" s="16"/>
      <c r="AO960" s="157" t="s">
        <v>56</v>
      </c>
    </row>
    <row r="961" spans="2:41" s="3" customFormat="1" ht="9.75" customHeight="1" x14ac:dyDescent="0.2">
      <c r="B961" s="107" t="s">
        <v>52</v>
      </c>
      <c r="D961" s="39"/>
      <c r="E961" s="72" t="s">
        <v>2065</v>
      </c>
      <c r="F961" s="72"/>
      <c r="G961" s="29" t="s">
        <v>45</v>
      </c>
      <c r="H961" s="29"/>
      <c r="I961" s="29"/>
      <c r="J961" s="29"/>
      <c r="K961" s="29" t="s">
        <v>965</v>
      </c>
      <c r="L961" s="29"/>
      <c r="M961" s="29"/>
      <c r="N961" s="29"/>
      <c r="P961" s="215" t="s">
        <v>2500</v>
      </c>
      <c r="Q961" s="87"/>
      <c r="R961" s="28"/>
      <c r="S961" s="38">
        <f>IF(Suggested="Yes",AA961,AG961)</f>
        <v>51.6</v>
      </c>
      <c r="T961" s="36" t="s">
        <v>44</v>
      </c>
      <c r="U961" s="5" t="str">
        <f>+Instructions!$B$3</f>
        <v>E</v>
      </c>
      <c r="V961" s="51"/>
      <c r="W961" s="55">
        <f>+Instructions!$C$22</f>
        <v>0</v>
      </c>
      <c r="X961" s="38">
        <f>ROUND($AA961*(1-W961)+0.004999,2)</f>
        <v>51.6</v>
      </c>
      <c r="Y961" s="146"/>
      <c r="Z961" s="6" t="s">
        <v>3262</v>
      </c>
      <c r="AA961" s="38">
        <v>51.6</v>
      </c>
      <c r="AB961" s="59">
        <f>+W961</f>
        <v>0</v>
      </c>
      <c r="AC961" s="16">
        <f>+X961</f>
        <v>51.6</v>
      </c>
      <c r="AD961" s="12">
        <f>(AG961-AC961)/AG961</f>
        <v>0</v>
      </c>
      <c r="AE961" s="115"/>
      <c r="AF961" s="120">
        <v>1</v>
      </c>
      <c r="AG961" s="37">
        <f>SUM(AJ961:AL961)+AE961</f>
        <v>51.6</v>
      </c>
      <c r="AH961" s="146"/>
      <c r="AJ961" s="38">
        <f>ROUND(AC961/(1-VLOOKUP(AF961,Group,2,FALSE)),2)</f>
        <v>51.6</v>
      </c>
      <c r="AK961" s="16">
        <f>IF(VLOOKUP(AF961,Group,5,FALSE)="YES",VLOOKUP(ROUND(ROUND(AJ961,1)-AJ961,2),Round,2,FALSE)+VLOOKUP(AF961,Group,6,FALSE),0)</f>
        <v>0</v>
      </c>
      <c r="AL961" s="16">
        <f>IF(VLOOKUP(AF961,Group,7,FALSE)="",0,ROUND(AJ961-0.04999,1)-AJ961+AM961)</f>
        <v>0</v>
      </c>
      <c r="AM961" s="16" t="str">
        <f>IF(VLOOKUP(AF961,Group,7,FALSE)="","",VLOOKUP(AF961,Group,7,FALSE))</f>
        <v/>
      </c>
      <c r="AO961" s="156" t="s">
        <v>56</v>
      </c>
    </row>
    <row r="962" spans="2:41" s="3" customFormat="1" ht="2.85" customHeight="1" x14ac:dyDescent="0.2">
      <c r="P962" s="72"/>
      <c r="Q962" s="87"/>
      <c r="R962" s="6"/>
      <c r="S962" s="38"/>
      <c r="T962" s="6"/>
      <c r="U962" s="5"/>
      <c r="V962" s="51"/>
      <c r="W962" s="55"/>
      <c r="X962" s="14"/>
      <c r="Y962" s="146"/>
      <c r="Z962" s="38"/>
      <c r="AA962" s="38"/>
      <c r="AB962" s="54"/>
      <c r="AC962" s="16"/>
      <c r="AD962" s="14"/>
      <c r="AE962" s="64"/>
      <c r="AF962" s="118"/>
      <c r="AG962" s="38"/>
      <c r="AH962" s="146"/>
      <c r="AJ962" s="38"/>
      <c r="AK962" s="16"/>
      <c r="AL962" s="16"/>
      <c r="AM962" s="16"/>
      <c r="AO962" s="157" t="s">
        <v>56</v>
      </c>
    </row>
    <row r="963" spans="2:41" s="3" customFormat="1" ht="9.9499999999999993" customHeight="1" x14ac:dyDescent="0.2">
      <c r="C963" s="34"/>
      <c r="D963" s="39" t="s">
        <v>227</v>
      </c>
      <c r="E963" s="138" t="s">
        <v>2673</v>
      </c>
      <c r="F963" s="138"/>
      <c r="G963" s="138"/>
      <c r="H963" s="138"/>
      <c r="I963" s="138"/>
      <c r="J963" s="138"/>
      <c r="K963" s="138"/>
      <c r="L963" s="138"/>
      <c r="M963" s="138"/>
      <c r="N963" s="138"/>
      <c r="O963" s="29"/>
      <c r="P963" s="72"/>
      <c r="Q963" s="29"/>
      <c r="R963" s="29"/>
      <c r="S963" s="29"/>
      <c r="T963" s="29"/>
      <c r="U963" s="5"/>
      <c r="V963" s="51"/>
      <c r="W963" s="68"/>
      <c r="X963" s="68"/>
      <c r="Y963" s="146"/>
      <c r="Z963" s="38"/>
      <c r="AA963" s="38"/>
      <c r="AB963" s="54"/>
      <c r="AC963" s="16"/>
      <c r="AD963" s="14"/>
      <c r="AE963" s="64"/>
      <c r="AF963" s="118"/>
      <c r="AG963" s="16"/>
      <c r="AH963" s="146"/>
      <c r="AJ963" s="38"/>
      <c r="AK963" s="16"/>
      <c r="AL963" s="16"/>
      <c r="AM963" s="16"/>
      <c r="AO963" s="157"/>
    </row>
    <row r="964" spans="2:41" s="3" customFormat="1" ht="1.5" customHeight="1" x14ac:dyDescent="0.2">
      <c r="P964" s="72"/>
      <c r="Q964" s="87"/>
      <c r="R964" s="6"/>
      <c r="S964" s="38"/>
      <c r="T964" s="6"/>
      <c r="U964" s="5"/>
      <c r="V964" s="51"/>
      <c r="W964" s="55"/>
      <c r="X964" s="14"/>
      <c r="Y964" s="146"/>
      <c r="Z964" s="38"/>
      <c r="AA964" s="38"/>
      <c r="AB964" s="54"/>
      <c r="AC964" s="16"/>
      <c r="AD964" s="14"/>
      <c r="AE964" s="64"/>
      <c r="AF964" s="118"/>
      <c r="AG964" s="38"/>
      <c r="AH964" s="146"/>
      <c r="AJ964" s="38"/>
      <c r="AK964" s="16"/>
      <c r="AL964" s="16"/>
      <c r="AM964" s="16"/>
      <c r="AO964" s="157" t="s">
        <v>56</v>
      </c>
    </row>
    <row r="965" spans="2:41" s="3" customFormat="1" ht="9.9499999999999993" customHeight="1" x14ac:dyDescent="0.2">
      <c r="B965" s="106" t="s">
        <v>6</v>
      </c>
      <c r="D965" s="39"/>
      <c r="E965" s="72" t="s">
        <v>83</v>
      </c>
      <c r="F965" s="72"/>
      <c r="G965" s="29" t="s">
        <v>116</v>
      </c>
      <c r="H965" s="29"/>
      <c r="I965" s="29"/>
      <c r="J965" s="29"/>
      <c r="K965" s="29" t="s">
        <v>103</v>
      </c>
      <c r="L965" s="29"/>
      <c r="M965" s="29"/>
      <c r="N965" s="29"/>
      <c r="P965" s="72" t="s">
        <v>1531</v>
      </c>
      <c r="Q965" s="87"/>
      <c r="R965" s="28"/>
      <c r="S965" s="38">
        <f t="shared" ref="S965:S967" si="770">IF(Suggested="Yes",AA965,AG965)</f>
        <v>42.4</v>
      </c>
      <c r="T965" s="36" t="s">
        <v>43</v>
      </c>
      <c r="U965" s="5" t="str">
        <f>+Instructions!$B$3</f>
        <v>E</v>
      </c>
      <c r="V965" s="51"/>
      <c r="W965" s="55">
        <f>+Instructions!$C$22</f>
        <v>0</v>
      </c>
      <c r="X965" s="38">
        <f t="shared" ref="X965:X967" si="771">ROUND($AA965*(1-W965)+0.004999,2)</f>
        <v>42.4</v>
      </c>
      <c r="Y965" s="146"/>
      <c r="Z965" s="6" t="s">
        <v>3262</v>
      </c>
      <c r="AA965" s="38">
        <v>42.4</v>
      </c>
      <c r="AB965" s="59">
        <f t="shared" ref="AB965:AB967" si="772">+W965</f>
        <v>0</v>
      </c>
      <c r="AC965" s="16">
        <f t="shared" ref="AC965:AC967" si="773">+X965</f>
        <v>42.4</v>
      </c>
      <c r="AD965" s="12">
        <f t="shared" ref="AD965:AD967" si="774">(AG965-AC965)/AG965</f>
        <v>0</v>
      </c>
      <c r="AE965" s="115"/>
      <c r="AF965" s="121">
        <v>3</v>
      </c>
      <c r="AG965" s="52">
        <f t="shared" ref="AG965:AG967" si="775">SUM(AJ965:AL965)+AE965</f>
        <v>42.4</v>
      </c>
      <c r="AH965" s="146"/>
      <c r="AJ965" s="38">
        <f t="shared" ref="AJ965:AJ967" si="776">ROUND(AC965/(1-VLOOKUP(AF965,Group,2,FALSE)),2)</f>
        <v>42.4</v>
      </c>
      <c r="AK965" s="16">
        <f t="shared" ref="AK965:AK967" si="777">IF(VLOOKUP(AF965,Group,5,FALSE)="YES",VLOOKUP(ROUND(ROUND(AJ965,1)-AJ965,2),Round,2,FALSE)+VLOOKUP(AF965,Group,6,FALSE),0)</f>
        <v>0</v>
      </c>
      <c r="AL965" s="16">
        <f t="shared" ref="AL965:AL967" si="778">IF(VLOOKUP(AF965,Group,7,FALSE)="",0,ROUND(AJ965-0.04999,1)-AJ965+AM965)</f>
        <v>0</v>
      </c>
      <c r="AM965" s="16" t="str">
        <f t="shared" ref="AM965:AM967" si="779">IF(VLOOKUP(AF965,Group,7,FALSE)="","",VLOOKUP(AF965,Group,7,FALSE))</f>
        <v/>
      </c>
      <c r="AO965" s="156" t="s">
        <v>56</v>
      </c>
    </row>
    <row r="966" spans="2:41" s="3" customFormat="1" ht="1.5" customHeight="1" x14ac:dyDescent="0.2">
      <c r="P966" s="72"/>
      <c r="Q966" s="87"/>
      <c r="R966" s="6"/>
      <c r="S966" s="38"/>
      <c r="T966" s="6"/>
      <c r="U966" s="5"/>
      <c r="V966" s="51"/>
      <c r="W966" s="55"/>
      <c r="X966" s="14"/>
      <c r="Y966" s="146"/>
      <c r="Z966" s="38"/>
      <c r="AA966" s="38"/>
      <c r="AB966" s="54"/>
      <c r="AC966" s="16"/>
      <c r="AD966" s="14"/>
      <c r="AE966" s="64"/>
      <c r="AF966" s="118"/>
      <c r="AG966" s="38"/>
      <c r="AH966" s="146"/>
      <c r="AJ966" s="38"/>
      <c r="AK966" s="16"/>
      <c r="AL966" s="16"/>
      <c r="AM966" s="16"/>
      <c r="AO966" s="157" t="s">
        <v>56</v>
      </c>
    </row>
    <row r="967" spans="2:41" s="3" customFormat="1" ht="9.9499999999999993" customHeight="1" x14ac:dyDescent="0.2">
      <c r="B967" s="106" t="s">
        <v>6</v>
      </c>
      <c r="D967" s="39"/>
      <c r="E967" s="72" t="s">
        <v>2674</v>
      </c>
      <c r="F967" s="72"/>
      <c r="G967" s="29" t="s">
        <v>1478</v>
      </c>
      <c r="H967" s="29"/>
      <c r="I967" s="29"/>
      <c r="J967" s="29"/>
      <c r="K967" s="29" t="s">
        <v>965</v>
      </c>
      <c r="L967" s="29"/>
      <c r="M967" s="29"/>
      <c r="N967" s="29"/>
      <c r="P967" s="72"/>
      <c r="Q967" s="87"/>
      <c r="R967" s="28"/>
      <c r="S967" s="38">
        <f t="shared" si="770"/>
        <v>31.7</v>
      </c>
      <c r="T967" s="36" t="s">
        <v>43</v>
      </c>
      <c r="U967" s="5" t="str">
        <f>+Instructions!$B$3</f>
        <v>E</v>
      </c>
      <c r="V967" s="51"/>
      <c r="W967" s="55">
        <f>+Instructions!$C$22</f>
        <v>0</v>
      </c>
      <c r="X967" s="38">
        <f t="shared" si="771"/>
        <v>31.7</v>
      </c>
      <c r="Y967" s="146"/>
      <c r="Z967" s="6" t="s">
        <v>3262</v>
      </c>
      <c r="AA967" s="38">
        <v>31.7</v>
      </c>
      <c r="AB967" s="59">
        <f t="shared" si="772"/>
        <v>0</v>
      </c>
      <c r="AC967" s="16">
        <f t="shared" si="773"/>
        <v>31.7</v>
      </c>
      <c r="AD967" s="12">
        <f t="shared" si="774"/>
        <v>0</v>
      </c>
      <c r="AE967" s="115"/>
      <c r="AF967" s="121">
        <v>3</v>
      </c>
      <c r="AG967" s="52">
        <f t="shared" si="775"/>
        <v>31.7</v>
      </c>
      <c r="AH967" s="146"/>
      <c r="AJ967" s="38">
        <f t="shared" si="776"/>
        <v>31.7</v>
      </c>
      <c r="AK967" s="16">
        <f t="shared" si="777"/>
        <v>0</v>
      </c>
      <c r="AL967" s="16">
        <f t="shared" si="778"/>
        <v>0</v>
      </c>
      <c r="AM967" s="16" t="str">
        <f t="shared" si="779"/>
        <v/>
      </c>
      <c r="AO967" s="156" t="s">
        <v>56</v>
      </c>
    </row>
    <row r="968" spans="2:41" s="3" customFormat="1" ht="3.95" customHeight="1" x14ac:dyDescent="0.2">
      <c r="P968" s="72"/>
      <c r="Q968" s="87"/>
      <c r="R968" s="6"/>
      <c r="S968" s="38"/>
      <c r="T968" s="6"/>
      <c r="U968" s="5"/>
      <c r="V968" s="51"/>
      <c r="W968" s="55"/>
      <c r="X968" s="14"/>
      <c r="Y968" s="146"/>
      <c r="Z968" s="38"/>
      <c r="AA968" s="38"/>
      <c r="AB968" s="54"/>
      <c r="AC968" s="16"/>
      <c r="AD968" s="14"/>
      <c r="AE968" s="64"/>
      <c r="AF968" s="118"/>
      <c r="AG968" s="38"/>
      <c r="AH968" s="146"/>
      <c r="AJ968" s="38"/>
      <c r="AK968" s="16"/>
      <c r="AL968" s="16"/>
      <c r="AM968" s="16"/>
      <c r="AO968" s="157" t="s">
        <v>56</v>
      </c>
    </row>
    <row r="969" spans="2:41" s="3" customFormat="1" ht="9.9499999999999993" customHeight="1" x14ac:dyDescent="0.2">
      <c r="C969" s="71" t="s">
        <v>1674</v>
      </c>
      <c r="P969" s="137"/>
      <c r="Q969" s="6"/>
      <c r="R969" s="77" t="s">
        <v>791</v>
      </c>
      <c r="S969" s="185" t="s">
        <v>1040</v>
      </c>
      <c r="T969" s="190"/>
      <c r="U969" s="5"/>
      <c r="V969" s="51"/>
      <c r="W969" s="68"/>
      <c r="X969" s="68"/>
      <c r="Y969" s="146"/>
      <c r="Z969" s="38"/>
      <c r="AA969" s="38"/>
      <c r="AB969" s="14"/>
      <c r="AC969" s="14"/>
      <c r="AD969" s="14"/>
      <c r="AE969" s="14"/>
      <c r="AF969" s="64"/>
      <c r="AG969" s="16"/>
      <c r="AH969" s="146"/>
      <c r="AO969" s="157" t="s">
        <v>56</v>
      </c>
    </row>
    <row r="970" spans="2:41" s="3" customFormat="1" ht="2.85" customHeight="1" x14ac:dyDescent="0.2">
      <c r="P970" s="72"/>
      <c r="Q970" s="87"/>
      <c r="R970" s="6"/>
      <c r="S970" s="38"/>
      <c r="T970" s="6"/>
      <c r="U970" s="5"/>
      <c r="V970" s="51"/>
      <c r="W970" s="55"/>
      <c r="X970" s="14"/>
      <c r="Y970" s="146"/>
      <c r="Z970" s="38"/>
      <c r="AA970" s="38"/>
      <c r="AB970" s="54"/>
      <c r="AC970" s="16"/>
      <c r="AD970" s="14"/>
      <c r="AE970" s="64"/>
      <c r="AF970" s="118"/>
      <c r="AG970" s="38"/>
      <c r="AH970" s="146"/>
      <c r="AJ970" s="38"/>
      <c r="AK970" s="16"/>
      <c r="AL970" s="16"/>
      <c r="AM970" s="16"/>
      <c r="AO970" s="157" t="s">
        <v>56</v>
      </c>
    </row>
    <row r="971" spans="2:41" s="3" customFormat="1" ht="9.9499999999999993" customHeight="1" x14ac:dyDescent="0.2">
      <c r="C971" s="34"/>
      <c r="D971" s="39" t="s">
        <v>216</v>
      </c>
      <c r="E971" s="138" t="s">
        <v>179</v>
      </c>
      <c r="F971" s="138"/>
      <c r="G971" s="138"/>
      <c r="H971" s="138"/>
      <c r="I971" s="138"/>
      <c r="J971" s="138"/>
      <c r="K971" s="138"/>
      <c r="L971" s="138"/>
      <c r="M971" s="138"/>
      <c r="N971" s="138"/>
      <c r="O971" s="29"/>
      <c r="P971" s="29"/>
      <c r="Q971" s="29"/>
      <c r="R971" s="29"/>
      <c r="S971" s="29"/>
      <c r="T971" s="29"/>
      <c r="U971" s="5"/>
      <c r="V971" s="51"/>
      <c r="W971" s="68"/>
      <c r="X971" s="68"/>
      <c r="Y971" s="146"/>
      <c r="Z971" s="38"/>
      <c r="AA971" s="38"/>
      <c r="AB971" s="54"/>
      <c r="AC971" s="16"/>
      <c r="AD971" s="14"/>
      <c r="AE971" s="64"/>
      <c r="AF971" s="118"/>
      <c r="AG971" s="16"/>
      <c r="AH971" s="146"/>
      <c r="AJ971" s="38"/>
      <c r="AK971" s="16"/>
      <c r="AL971" s="16"/>
      <c r="AM971" s="16"/>
      <c r="AO971" s="157"/>
    </row>
    <row r="972" spans="2:41" s="3" customFormat="1" ht="1.5" customHeight="1" x14ac:dyDescent="0.2">
      <c r="P972" s="72"/>
      <c r="Q972" s="87"/>
      <c r="R972" s="6"/>
      <c r="S972" s="38"/>
      <c r="T972" s="6"/>
      <c r="U972" s="5"/>
      <c r="V972" s="51"/>
      <c r="W972" s="55"/>
      <c r="X972" s="14"/>
      <c r="Y972" s="146"/>
      <c r="Z972" s="38"/>
      <c r="AA972" s="38"/>
      <c r="AB972" s="54"/>
      <c r="AC972" s="16"/>
      <c r="AD972" s="14"/>
      <c r="AE972" s="64"/>
      <c r="AF972" s="118"/>
      <c r="AG972" s="38"/>
      <c r="AH972" s="146"/>
      <c r="AJ972" s="38"/>
      <c r="AK972" s="16"/>
      <c r="AL972" s="16"/>
      <c r="AM972" s="16"/>
      <c r="AO972" s="157" t="s">
        <v>56</v>
      </c>
    </row>
    <row r="973" spans="2:41" s="3" customFormat="1" ht="9.9499999999999993" customHeight="1" x14ac:dyDescent="0.2">
      <c r="B973" s="107" t="s">
        <v>52</v>
      </c>
      <c r="D973" s="39"/>
      <c r="E973" s="72" t="s">
        <v>92</v>
      </c>
      <c r="F973" s="72"/>
      <c r="G973" s="29" t="s">
        <v>45</v>
      </c>
      <c r="H973" s="29"/>
      <c r="I973" s="29"/>
      <c r="J973" s="29"/>
      <c r="K973" s="29" t="s">
        <v>125</v>
      </c>
      <c r="L973" s="29"/>
      <c r="M973" s="29" t="s">
        <v>180</v>
      </c>
      <c r="N973" s="29"/>
      <c r="P973" s="72" t="s">
        <v>300</v>
      </c>
      <c r="Q973" s="87"/>
      <c r="R973" s="28"/>
      <c r="S973" s="38">
        <f t="shared" ref="S973:S979" si="780">IF(Suggested="Yes",AA973,AG973)</f>
        <v>20</v>
      </c>
      <c r="T973" s="36" t="s">
        <v>44</v>
      </c>
      <c r="U973" s="5" t="str">
        <f>+Instructions!$B$3</f>
        <v>E</v>
      </c>
      <c r="V973" s="51"/>
      <c r="W973" s="55">
        <f>+Instructions!$C$22</f>
        <v>0</v>
      </c>
      <c r="X973" s="38">
        <f t="shared" ref="X973:X979" si="781">ROUND($AA973*(1-W973)+0.004999,2)</f>
        <v>20</v>
      </c>
      <c r="Y973" s="146"/>
      <c r="Z973" s="6" t="s">
        <v>3263</v>
      </c>
      <c r="AA973" s="38">
        <v>20</v>
      </c>
      <c r="AB973" s="59">
        <f>+W973</f>
        <v>0</v>
      </c>
      <c r="AC973" s="16">
        <f>+X973</f>
        <v>20</v>
      </c>
      <c r="AD973" s="12">
        <f t="shared" ref="AD973:AD979" si="782">(AG973-AC973)/AG973</f>
        <v>0</v>
      </c>
      <c r="AE973" s="115"/>
      <c r="AF973" s="120">
        <v>1</v>
      </c>
      <c r="AG973" s="37">
        <f t="shared" ref="AG973:AG979" si="783">SUM(AJ973:AL973)+AE973</f>
        <v>20</v>
      </c>
      <c r="AH973" s="146"/>
      <c r="AJ973" s="38">
        <f t="shared" ref="AJ973:AJ979" si="784">ROUND(AC973/(1-VLOOKUP(AF973,Group,2,FALSE)),2)</f>
        <v>20</v>
      </c>
      <c r="AK973" s="16">
        <f t="shared" ref="AK973:AK979" si="785">IF(VLOOKUP(AF973,Group,5,FALSE)="YES",VLOOKUP(ROUND(ROUND(AJ973,1)-AJ973,2),Round,2,FALSE)+VLOOKUP(AF973,Group,6,FALSE),0)</f>
        <v>0</v>
      </c>
      <c r="AL973" s="16">
        <f t="shared" ref="AL973:AL979" si="786">IF(VLOOKUP(AF973,Group,7,FALSE)="",0,ROUND(AJ973-0.04999,1)-AJ973+AM973)</f>
        <v>0</v>
      </c>
      <c r="AM973" s="16" t="str">
        <f t="shared" ref="AM973:AM979" si="787">IF(VLOOKUP(AF973,Group,7,FALSE)="","",VLOOKUP(AF973,Group,7,FALSE))</f>
        <v/>
      </c>
      <c r="AO973" s="157" t="s">
        <v>56</v>
      </c>
    </row>
    <row r="974" spans="2:41" s="3" customFormat="1" ht="9.9499999999999993" customHeight="1" x14ac:dyDescent="0.2">
      <c r="B974" s="107" t="s">
        <v>52</v>
      </c>
      <c r="D974" s="39"/>
      <c r="E974" s="72" t="s">
        <v>93</v>
      </c>
      <c r="F974" s="72"/>
      <c r="G974" s="29" t="s">
        <v>45</v>
      </c>
      <c r="H974" s="29"/>
      <c r="I974" s="29"/>
      <c r="J974" s="29"/>
      <c r="K974" s="29" t="s">
        <v>125</v>
      </c>
      <c r="L974" s="29"/>
      <c r="M974" s="29" t="s">
        <v>181</v>
      </c>
      <c r="N974" s="29"/>
      <c r="O974" s="29"/>
      <c r="P974" s="72" t="s">
        <v>300</v>
      </c>
      <c r="Q974" s="87"/>
      <c r="R974" s="28"/>
      <c r="S974" s="38">
        <f t="shared" si="780"/>
        <v>28.2</v>
      </c>
      <c r="T974" s="36" t="s">
        <v>44</v>
      </c>
      <c r="U974" s="5" t="str">
        <f>+Instructions!$B$3</f>
        <v>E</v>
      </c>
      <c r="V974" s="51"/>
      <c r="W974" s="55">
        <f>+Instructions!$C$22</f>
        <v>0</v>
      </c>
      <c r="X974" s="38">
        <f t="shared" si="781"/>
        <v>28.2</v>
      </c>
      <c r="Y974" s="146"/>
      <c r="Z974" s="6" t="s">
        <v>3263</v>
      </c>
      <c r="AA974" s="38">
        <v>28.2</v>
      </c>
      <c r="AB974" s="59">
        <f>+W974</f>
        <v>0</v>
      </c>
      <c r="AC974" s="16">
        <f>+X974</f>
        <v>28.2</v>
      </c>
      <c r="AD974" s="12">
        <f t="shared" si="782"/>
        <v>0</v>
      </c>
      <c r="AE974" s="115"/>
      <c r="AF974" s="120">
        <v>1</v>
      </c>
      <c r="AG974" s="37">
        <f t="shared" si="783"/>
        <v>28.2</v>
      </c>
      <c r="AH974" s="146"/>
      <c r="AJ974" s="38">
        <f t="shared" si="784"/>
        <v>28.2</v>
      </c>
      <c r="AK974" s="16">
        <f t="shared" si="785"/>
        <v>0</v>
      </c>
      <c r="AL974" s="16">
        <f t="shared" si="786"/>
        <v>0</v>
      </c>
      <c r="AM974" s="16" t="str">
        <f t="shared" si="787"/>
        <v/>
      </c>
      <c r="AO974" s="157" t="s">
        <v>56</v>
      </c>
    </row>
    <row r="975" spans="2:41" s="3" customFormat="1" ht="9.75" customHeight="1" x14ac:dyDescent="0.2">
      <c r="B975" s="107" t="s">
        <v>52</v>
      </c>
      <c r="D975" s="39"/>
      <c r="E975" s="72" t="s">
        <v>2675</v>
      </c>
      <c r="F975" s="72"/>
      <c r="G975" s="29" t="s">
        <v>45</v>
      </c>
      <c r="H975" s="29"/>
      <c r="I975" s="29"/>
      <c r="J975" s="29" t="s">
        <v>244</v>
      </c>
      <c r="K975" s="29" t="s">
        <v>125</v>
      </c>
      <c r="L975" s="29"/>
      <c r="M975" s="29" t="s">
        <v>2381</v>
      </c>
      <c r="N975" s="29"/>
      <c r="P975" s="72" t="s">
        <v>90</v>
      </c>
      <c r="Q975" s="87"/>
      <c r="R975" s="28"/>
      <c r="S975" s="38">
        <f>IF(Suggested="Yes",AA975,AG975)</f>
        <v>23.5</v>
      </c>
      <c r="T975" s="36" t="s">
        <v>44</v>
      </c>
      <c r="U975" s="5" t="str">
        <f>+Instructions!$B$3</f>
        <v>E</v>
      </c>
      <c r="V975" s="51"/>
      <c r="W975" s="55">
        <f>+Instructions!$C$22</f>
        <v>0</v>
      </c>
      <c r="X975" s="38">
        <f t="shared" ref="X975:X976" si="788">ROUND($AA975*(1-W975)+0.004999,2)</f>
        <v>23.5</v>
      </c>
      <c r="Y975" s="146"/>
      <c r="Z975" s="6" t="s">
        <v>3263</v>
      </c>
      <c r="AA975" s="38">
        <v>23.5</v>
      </c>
      <c r="AB975" s="59">
        <f t="shared" ref="AB975:AB976" si="789">+W975</f>
        <v>0</v>
      </c>
      <c r="AC975" s="16">
        <f t="shared" ref="AC975:AC976" si="790">+X975</f>
        <v>23.5</v>
      </c>
      <c r="AD975" s="12">
        <f t="shared" ref="AD975:AD976" si="791">(AG975-AC975)/AG975</f>
        <v>0</v>
      </c>
      <c r="AE975" s="115"/>
      <c r="AF975" s="120">
        <v>1</v>
      </c>
      <c r="AG975" s="37">
        <f t="shared" ref="AG975:AG976" si="792">SUM(AJ975:AL975)+AE975</f>
        <v>23.5</v>
      </c>
      <c r="AH975" s="146"/>
      <c r="AJ975" s="38">
        <f t="shared" ref="AJ975:AJ976" si="793">ROUND(AC975/(1-VLOOKUP(AF975,Group,2,FALSE)),2)</f>
        <v>23.5</v>
      </c>
      <c r="AK975" s="16">
        <f t="shared" ref="AK975:AK976" si="794">IF(VLOOKUP(AF975,Group,5,FALSE)="YES",VLOOKUP(ROUND(ROUND(AJ975,1)-AJ975,2),Round,2,FALSE)+VLOOKUP(AF975,Group,6,FALSE),0)</f>
        <v>0</v>
      </c>
      <c r="AL975" s="16">
        <f t="shared" ref="AL975:AL976" si="795">IF(VLOOKUP(AF975,Group,7,FALSE)="",0,ROUND(AJ975-0.04999,1)-AJ975+AM975)</f>
        <v>0</v>
      </c>
      <c r="AM975" s="16" t="str">
        <f t="shared" ref="AM975:AM976" si="796">IF(VLOOKUP(AF975,Group,7,FALSE)="","",VLOOKUP(AF975,Group,7,FALSE))</f>
        <v/>
      </c>
      <c r="AO975" s="156" t="s">
        <v>56</v>
      </c>
    </row>
    <row r="976" spans="2:41" s="3" customFormat="1" ht="9.75" customHeight="1" x14ac:dyDescent="0.2">
      <c r="B976" s="107" t="s">
        <v>52</v>
      </c>
      <c r="D976" s="39"/>
      <c r="E976" s="72" t="s">
        <v>252</v>
      </c>
      <c r="F976" s="72"/>
      <c r="G976" s="29" t="s">
        <v>45</v>
      </c>
      <c r="H976" s="29"/>
      <c r="I976" s="29"/>
      <c r="J976" s="29"/>
      <c r="K976" s="29" t="s">
        <v>125</v>
      </c>
      <c r="L976" s="29"/>
      <c r="M976" s="29" t="s">
        <v>2382</v>
      </c>
      <c r="N976" s="29"/>
      <c r="P976" s="72" t="s">
        <v>547</v>
      </c>
      <c r="Q976" s="87"/>
      <c r="R976" s="28"/>
      <c r="S976" s="38">
        <f>IF(Suggested="Yes",AA976,AG976)</f>
        <v>22.55</v>
      </c>
      <c r="T976" s="36" t="s">
        <v>44</v>
      </c>
      <c r="U976" s="5" t="str">
        <f>+Instructions!$B$3</f>
        <v>E</v>
      </c>
      <c r="V976" s="51"/>
      <c r="W976" s="55">
        <f>+Instructions!$C$22</f>
        <v>0</v>
      </c>
      <c r="X976" s="38">
        <f t="shared" si="788"/>
        <v>22.55</v>
      </c>
      <c r="Y976" s="146"/>
      <c r="Z976" s="6" t="s">
        <v>3263</v>
      </c>
      <c r="AA976" s="38">
        <v>22.55</v>
      </c>
      <c r="AB976" s="59">
        <f t="shared" si="789"/>
        <v>0</v>
      </c>
      <c r="AC976" s="16">
        <f t="shared" si="790"/>
        <v>22.55</v>
      </c>
      <c r="AD976" s="12">
        <f t="shared" si="791"/>
        <v>0</v>
      </c>
      <c r="AE976" s="115"/>
      <c r="AF976" s="120">
        <v>1</v>
      </c>
      <c r="AG976" s="37">
        <f t="shared" si="792"/>
        <v>22.55</v>
      </c>
      <c r="AH976" s="146"/>
      <c r="AJ976" s="38">
        <f t="shared" si="793"/>
        <v>22.55</v>
      </c>
      <c r="AK976" s="16">
        <f t="shared" si="794"/>
        <v>0</v>
      </c>
      <c r="AL976" s="16">
        <f t="shared" si="795"/>
        <v>0</v>
      </c>
      <c r="AM976" s="16" t="str">
        <f t="shared" si="796"/>
        <v/>
      </c>
      <c r="AO976" s="156" t="s">
        <v>56</v>
      </c>
    </row>
    <row r="977" spans="1:41" s="3" customFormat="1" ht="9.9499999999999993" customHeight="1" x14ac:dyDescent="0.2">
      <c r="B977" s="107" t="s">
        <v>52</v>
      </c>
      <c r="D977" s="39"/>
      <c r="E977" s="72" t="s">
        <v>83</v>
      </c>
      <c r="F977" s="72"/>
      <c r="G977" s="29" t="s">
        <v>45</v>
      </c>
      <c r="H977" s="29"/>
      <c r="I977" s="29"/>
      <c r="J977" s="29"/>
      <c r="K977" s="29" t="s">
        <v>125</v>
      </c>
      <c r="L977" s="29"/>
      <c r="M977" s="29" t="s">
        <v>182</v>
      </c>
      <c r="N977" s="29"/>
      <c r="P977" s="72" t="s">
        <v>90</v>
      </c>
      <c r="Q977" s="87"/>
      <c r="R977" s="28"/>
      <c r="S977" s="38">
        <f t="shared" si="780"/>
        <v>20.45</v>
      </c>
      <c r="T977" s="36" t="s">
        <v>44</v>
      </c>
      <c r="U977" s="5" t="str">
        <f>+Instructions!$B$3</f>
        <v>E</v>
      </c>
      <c r="V977" s="51"/>
      <c r="W977" s="55">
        <f>+Instructions!$C$22</f>
        <v>0</v>
      </c>
      <c r="X977" s="38">
        <f t="shared" si="781"/>
        <v>20.45</v>
      </c>
      <c r="Y977" s="146"/>
      <c r="Z977" s="6" t="s">
        <v>3263</v>
      </c>
      <c r="AA977" s="38">
        <v>20.45</v>
      </c>
      <c r="AB977" s="59">
        <f t="shared" ref="AB977:AC980" si="797">+W977</f>
        <v>0</v>
      </c>
      <c r="AC977" s="16">
        <f t="shared" si="797"/>
        <v>20.45</v>
      </c>
      <c r="AD977" s="12">
        <f t="shared" si="782"/>
        <v>0</v>
      </c>
      <c r="AE977" s="115"/>
      <c r="AF977" s="120">
        <v>1</v>
      </c>
      <c r="AG977" s="37">
        <f t="shared" si="783"/>
        <v>20.45</v>
      </c>
      <c r="AH977" s="146"/>
      <c r="AJ977" s="38">
        <f t="shared" si="784"/>
        <v>20.45</v>
      </c>
      <c r="AK977" s="16">
        <f t="shared" si="785"/>
        <v>0</v>
      </c>
      <c r="AL977" s="16">
        <f t="shared" si="786"/>
        <v>0</v>
      </c>
      <c r="AM977" s="16" t="str">
        <f t="shared" si="787"/>
        <v/>
      </c>
      <c r="AO977" s="157" t="s">
        <v>56</v>
      </c>
    </row>
    <row r="978" spans="1:41" s="3" customFormat="1" ht="9.75" customHeight="1" x14ac:dyDescent="0.2">
      <c r="B978" s="107" t="s">
        <v>52</v>
      </c>
      <c r="D978" s="39"/>
      <c r="E978" s="72" t="s">
        <v>128</v>
      </c>
      <c r="F978" s="72"/>
      <c r="G978" s="29" t="s">
        <v>45</v>
      </c>
      <c r="H978" s="29"/>
      <c r="I978" s="29"/>
      <c r="J978" s="29"/>
      <c r="K978" s="29" t="s">
        <v>125</v>
      </c>
      <c r="L978" s="29"/>
      <c r="M978" s="29" t="s">
        <v>1675</v>
      </c>
      <c r="N978" s="29"/>
      <c r="P978" s="72" t="s">
        <v>91</v>
      </c>
      <c r="Q978" s="87"/>
      <c r="R978" s="28"/>
      <c r="S978" s="38">
        <f>IF(Suggested="Yes",AA978,AG978)</f>
        <v>21.5</v>
      </c>
      <c r="T978" s="36" t="s">
        <v>44</v>
      </c>
      <c r="U978" s="5" t="str">
        <f>+Instructions!$B$3</f>
        <v>E</v>
      </c>
      <c r="V978" s="51"/>
      <c r="W978" s="55">
        <f>+Instructions!$C$22</f>
        <v>0</v>
      </c>
      <c r="X978" s="38">
        <f t="shared" si="781"/>
        <v>21.5</v>
      </c>
      <c r="Y978" s="146"/>
      <c r="Z978" s="6" t="s">
        <v>3263</v>
      </c>
      <c r="AA978" s="38">
        <v>21.5</v>
      </c>
      <c r="AB978" s="59">
        <f t="shared" si="797"/>
        <v>0</v>
      </c>
      <c r="AC978" s="16">
        <f t="shared" si="797"/>
        <v>21.5</v>
      </c>
      <c r="AD978" s="12">
        <f t="shared" si="782"/>
        <v>0</v>
      </c>
      <c r="AE978" s="115"/>
      <c r="AF978" s="120">
        <v>1</v>
      </c>
      <c r="AG978" s="37">
        <f t="shared" si="783"/>
        <v>21.5</v>
      </c>
      <c r="AH978" s="146"/>
      <c r="AJ978" s="38">
        <f t="shared" si="784"/>
        <v>21.5</v>
      </c>
      <c r="AK978" s="16">
        <f t="shared" si="785"/>
        <v>0</v>
      </c>
      <c r="AL978" s="16">
        <f t="shared" si="786"/>
        <v>0</v>
      </c>
      <c r="AM978" s="16" t="str">
        <f t="shared" si="787"/>
        <v/>
      </c>
      <c r="AO978" s="156" t="s">
        <v>56</v>
      </c>
    </row>
    <row r="979" spans="1:41" s="3" customFormat="1" ht="9.9499999999999993" customHeight="1" x14ac:dyDescent="0.2">
      <c r="B979" s="107" t="s">
        <v>52</v>
      </c>
      <c r="D979" s="39"/>
      <c r="E979" s="72" t="s">
        <v>89</v>
      </c>
      <c r="F979" s="72"/>
      <c r="G979" s="29" t="s">
        <v>45</v>
      </c>
      <c r="H979" s="29"/>
      <c r="I979" s="29"/>
      <c r="J979" s="29"/>
      <c r="K979" s="29" t="s">
        <v>125</v>
      </c>
      <c r="L979" s="29"/>
      <c r="M979" s="29" t="s">
        <v>2383</v>
      </c>
      <c r="N979" s="29"/>
      <c r="P979" s="72" t="s">
        <v>91</v>
      </c>
      <c r="Q979" s="87"/>
      <c r="R979" s="28"/>
      <c r="S979" s="38">
        <f t="shared" si="780"/>
        <v>18.149999999999999</v>
      </c>
      <c r="T979" s="36" t="s">
        <v>44</v>
      </c>
      <c r="U979" s="5" t="str">
        <f>+Instructions!$B$3</f>
        <v>E</v>
      </c>
      <c r="V979" s="51"/>
      <c r="W979" s="55">
        <f>+Instructions!$C$22</f>
        <v>0</v>
      </c>
      <c r="X979" s="38">
        <f t="shared" si="781"/>
        <v>18.149999999999999</v>
      </c>
      <c r="Y979" s="146"/>
      <c r="Z979" s="6" t="s">
        <v>3263</v>
      </c>
      <c r="AA979" s="38">
        <v>18.149999999999999</v>
      </c>
      <c r="AB979" s="59">
        <f t="shared" si="797"/>
        <v>0</v>
      </c>
      <c r="AC979" s="16">
        <f t="shared" si="797"/>
        <v>18.149999999999999</v>
      </c>
      <c r="AD979" s="12">
        <f t="shared" si="782"/>
        <v>0</v>
      </c>
      <c r="AE979" s="115"/>
      <c r="AF979" s="120">
        <v>1</v>
      </c>
      <c r="AG979" s="37">
        <f t="shared" si="783"/>
        <v>18.149999999999999</v>
      </c>
      <c r="AH979" s="146"/>
      <c r="AJ979" s="38">
        <f t="shared" si="784"/>
        <v>18.149999999999999</v>
      </c>
      <c r="AK979" s="16">
        <f t="shared" si="785"/>
        <v>0</v>
      </c>
      <c r="AL979" s="16">
        <f t="shared" si="786"/>
        <v>0</v>
      </c>
      <c r="AM979" s="16" t="str">
        <f t="shared" si="787"/>
        <v/>
      </c>
      <c r="AO979" s="157" t="s">
        <v>56</v>
      </c>
    </row>
    <row r="980" spans="1:41" s="3" customFormat="1" ht="9.9499999999999993" customHeight="1" x14ac:dyDescent="0.2">
      <c r="B980" s="107" t="s">
        <v>52</v>
      </c>
      <c r="D980" s="39"/>
      <c r="E980" s="72" t="s">
        <v>1369</v>
      </c>
      <c r="F980" s="72"/>
      <c r="G980" s="29" t="s">
        <v>45</v>
      </c>
      <c r="H980" s="29"/>
      <c r="I980" s="29"/>
      <c r="J980" s="29"/>
      <c r="K980" s="29" t="s">
        <v>125</v>
      </c>
      <c r="L980" s="29"/>
      <c r="M980" s="29" t="s">
        <v>1370</v>
      </c>
      <c r="N980" s="29"/>
      <c r="P980" s="72" t="s">
        <v>90</v>
      </c>
      <c r="Q980" s="87"/>
      <c r="R980" s="28"/>
      <c r="S980" s="38">
        <f>IF(Suggested="Yes",AA980,AG980)</f>
        <v>20.149999999999999</v>
      </c>
      <c r="T980" s="36" t="s">
        <v>44</v>
      </c>
      <c r="U980" s="5" t="str">
        <f>+Instructions!$B$3</f>
        <v>E</v>
      </c>
      <c r="V980" s="51"/>
      <c r="W980" s="55">
        <f>+Instructions!$C$22</f>
        <v>0</v>
      </c>
      <c r="X980" s="38">
        <f>ROUND($AA980*(1-W980)+0.004999,2)</f>
        <v>20.149999999999999</v>
      </c>
      <c r="Y980" s="146"/>
      <c r="Z980" s="6" t="s">
        <v>3263</v>
      </c>
      <c r="AA980" s="38">
        <v>20.149999999999999</v>
      </c>
      <c r="AB980" s="59">
        <f t="shared" si="797"/>
        <v>0</v>
      </c>
      <c r="AC980" s="16">
        <f t="shared" si="797"/>
        <v>20.149999999999999</v>
      </c>
      <c r="AD980" s="12">
        <f>(AG980-AC980)/AG980</f>
        <v>0</v>
      </c>
      <c r="AE980" s="115"/>
      <c r="AF980" s="120">
        <v>1</v>
      </c>
      <c r="AG980" s="37">
        <f>SUM(AJ980:AL980)+AE980</f>
        <v>20.149999999999999</v>
      </c>
      <c r="AH980" s="146"/>
      <c r="AJ980" s="38">
        <f>ROUND(AC980/(1-VLOOKUP(AF980,Group,2,FALSE)),2)</f>
        <v>20.149999999999999</v>
      </c>
      <c r="AK980" s="16">
        <f>IF(VLOOKUP(AF980,Group,5,FALSE)="YES",VLOOKUP(ROUND(ROUND(AJ980,1)-AJ980,2),Round,2,FALSE)+VLOOKUP(AF980,Group,6,FALSE),0)</f>
        <v>0</v>
      </c>
      <c r="AL980" s="16">
        <f>IF(VLOOKUP(AF980,Group,7,FALSE)="",0,ROUND(AJ980-0.04999,1)-AJ980+AM980)</f>
        <v>0</v>
      </c>
      <c r="AM980" s="16" t="str">
        <f>IF(VLOOKUP(AF980,Group,7,FALSE)="","",VLOOKUP(AF980,Group,7,FALSE))</f>
        <v/>
      </c>
      <c r="AO980" s="156" t="s">
        <v>56</v>
      </c>
    </row>
    <row r="981" spans="1:41" s="3" customFormat="1" ht="1.5" customHeight="1" x14ac:dyDescent="0.2">
      <c r="P981" s="72"/>
      <c r="Q981" s="87"/>
      <c r="R981" s="6"/>
      <c r="S981" s="38"/>
      <c r="T981" s="6"/>
      <c r="U981" s="5"/>
      <c r="V981" s="51"/>
      <c r="W981" s="55"/>
      <c r="X981" s="14"/>
      <c r="Y981" s="146"/>
      <c r="Z981" s="38"/>
      <c r="AA981" s="38"/>
      <c r="AB981" s="54"/>
      <c r="AC981" s="16"/>
      <c r="AD981" s="14"/>
      <c r="AE981" s="64"/>
      <c r="AF981" s="118"/>
      <c r="AG981" s="38"/>
      <c r="AH981" s="146"/>
      <c r="AJ981" s="38"/>
      <c r="AK981" s="16"/>
      <c r="AL981" s="16"/>
      <c r="AM981" s="16"/>
      <c r="AO981" s="157" t="s">
        <v>56</v>
      </c>
    </row>
    <row r="982" spans="1:41" s="3" customFormat="1" ht="9.9499999999999993" customHeight="1" x14ac:dyDescent="0.2">
      <c r="B982" s="106" t="s">
        <v>6</v>
      </c>
      <c r="D982" s="39"/>
      <c r="E982" s="72" t="s">
        <v>1966</v>
      </c>
      <c r="F982" s="72"/>
      <c r="G982" s="29" t="s">
        <v>1936</v>
      </c>
      <c r="H982" s="29"/>
      <c r="I982" s="29"/>
      <c r="J982" s="29"/>
      <c r="K982" s="29" t="s">
        <v>125</v>
      </c>
      <c r="L982" s="29"/>
      <c r="M982" s="29" t="s">
        <v>2066</v>
      </c>
      <c r="N982" s="29"/>
      <c r="P982" s="72" t="s">
        <v>1531</v>
      </c>
      <c r="Q982" s="87"/>
      <c r="R982" s="28"/>
      <c r="S982" s="38">
        <f t="shared" ref="S982:S986" si="798">IF(Suggested="Yes",AA982,AG982)</f>
        <v>35.299999999999997</v>
      </c>
      <c r="T982" s="36" t="s">
        <v>43</v>
      </c>
      <c r="U982" s="5" t="str">
        <f>+Instructions!$B$3</f>
        <v>E</v>
      </c>
      <c r="V982" s="51"/>
      <c r="W982" s="55">
        <f>+Instructions!$C$22</f>
        <v>0</v>
      </c>
      <c r="X982" s="38">
        <f t="shared" ref="X982:X986" si="799">ROUND($AA982*(1-W982)+0.004999,2)</f>
        <v>35.299999999999997</v>
      </c>
      <c r="Y982" s="146"/>
      <c r="Z982" s="6" t="s">
        <v>3263</v>
      </c>
      <c r="AA982" s="38">
        <v>35.299999999999997</v>
      </c>
      <c r="AB982" s="59">
        <f t="shared" ref="AB982:AB986" si="800">+W982</f>
        <v>0</v>
      </c>
      <c r="AC982" s="16">
        <f t="shared" ref="AC982:AC986" si="801">+X982</f>
        <v>35.299999999999997</v>
      </c>
      <c r="AD982" s="12">
        <f t="shared" ref="AD982:AD986" si="802">(AG982-AC982)/AG982</f>
        <v>0</v>
      </c>
      <c r="AE982" s="115"/>
      <c r="AF982" s="121">
        <v>3</v>
      </c>
      <c r="AG982" s="52">
        <f t="shared" ref="AG982:AG986" si="803">SUM(AJ982:AL982)+AE982</f>
        <v>35.299999999999997</v>
      </c>
      <c r="AH982" s="146"/>
      <c r="AJ982" s="38">
        <f t="shared" ref="AJ982:AJ986" si="804">ROUND(AC982/(1-VLOOKUP(AF982,Group,2,FALSE)),2)</f>
        <v>35.299999999999997</v>
      </c>
      <c r="AK982" s="16">
        <f t="shared" ref="AK982:AK986" si="805">IF(VLOOKUP(AF982,Group,5,FALSE)="YES",VLOOKUP(ROUND(ROUND(AJ982,1)-AJ982,2),Round,2,FALSE)+VLOOKUP(AF982,Group,6,FALSE),0)</f>
        <v>0</v>
      </c>
      <c r="AL982" s="16">
        <f t="shared" ref="AL982:AL986" si="806">IF(VLOOKUP(AF982,Group,7,FALSE)="",0,ROUND(AJ982-0.04999,1)-AJ982+AM982)</f>
        <v>0</v>
      </c>
      <c r="AM982" s="16" t="str">
        <f t="shared" ref="AM982:AM986" si="807">IF(VLOOKUP(AF982,Group,7,FALSE)="","",VLOOKUP(AF982,Group,7,FALSE))</f>
        <v/>
      </c>
      <c r="AO982" s="156" t="s">
        <v>56</v>
      </c>
    </row>
    <row r="983" spans="1:41" s="3" customFormat="1" ht="9.9499999999999993" customHeight="1" x14ac:dyDescent="0.2">
      <c r="B983" s="106" t="s">
        <v>6</v>
      </c>
      <c r="D983" s="39"/>
      <c r="E983" s="72" t="s">
        <v>83</v>
      </c>
      <c r="F983" s="72"/>
      <c r="G983" s="29" t="s">
        <v>94</v>
      </c>
      <c r="H983" s="29"/>
      <c r="I983" s="29"/>
      <c r="J983" s="29"/>
      <c r="K983" s="29" t="s">
        <v>125</v>
      </c>
      <c r="L983" s="29"/>
      <c r="M983" s="29" t="s">
        <v>183</v>
      </c>
      <c r="N983" s="29"/>
      <c r="P983" s="72" t="s">
        <v>1531</v>
      </c>
      <c r="Q983" s="87"/>
      <c r="R983" s="28"/>
      <c r="S983" s="38">
        <f t="shared" si="798"/>
        <v>32.75</v>
      </c>
      <c r="T983" s="36" t="s">
        <v>43</v>
      </c>
      <c r="U983" s="5" t="str">
        <f>+Instructions!$B$3</f>
        <v>E</v>
      </c>
      <c r="V983" s="51"/>
      <c r="W983" s="55">
        <f>+Instructions!$C$22</f>
        <v>0</v>
      </c>
      <c r="X983" s="38">
        <f t="shared" si="799"/>
        <v>32.75</v>
      </c>
      <c r="Y983" s="146"/>
      <c r="Z983" s="6" t="s">
        <v>3263</v>
      </c>
      <c r="AA983" s="38">
        <v>32.75</v>
      </c>
      <c r="AB983" s="59">
        <f t="shared" si="800"/>
        <v>0</v>
      </c>
      <c r="AC983" s="16">
        <f t="shared" si="801"/>
        <v>32.75</v>
      </c>
      <c r="AD983" s="12">
        <f t="shared" si="802"/>
        <v>0</v>
      </c>
      <c r="AE983" s="115"/>
      <c r="AF983" s="121">
        <v>3</v>
      </c>
      <c r="AG983" s="52">
        <f t="shared" si="803"/>
        <v>32.75</v>
      </c>
      <c r="AH983" s="146"/>
      <c r="AJ983" s="38">
        <f t="shared" si="804"/>
        <v>32.75</v>
      </c>
      <c r="AK983" s="16">
        <f t="shared" si="805"/>
        <v>0</v>
      </c>
      <c r="AL983" s="16">
        <f t="shared" si="806"/>
        <v>0</v>
      </c>
      <c r="AM983" s="16" t="str">
        <f t="shared" si="807"/>
        <v/>
      </c>
      <c r="AO983" s="157" t="s">
        <v>56</v>
      </c>
    </row>
    <row r="984" spans="1:41" s="3" customFormat="1" ht="9.9499999999999993" customHeight="1" x14ac:dyDescent="0.2">
      <c r="B984" s="106" t="s">
        <v>6</v>
      </c>
      <c r="D984" s="39"/>
      <c r="E984" s="72" t="s">
        <v>251</v>
      </c>
      <c r="F984" s="72"/>
      <c r="G984" s="29" t="s">
        <v>96</v>
      </c>
      <c r="H984" s="29"/>
      <c r="I984" s="29"/>
      <c r="J984" s="29"/>
      <c r="K984" s="29" t="s">
        <v>125</v>
      </c>
      <c r="L984" s="29"/>
      <c r="M984" s="29" t="s">
        <v>184</v>
      </c>
      <c r="N984" s="29"/>
      <c r="P984" s="72" t="s">
        <v>1531</v>
      </c>
      <c r="Q984" s="87"/>
      <c r="R984" s="28"/>
      <c r="S984" s="38">
        <f t="shared" si="798"/>
        <v>38.200000000000003</v>
      </c>
      <c r="T984" s="36" t="s">
        <v>43</v>
      </c>
      <c r="U984" s="5" t="str">
        <f>+Instructions!$B$3</f>
        <v>E</v>
      </c>
      <c r="V984" s="51"/>
      <c r="W984" s="55">
        <f>+Instructions!$C$22</f>
        <v>0</v>
      </c>
      <c r="X984" s="38">
        <f t="shared" si="799"/>
        <v>38.200000000000003</v>
      </c>
      <c r="Y984" s="146"/>
      <c r="Z984" s="6" t="s">
        <v>3263</v>
      </c>
      <c r="AA984" s="38">
        <v>38.200000000000003</v>
      </c>
      <c r="AB984" s="59">
        <f t="shared" si="800"/>
        <v>0</v>
      </c>
      <c r="AC984" s="16">
        <f t="shared" si="801"/>
        <v>38.200000000000003</v>
      </c>
      <c r="AD984" s="12">
        <f t="shared" si="802"/>
        <v>0</v>
      </c>
      <c r="AE984" s="115"/>
      <c r="AF984" s="121">
        <v>3</v>
      </c>
      <c r="AG984" s="52">
        <f t="shared" si="803"/>
        <v>38.200000000000003</v>
      </c>
      <c r="AH984" s="146"/>
      <c r="AJ984" s="38">
        <f t="shared" si="804"/>
        <v>38.200000000000003</v>
      </c>
      <c r="AK984" s="16">
        <f t="shared" si="805"/>
        <v>0</v>
      </c>
      <c r="AL984" s="16">
        <f t="shared" si="806"/>
        <v>0</v>
      </c>
      <c r="AM984" s="16" t="str">
        <f t="shared" si="807"/>
        <v/>
      </c>
      <c r="AO984" s="157" t="s">
        <v>56</v>
      </c>
    </row>
    <row r="985" spans="1:41" s="3" customFormat="1" ht="9.9499999999999993" customHeight="1" x14ac:dyDescent="0.2">
      <c r="B985" s="106" t="s">
        <v>6</v>
      </c>
      <c r="D985" s="39"/>
      <c r="E985" s="72" t="s">
        <v>83</v>
      </c>
      <c r="F985" s="72"/>
      <c r="G985" s="29" t="s">
        <v>116</v>
      </c>
      <c r="H985" s="29"/>
      <c r="I985" s="29"/>
      <c r="J985" s="29"/>
      <c r="K985" s="29" t="s">
        <v>125</v>
      </c>
      <c r="L985" s="29"/>
      <c r="M985" s="29" t="s">
        <v>2067</v>
      </c>
      <c r="N985" s="29"/>
      <c r="P985" s="72" t="s">
        <v>1531</v>
      </c>
      <c r="Q985" s="87"/>
      <c r="R985" s="28"/>
      <c r="S985" s="38">
        <f t="shared" si="798"/>
        <v>32</v>
      </c>
      <c r="T985" s="36" t="s">
        <v>43</v>
      </c>
      <c r="U985" s="5" t="str">
        <f>+Instructions!$B$3</f>
        <v>E</v>
      </c>
      <c r="V985" s="51"/>
      <c r="W985" s="55">
        <f>+Instructions!$C$22</f>
        <v>0</v>
      </c>
      <c r="X985" s="38">
        <f t="shared" si="799"/>
        <v>32</v>
      </c>
      <c r="Y985" s="146"/>
      <c r="Z985" s="6" t="s">
        <v>3263</v>
      </c>
      <c r="AA985" s="38">
        <v>32</v>
      </c>
      <c r="AB985" s="59">
        <f t="shared" si="800"/>
        <v>0</v>
      </c>
      <c r="AC985" s="16">
        <f t="shared" si="801"/>
        <v>32</v>
      </c>
      <c r="AD985" s="12">
        <f t="shared" si="802"/>
        <v>0</v>
      </c>
      <c r="AE985" s="115"/>
      <c r="AF985" s="121">
        <v>3</v>
      </c>
      <c r="AG985" s="52">
        <f t="shared" si="803"/>
        <v>32</v>
      </c>
      <c r="AH985" s="146"/>
      <c r="AJ985" s="38">
        <f t="shared" si="804"/>
        <v>32</v>
      </c>
      <c r="AK985" s="16">
        <f t="shared" si="805"/>
        <v>0</v>
      </c>
      <c r="AL985" s="16">
        <f t="shared" si="806"/>
        <v>0</v>
      </c>
      <c r="AM985" s="16" t="str">
        <f t="shared" si="807"/>
        <v/>
      </c>
      <c r="AO985" s="156" t="s">
        <v>56</v>
      </c>
    </row>
    <row r="986" spans="1:41" s="3" customFormat="1" ht="9.9499999999999993" customHeight="1" x14ac:dyDescent="0.2">
      <c r="B986" s="106" t="s">
        <v>6</v>
      </c>
      <c r="C986" s="3" t="s">
        <v>2343</v>
      </c>
      <c r="D986" s="39"/>
      <c r="E986" s="72" t="s">
        <v>377</v>
      </c>
      <c r="F986" s="72"/>
      <c r="G986" s="29" t="s">
        <v>543</v>
      </c>
      <c r="H986" s="29"/>
      <c r="I986" s="29"/>
      <c r="J986" s="29"/>
      <c r="K986" s="29" t="s">
        <v>125</v>
      </c>
      <c r="L986" s="29"/>
      <c r="M986" s="29" t="s">
        <v>1676</v>
      </c>
      <c r="N986" s="29"/>
      <c r="P986" s="72" t="s">
        <v>1531</v>
      </c>
      <c r="Q986" s="87"/>
      <c r="R986" s="28"/>
      <c r="S986" s="38">
        <f t="shared" si="798"/>
        <v>29.15</v>
      </c>
      <c r="T986" s="36" t="s">
        <v>43</v>
      </c>
      <c r="U986" s="5" t="str">
        <f>+Instructions!$B$3</f>
        <v>E</v>
      </c>
      <c r="V986" s="51"/>
      <c r="W986" s="55">
        <f>+Instructions!$C$22</f>
        <v>0</v>
      </c>
      <c r="X986" s="38">
        <f t="shared" si="799"/>
        <v>29.15</v>
      </c>
      <c r="Y986" s="146"/>
      <c r="Z986" s="6" t="s">
        <v>3263</v>
      </c>
      <c r="AA986" s="38">
        <v>29.15</v>
      </c>
      <c r="AB986" s="59">
        <f t="shared" si="800"/>
        <v>0</v>
      </c>
      <c r="AC986" s="16">
        <f t="shared" si="801"/>
        <v>29.15</v>
      </c>
      <c r="AD986" s="12">
        <f t="shared" si="802"/>
        <v>0</v>
      </c>
      <c r="AE986" s="115"/>
      <c r="AF986" s="121">
        <v>3</v>
      </c>
      <c r="AG986" s="52">
        <f t="shared" si="803"/>
        <v>29.15</v>
      </c>
      <c r="AH986" s="146"/>
      <c r="AJ986" s="38">
        <f t="shared" si="804"/>
        <v>29.15</v>
      </c>
      <c r="AK986" s="16">
        <f t="shared" si="805"/>
        <v>0</v>
      </c>
      <c r="AL986" s="16">
        <f t="shared" si="806"/>
        <v>0</v>
      </c>
      <c r="AM986" s="16" t="str">
        <f t="shared" si="807"/>
        <v/>
      </c>
      <c r="AO986" s="156" t="s">
        <v>56</v>
      </c>
    </row>
    <row r="987" spans="1:41" s="3" customFormat="1" ht="1.5" customHeight="1" x14ac:dyDescent="0.2">
      <c r="G987" s="29"/>
      <c r="N987" s="77"/>
      <c r="P987" s="77"/>
      <c r="Q987" s="87"/>
      <c r="R987" s="6"/>
      <c r="S987" s="38"/>
      <c r="T987" s="6"/>
      <c r="U987" s="5"/>
      <c r="V987" s="51"/>
      <c r="W987" s="55"/>
      <c r="X987" s="14"/>
      <c r="Y987" s="146"/>
      <c r="Z987" s="38"/>
      <c r="AA987" s="38"/>
      <c r="AB987" s="54"/>
      <c r="AC987" s="16"/>
      <c r="AD987" s="14"/>
      <c r="AE987" s="64"/>
      <c r="AF987" s="118"/>
      <c r="AG987" s="38"/>
      <c r="AH987" s="146"/>
      <c r="AJ987" s="38"/>
      <c r="AK987" s="16"/>
      <c r="AL987" s="16"/>
      <c r="AM987" s="16"/>
      <c r="AO987" s="157" t="s">
        <v>56</v>
      </c>
    </row>
    <row r="988" spans="1:41" s="3" customFormat="1" ht="10.5" customHeight="1" x14ac:dyDescent="0.2">
      <c r="A988" s="3" t="s">
        <v>242</v>
      </c>
      <c r="C988" s="139" t="s">
        <v>243</v>
      </c>
      <c r="D988" s="11"/>
      <c r="E988" s="140"/>
      <c r="F988" s="140"/>
      <c r="G988" s="29" t="s">
        <v>244</v>
      </c>
      <c r="N988" s="77"/>
      <c r="P988" s="77"/>
      <c r="Q988" s="87"/>
      <c r="T988" s="191"/>
      <c r="U988" s="141"/>
      <c r="V988" s="51"/>
      <c r="W988" s="14"/>
      <c r="X988" s="142"/>
      <c r="Y988" s="150"/>
      <c r="Z988" s="14"/>
      <c r="AA988" s="142"/>
      <c r="AB988" s="142"/>
      <c r="AD988" s="54"/>
      <c r="AE988" s="16"/>
      <c r="AF988" s="14"/>
      <c r="AG988" s="64"/>
      <c r="AH988" s="153"/>
      <c r="AI988" s="38"/>
      <c r="AJ988" s="142"/>
      <c r="AL988" s="6" t="s">
        <v>244</v>
      </c>
      <c r="AO988" s="157"/>
    </row>
    <row r="989" spans="1:41" s="3" customFormat="1" ht="9.9499999999999993" customHeight="1" x14ac:dyDescent="0.2">
      <c r="C989" s="71" t="s">
        <v>3092</v>
      </c>
      <c r="D989" s="11"/>
      <c r="E989" s="140"/>
      <c r="F989" s="140"/>
      <c r="G989" s="29"/>
      <c r="N989" s="77"/>
      <c r="P989" s="77"/>
      <c r="Q989" s="71"/>
      <c r="R989" s="77" t="s">
        <v>791</v>
      </c>
      <c r="S989" s="185" t="s">
        <v>1040</v>
      </c>
      <c r="T989" s="190"/>
      <c r="U989" s="141"/>
      <c r="V989" s="51"/>
      <c r="W989" s="14"/>
      <c r="X989" s="142"/>
      <c r="Y989" s="150"/>
      <c r="Z989" s="14"/>
      <c r="AA989" s="142"/>
      <c r="AB989" s="142"/>
      <c r="AD989" s="54"/>
      <c r="AE989" s="16"/>
      <c r="AF989" s="14"/>
      <c r="AG989" s="64"/>
      <c r="AH989" s="153"/>
      <c r="AI989" s="38"/>
      <c r="AJ989" s="142"/>
      <c r="AL989" s="6" t="s">
        <v>244</v>
      </c>
      <c r="AO989" s="157"/>
    </row>
    <row r="990" spans="1:41" s="3" customFormat="1" ht="2.85" customHeight="1" x14ac:dyDescent="0.2">
      <c r="P990" s="72"/>
      <c r="Q990" s="87"/>
      <c r="R990" s="6"/>
      <c r="S990" s="38"/>
      <c r="T990" s="6"/>
      <c r="U990" s="5"/>
      <c r="V990" s="51"/>
      <c r="W990" s="55"/>
      <c r="X990" s="14"/>
      <c r="Y990" s="146"/>
      <c r="Z990" s="38"/>
      <c r="AA990" s="38"/>
      <c r="AB990" s="54"/>
      <c r="AC990" s="16"/>
      <c r="AD990" s="14"/>
      <c r="AE990" s="64"/>
      <c r="AF990" s="118"/>
      <c r="AG990" s="38"/>
      <c r="AH990" s="146"/>
      <c r="AJ990" s="38"/>
      <c r="AK990" s="16"/>
      <c r="AL990" s="16"/>
      <c r="AM990" s="16"/>
      <c r="AO990" s="157" t="s">
        <v>56</v>
      </c>
    </row>
    <row r="991" spans="1:41" s="3" customFormat="1" ht="9.9499999999999993" customHeight="1" x14ac:dyDescent="0.2">
      <c r="B991" s="106" t="s">
        <v>6</v>
      </c>
      <c r="D991" s="39"/>
      <c r="E991" s="72" t="s">
        <v>97</v>
      </c>
      <c r="F991" s="72"/>
      <c r="G991" s="29" t="s">
        <v>1301</v>
      </c>
      <c r="H991" s="29"/>
      <c r="I991" s="29"/>
      <c r="J991" s="29"/>
      <c r="K991" s="29" t="s">
        <v>125</v>
      </c>
      <c r="L991" s="29"/>
      <c r="M991" s="29" t="s">
        <v>245</v>
      </c>
      <c r="N991" s="29"/>
      <c r="P991" s="72"/>
      <c r="Q991" s="87"/>
      <c r="R991" s="28"/>
      <c r="S991" s="38">
        <f>IF(Suggested="Yes",AA991,AG991)</f>
        <v>34.549999999999997</v>
      </c>
      <c r="T991" s="36" t="s">
        <v>43</v>
      </c>
      <c r="U991" s="5" t="str">
        <f>+Instructions!$B$3</f>
        <v>E</v>
      </c>
      <c r="V991" s="51"/>
      <c r="W991" s="55">
        <f>+Instructions!$C$22</f>
        <v>0</v>
      </c>
      <c r="X991" s="38">
        <f>ROUND($AA991*(1-W991)+0.004999,2)</f>
        <v>34.549999999999997</v>
      </c>
      <c r="Y991" s="146"/>
      <c r="Z991" s="6" t="s">
        <v>3263</v>
      </c>
      <c r="AA991" s="38">
        <v>34.549999999999997</v>
      </c>
      <c r="AB991" s="59">
        <f t="shared" ref="AB991:AC993" si="808">+W991</f>
        <v>0</v>
      </c>
      <c r="AC991" s="16">
        <f t="shared" si="808"/>
        <v>34.549999999999997</v>
      </c>
      <c r="AD991" s="12">
        <f>(AG991-AC991)/AG991</f>
        <v>0</v>
      </c>
      <c r="AE991" s="115"/>
      <c r="AF991" s="121">
        <v>3</v>
      </c>
      <c r="AG991" s="52">
        <f>SUM(AJ991:AL991)+AE991</f>
        <v>34.549999999999997</v>
      </c>
      <c r="AH991" s="146"/>
      <c r="AJ991" s="38">
        <f>ROUND(AC991/(1-VLOOKUP(AF991,Group,2,FALSE)),2)</f>
        <v>34.549999999999997</v>
      </c>
      <c r="AK991" s="16">
        <f>IF(VLOOKUP(AF991,Group,5,FALSE)="YES",VLOOKUP(ROUND(ROUND(AJ991,1)-AJ991,2),Round,2,FALSE)+VLOOKUP(AF991,Group,6,FALSE),0)</f>
        <v>0</v>
      </c>
      <c r="AL991" s="16">
        <f>IF(VLOOKUP(AF991,Group,7,FALSE)="",0,ROUND(AJ991-0.04999,1)-AJ991+AM991)</f>
        <v>0</v>
      </c>
      <c r="AM991" s="16" t="str">
        <f>IF(VLOOKUP(AF991,Group,7,FALSE)="","",VLOOKUP(AF991,Group,7,FALSE))</f>
        <v/>
      </c>
      <c r="AO991" s="157" t="s">
        <v>56</v>
      </c>
    </row>
    <row r="992" spans="1:41" s="3" customFormat="1" ht="9.9499999999999993" customHeight="1" x14ac:dyDescent="0.2">
      <c r="B992" s="106" t="s">
        <v>6</v>
      </c>
      <c r="D992" s="39"/>
      <c r="E992" s="72" t="s">
        <v>98</v>
      </c>
      <c r="F992" s="72"/>
      <c r="G992" s="29" t="s">
        <v>99</v>
      </c>
      <c r="H992" s="29"/>
      <c r="I992" s="29"/>
      <c r="J992" s="29"/>
      <c r="K992" s="29" t="s">
        <v>125</v>
      </c>
      <c r="L992" s="29"/>
      <c r="M992" s="29" t="s">
        <v>246</v>
      </c>
      <c r="N992" s="29"/>
      <c r="P992" s="72"/>
      <c r="Q992" s="87"/>
      <c r="R992" s="28"/>
      <c r="S992" s="38">
        <f>IF(Suggested="Yes",AA992,AG992)</f>
        <v>34</v>
      </c>
      <c r="T992" s="36" t="s">
        <v>43</v>
      </c>
      <c r="U992" s="5" t="str">
        <f>+Instructions!$B$3</f>
        <v>E</v>
      </c>
      <c r="V992" s="51"/>
      <c r="W992" s="55">
        <f>+Instructions!$C$22</f>
        <v>0</v>
      </c>
      <c r="X992" s="38">
        <f>ROUND($AA992*(1-W992)+0.004999,2)</f>
        <v>34</v>
      </c>
      <c r="Y992" s="146"/>
      <c r="Z992" s="6" t="s">
        <v>3263</v>
      </c>
      <c r="AA992" s="38">
        <v>34</v>
      </c>
      <c r="AB992" s="59">
        <f t="shared" si="808"/>
        <v>0</v>
      </c>
      <c r="AC992" s="16">
        <f t="shared" si="808"/>
        <v>34</v>
      </c>
      <c r="AD992" s="12">
        <f>(AG992-AC992)/AG992</f>
        <v>0</v>
      </c>
      <c r="AE992" s="115"/>
      <c r="AF992" s="121">
        <v>3</v>
      </c>
      <c r="AG992" s="52">
        <f>SUM(AJ992:AL992)+AE992</f>
        <v>34</v>
      </c>
      <c r="AH992" s="146"/>
      <c r="AJ992" s="38">
        <f>ROUND(AC992/(1-VLOOKUP(AF992,Group,2,FALSE)),2)</f>
        <v>34</v>
      </c>
      <c r="AK992" s="16">
        <f>IF(VLOOKUP(AF992,Group,5,FALSE)="YES",VLOOKUP(ROUND(ROUND(AJ992,1)-AJ992,2),Round,2,FALSE)+VLOOKUP(AF992,Group,6,FALSE),0)</f>
        <v>0</v>
      </c>
      <c r="AL992" s="16">
        <f>IF(VLOOKUP(AF992,Group,7,FALSE)="",0,ROUND(AJ992-0.04999,1)-AJ992+AM992)</f>
        <v>0</v>
      </c>
      <c r="AM992" s="16" t="str">
        <f>IF(VLOOKUP(AF992,Group,7,FALSE)="","",VLOOKUP(AF992,Group,7,FALSE))</f>
        <v/>
      </c>
      <c r="AO992" s="157" t="s">
        <v>56</v>
      </c>
    </row>
    <row r="993" spans="2:41" s="3" customFormat="1" ht="9.9499999999999993" customHeight="1" x14ac:dyDescent="0.2">
      <c r="B993" s="106" t="s">
        <v>6</v>
      </c>
      <c r="D993" s="39"/>
      <c r="E993" s="72" t="s">
        <v>256</v>
      </c>
      <c r="F993" s="72"/>
      <c r="G993" s="29" t="s">
        <v>1162</v>
      </c>
      <c r="H993" s="29"/>
      <c r="I993" s="29"/>
      <c r="J993" s="29"/>
      <c r="K993" s="29" t="s">
        <v>125</v>
      </c>
      <c r="L993" s="29"/>
      <c r="M993" s="29" t="s">
        <v>1371</v>
      </c>
      <c r="N993" s="29"/>
      <c r="P993" s="72"/>
      <c r="Q993" s="87"/>
      <c r="R993" s="28"/>
      <c r="S993" s="38">
        <f>IF(Suggested="Yes",AA993,AG993)</f>
        <v>57.9</v>
      </c>
      <c r="T993" s="36" t="s">
        <v>43</v>
      </c>
      <c r="U993" s="5" t="str">
        <f>+Instructions!$B$3</f>
        <v>E</v>
      </c>
      <c r="V993" s="51"/>
      <c r="W993" s="55">
        <f>+Instructions!$C$22</f>
        <v>0</v>
      </c>
      <c r="X993" s="38">
        <f>ROUND($AA993*(1-W993)+0.004999,2)</f>
        <v>57.9</v>
      </c>
      <c r="Y993" s="146"/>
      <c r="Z993" s="6" t="s">
        <v>3263</v>
      </c>
      <c r="AA993" s="38">
        <v>57.9</v>
      </c>
      <c r="AB993" s="59">
        <f t="shared" si="808"/>
        <v>0</v>
      </c>
      <c r="AC993" s="16">
        <f t="shared" si="808"/>
        <v>57.9</v>
      </c>
      <c r="AD993" s="12">
        <f>(AG993-AC993)/AG993</f>
        <v>0</v>
      </c>
      <c r="AE993" s="115"/>
      <c r="AF993" s="121">
        <v>3</v>
      </c>
      <c r="AG993" s="52">
        <f>SUM(AJ993:AL993)+AE993</f>
        <v>57.9</v>
      </c>
      <c r="AH993" s="146"/>
      <c r="AJ993" s="38">
        <f>ROUND(AC993/(1-VLOOKUP(AF993,Group,2,FALSE)),2)</f>
        <v>57.9</v>
      </c>
      <c r="AK993" s="16">
        <f>IF(VLOOKUP(AF993,Group,5,FALSE)="YES",VLOOKUP(ROUND(ROUND(AJ993,1)-AJ993,2),Round,2,FALSE)+VLOOKUP(AF993,Group,6,FALSE),0)</f>
        <v>0</v>
      </c>
      <c r="AL993" s="16">
        <f>IF(VLOOKUP(AF993,Group,7,FALSE)="",0,ROUND(AJ993-0.04999,1)-AJ993+AM993)</f>
        <v>0</v>
      </c>
      <c r="AM993" s="16" t="str">
        <f>IF(VLOOKUP(AF993,Group,7,FALSE)="","",VLOOKUP(AF993,Group,7,FALSE))</f>
        <v/>
      </c>
      <c r="AO993" s="156" t="s">
        <v>56</v>
      </c>
    </row>
    <row r="994" spans="2:41" s="3" customFormat="1" ht="2.85" customHeight="1" x14ac:dyDescent="0.2">
      <c r="P994" s="72"/>
      <c r="Q994" s="87"/>
      <c r="R994" s="6"/>
      <c r="S994" s="38"/>
      <c r="T994" s="6"/>
      <c r="U994" s="5"/>
      <c r="V994" s="51"/>
      <c r="W994" s="55"/>
      <c r="X994" s="14"/>
      <c r="Y994" s="146"/>
      <c r="Z994" s="38"/>
      <c r="AA994" s="38"/>
      <c r="AB994" s="54"/>
      <c r="AC994" s="16"/>
      <c r="AD994" s="14"/>
      <c r="AE994" s="64"/>
      <c r="AF994" s="118"/>
      <c r="AG994" s="38"/>
      <c r="AH994" s="146"/>
      <c r="AJ994" s="38"/>
      <c r="AK994" s="16"/>
      <c r="AL994" s="16"/>
      <c r="AM994" s="16"/>
      <c r="AO994" s="157" t="s">
        <v>56</v>
      </c>
    </row>
    <row r="995" spans="2:41" s="3" customFormat="1" ht="9.9499999999999993" customHeight="1" x14ac:dyDescent="0.2">
      <c r="C995" s="34"/>
      <c r="D995" s="39" t="s">
        <v>227</v>
      </c>
      <c r="E995" s="138" t="s">
        <v>535</v>
      </c>
      <c r="F995" s="138"/>
      <c r="G995" s="138"/>
      <c r="H995" s="138"/>
      <c r="I995" s="138"/>
      <c r="J995" s="138"/>
      <c r="K995" s="138"/>
      <c r="L995" s="138"/>
      <c r="M995" s="138"/>
      <c r="N995" s="138"/>
      <c r="O995" s="29"/>
      <c r="P995" s="29"/>
      <c r="Q995" s="29"/>
      <c r="R995" s="29"/>
      <c r="S995" s="29"/>
      <c r="T995" s="29"/>
      <c r="U995" s="5"/>
      <c r="V995" s="51"/>
      <c r="W995" s="68"/>
      <c r="X995" s="68"/>
      <c r="Y995" s="146"/>
      <c r="Z995" s="38"/>
      <c r="AA995" s="38"/>
      <c r="AB995" s="54"/>
      <c r="AC995" s="16"/>
      <c r="AD995" s="14"/>
      <c r="AE995" s="64"/>
      <c r="AF995" s="118"/>
      <c r="AG995" s="16"/>
      <c r="AH995" s="146"/>
      <c r="AJ995" s="38"/>
      <c r="AK995" s="16"/>
      <c r="AL995" s="16"/>
      <c r="AM995" s="16"/>
      <c r="AO995" s="157"/>
    </row>
    <row r="996" spans="2:41" s="3" customFormat="1" ht="1.5" customHeight="1" x14ac:dyDescent="0.2">
      <c r="P996" s="72"/>
      <c r="Q996" s="87"/>
      <c r="R996" s="6"/>
      <c r="S996" s="38"/>
      <c r="T996" s="6"/>
      <c r="U996" s="5"/>
      <c r="V996" s="51"/>
      <c r="W996" s="55"/>
      <c r="X996" s="14"/>
      <c r="Y996" s="146"/>
      <c r="Z996" s="38"/>
      <c r="AA996" s="38"/>
      <c r="AB996" s="54"/>
      <c r="AC996" s="16"/>
      <c r="AD996" s="14"/>
      <c r="AE996" s="64"/>
      <c r="AF996" s="118"/>
      <c r="AG996" s="38"/>
      <c r="AH996" s="146"/>
      <c r="AJ996" s="38"/>
      <c r="AK996" s="16"/>
      <c r="AL996" s="16"/>
      <c r="AM996" s="16"/>
      <c r="AO996" s="157" t="s">
        <v>56</v>
      </c>
    </row>
    <row r="997" spans="2:41" s="3" customFormat="1" ht="9.9499999999999993" customHeight="1" x14ac:dyDescent="0.2">
      <c r="B997" s="106" t="s">
        <v>6</v>
      </c>
      <c r="D997" s="39"/>
      <c r="E997" s="72" t="s">
        <v>83</v>
      </c>
      <c r="F997" s="72"/>
      <c r="G997" s="29" t="s">
        <v>95</v>
      </c>
      <c r="H997" s="29"/>
      <c r="I997" s="29"/>
      <c r="J997" s="29"/>
      <c r="K997" s="29"/>
      <c r="L997" s="29"/>
      <c r="M997" s="29" t="s">
        <v>185</v>
      </c>
      <c r="N997" s="29"/>
      <c r="P997" s="72" t="s">
        <v>1531</v>
      </c>
      <c r="Q997" s="87"/>
      <c r="R997" s="28"/>
      <c r="S997" s="38">
        <f>IF(Suggested="Yes",AA997,AG997)</f>
        <v>33.4</v>
      </c>
      <c r="T997" s="36" t="s">
        <v>43</v>
      </c>
      <c r="U997" s="5" t="str">
        <f>+Instructions!$B$3</f>
        <v>E</v>
      </c>
      <c r="V997" s="51"/>
      <c r="W997" s="55">
        <f>+Instructions!$C$22</f>
        <v>0</v>
      </c>
      <c r="X997" s="38">
        <f>ROUND($AA997*(1-W997)+0.004999,2)</f>
        <v>33.4</v>
      </c>
      <c r="Y997" s="146"/>
      <c r="Z997" s="6" t="s">
        <v>3263</v>
      </c>
      <c r="AA997" s="38">
        <v>33.4</v>
      </c>
      <c r="AB997" s="59">
        <f>+W997</f>
        <v>0</v>
      </c>
      <c r="AC997" s="16">
        <f>+X997</f>
        <v>33.4</v>
      </c>
      <c r="AD997" s="12">
        <f>(AG997-AC997)/AG997</f>
        <v>0</v>
      </c>
      <c r="AE997" s="115"/>
      <c r="AF997" s="121">
        <v>3</v>
      </c>
      <c r="AG997" s="52">
        <f>SUM(AJ997:AL997)+AE997</f>
        <v>33.4</v>
      </c>
      <c r="AH997" s="146"/>
      <c r="AJ997" s="38">
        <f>ROUND(AC997/(1-VLOOKUP(AF997,Group,2,FALSE)),2)</f>
        <v>33.4</v>
      </c>
      <c r="AK997" s="16">
        <f>IF(VLOOKUP(AF997,Group,5,FALSE)="YES",VLOOKUP(ROUND(ROUND(AJ997,1)-AJ997,2),Round,2,FALSE)+VLOOKUP(AF997,Group,6,FALSE),0)</f>
        <v>0</v>
      </c>
      <c r="AL997" s="16">
        <f>IF(VLOOKUP(AF997,Group,7,FALSE)="",0,ROUND(AJ997-0.04999,1)-AJ997+AM997)</f>
        <v>0</v>
      </c>
      <c r="AM997" s="16" t="str">
        <f>IF(VLOOKUP(AF997,Group,7,FALSE)="","",VLOOKUP(AF997,Group,7,FALSE))</f>
        <v/>
      </c>
      <c r="AO997" s="157" t="s">
        <v>56</v>
      </c>
    </row>
    <row r="998" spans="2:41" s="3" customFormat="1" ht="2.85" customHeight="1" x14ac:dyDescent="0.2">
      <c r="P998" s="72"/>
      <c r="Q998" s="87"/>
      <c r="R998" s="6"/>
      <c r="S998" s="38"/>
      <c r="T998" s="6"/>
      <c r="U998" s="5"/>
      <c r="V998" s="51"/>
      <c r="W998" s="55"/>
      <c r="X998" s="14"/>
      <c r="Y998" s="146"/>
      <c r="Z998" s="38"/>
      <c r="AA998" s="38"/>
      <c r="AB998" s="54"/>
      <c r="AC998" s="16"/>
      <c r="AD998" s="14"/>
      <c r="AE998" s="64"/>
      <c r="AF998" s="118"/>
      <c r="AG998" s="38"/>
      <c r="AH998" s="146"/>
      <c r="AJ998" s="38"/>
      <c r="AK998" s="16"/>
      <c r="AL998" s="16"/>
      <c r="AM998" s="16"/>
      <c r="AO998" s="157" t="s">
        <v>56</v>
      </c>
    </row>
    <row r="999" spans="2:41" s="3" customFormat="1" ht="9.9499999999999993" customHeight="1" x14ac:dyDescent="0.2">
      <c r="C999" s="34"/>
      <c r="D999" s="39" t="s">
        <v>227</v>
      </c>
      <c r="E999" s="138" t="s">
        <v>2636</v>
      </c>
      <c r="F999" s="138"/>
      <c r="G999" s="138"/>
      <c r="H999" s="138"/>
      <c r="I999" s="138"/>
      <c r="J999" s="138"/>
      <c r="K999" s="138"/>
      <c r="L999" s="138"/>
      <c r="M999" s="138"/>
      <c r="N999" s="138"/>
      <c r="O999" s="29"/>
      <c r="P999" s="29"/>
      <c r="Q999" s="29"/>
      <c r="R999" s="29"/>
      <c r="S999" s="29"/>
      <c r="T999" s="29"/>
      <c r="U999" s="5"/>
      <c r="V999" s="51"/>
      <c r="W999" s="68"/>
      <c r="X999" s="68"/>
      <c r="Y999" s="146"/>
      <c r="Z999" s="38"/>
      <c r="AA999" s="38"/>
      <c r="AB999" s="54"/>
      <c r="AC999" s="16"/>
      <c r="AD999" s="14"/>
      <c r="AE999" s="64"/>
      <c r="AF999" s="118"/>
      <c r="AG999" s="16"/>
      <c r="AH999" s="146"/>
      <c r="AJ999" s="38"/>
      <c r="AK999" s="16"/>
      <c r="AL999" s="16"/>
      <c r="AM999" s="16"/>
      <c r="AO999" s="157"/>
    </row>
    <row r="1000" spans="2:41" s="3" customFormat="1" ht="1.5" customHeight="1" x14ac:dyDescent="0.2">
      <c r="P1000" s="72"/>
      <c r="Q1000" s="87"/>
      <c r="R1000" s="6"/>
      <c r="S1000" s="38"/>
      <c r="T1000" s="6"/>
      <c r="U1000" s="5"/>
      <c r="V1000" s="51"/>
      <c r="W1000" s="55"/>
      <c r="X1000" s="14"/>
      <c r="Y1000" s="146"/>
      <c r="Z1000" s="38"/>
      <c r="AA1000" s="38"/>
      <c r="AB1000" s="54"/>
      <c r="AC1000" s="16"/>
      <c r="AD1000" s="14"/>
      <c r="AE1000" s="64"/>
      <c r="AF1000" s="118"/>
      <c r="AG1000" s="38"/>
      <c r="AH1000" s="146"/>
      <c r="AJ1000" s="38"/>
      <c r="AK1000" s="16"/>
      <c r="AL1000" s="16"/>
      <c r="AM1000" s="16"/>
      <c r="AO1000" s="157" t="s">
        <v>56</v>
      </c>
    </row>
    <row r="1001" spans="2:41" s="3" customFormat="1" ht="9.9499999999999993" customHeight="1" x14ac:dyDescent="0.2">
      <c r="B1001" s="106" t="s">
        <v>6</v>
      </c>
      <c r="D1001" s="39"/>
      <c r="E1001" s="72" t="s">
        <v>593</v>
      </c>
      <c r="F1001" s="72"/>
      <c r="G1001" s="29" t="s">
        <v>2637</v>
      </c>
      <c r="H1001" s="29"/>
      <c r="K1001" s="29" t="s">
        <v>125</v>
      </c>
      <c r="L1001" s="29"/>
      <c r="M1001" s="144" t="s">
        <v>594</v>
      </c>
      <c r="P1001" s="72" t="s">
        <v>1531</v>
      </c>
      <c r="Q1001" s="87"/>
      <c r="R1001" s="28"/>
      <c r="S1001" s="38">
        <f>IF(Suggested="Yes",AA1001,AG1001)</f>
        <v>98.05</v>
      </c>
      <c r="T1001" s="36" t="s">
        <v>43</v>
      </c>
      <c r="U1001" s="5" t="str">
        <f>+Instructions!$B$3</f>
        <v>E</v>
      </c>
      <c r="V1001" s="51"/>
      <c r="W1001" s="55">
        <f>+Instructions!$C$22</f>
        <v>0</v>
      </c>
      <c r="X1001" s="38">
        <f>ROUND($AA1001*(1-W1001)+0.004999,2)</f>
        <v>98.05</v>
      </c>
      <c r="Y1001" s="146"/>
      <c r="Z1001" s="6" t="s">
        <v>3263</v>
      </c>
      <c r="AA1001" s="38">
        <v>98.05</v>
      </c>
      <c r="AB1001" s="59">
        <f>+W1001</f>
        <v>0</v>
      </c>
      <c r="AC1001" s="16">
        <f>+X1001</f>
        <v>98.05</v>
      </c>
      <c r="AD1001" s="12">
        <f>(AG1001-AC1001)/AG1001</f>
        <v>0</v>
      </c>
      <c r="AE1001" s="115"/>
      <c r="AF1001" s="121">
        <v>3</v>
      </c>
      <c r="AG1001" s="52">
        <f>SUM(AJ1001:AL1001)+AE1001</f>
        <v>98.05</v>
      </c>
      <c r="AH1001" s="146"/>
      <c r="AJ1001" s="38">
        <f>ROUND(AC1001/(1-VLOOKUP(AF1001,Group,2,FALSE)),2)</f>
        <v>98.05</v>
      </c>
      <c r="AK1001" s="16">
        <f>IF(VLOOKUP(AF1001,Group,5,FALSE)="YES",VLOOKUP(ROUND(ROUND(AJ1001,1)-AJ1001,2),Round,2,FALSE)+VLOOKUP(AF1001,Group,6,FALSE),0)</f>
        <v>0</v>
      </c>
      <c r="AL1001" s="16">
        <f>IF(VLOOKUP(AF1001,Group,7,FALSE)="",0,ROUND(AJ1001-0.04999,1)-AJ1001+AM1001)</f>
        <v>0</v>
      </c>
      <c r="AM1001" s="16" t="str">
        <f>IF(VLOOKUP(AF1001,Group,7,FALSE)="","",VLOOKUP(AF1001,Group,7,FALSE))</f>
        <v/>
      </c>
      <c r="AO1001" s="157" t="s">
        <v>56</v>
      </c>
    </row>
    <row r="1002" spans="2:41" s="3" customFormat="1" ht="1.5" customHeight="1" x14ac:dyDescent="0.2">
      <c r="P1002" s="72"/>
      <c r="Q1002" s="87"/>
      <c r="R1002" s="6"/>
      <c r="S1002" s="38"/>
      <c r="T1002" s="6"/>
      <c r="U1002" s="5"/>
      <c r="V1002" s="51"/>
      <c r="W1002" s="142"/>
      <c r="X1002" s="55"/>
      <c r="Y1002" s="149"/>
      <c r="Z1002" s="142"/>
      <c r="AA1002" s="38"/>
      <c r="AB1002" s="38"/>
      <c r="AC1002" s="54"/>
      <c r="AD1002" s="16"/>
      <c r="AE1002" s="14"/>
      <c r="AF1002" s="64"/>
      <c r="AG1002" s="118"/>
      <c r="AH1002" s="151"/>
      <c r="AI1002" s="142"/>
      <c r="AK1002" s="16"/>
      <c r="AL1002" s="16"/>
      <c r="AM1002" s="16"/>
      <c r="AN1002" s="16"/>
      <c r="AO1002" s="157"/>
    </row>
    <row r="1003" spans="2:41" s="3" customFormat="1" ht="9.75" customHeight="1" x14ac:dyDescent="0.2">
      <c r="D1003" s="39" t="s">
        <v>303</v>
      </c>
      <c r="E1003" s="164" t="s">
        <v>2868</v>
      </c>
      <c r="F1003" s="72"/>
      <c r="G1003" s="29"/>
      <c r="H1003" s="29"/>
      <c r="I1003" s="29"/>
      <c r="J1003" s="29"/>
      <c r="K1003" s="29"/>
      <c r="L1003" s="29"/>
      <c r="M1003" s="29"/>
      <c r="N1003" s="29"/>
      <c r="Q1003" s="87"/>
      <c r="R1003" s="28"/>
      <c r="S1003" s="38"/>
      <c r="T1003" s="36"/>
      <c r="U1003" s="5"/>
      <c r="V1003" s="51"/>
      <c r="W1003" s="142"/>
      <c r="X1003" s="38"/>
      <c r="Y1003" s="146"/>
      <c r="Z1003" s="148"/>
      <c r="AA1003" s="38"/>
      <c r="AB1003" s="142"/>
      <c r="AC1003" s="142"/>
      <c r="AD1003" s="38"/>
      <c r="AE1003" s="59"/>
      <c r="AF1003" s="16"/>
      <c r="AG1003" s="12"/>
      <c r="AH1003" s="152"/>
      <c r="AI1003" s="154"/>
      <c r="AJ1003" s="38"/>
      <c r="AK1003" s="142"/>
      <c r="AM1003" s="6" t="s">
        <v>244</v>
      </c>
      <c r="AO1003" s="157"/>
    </row>
    <row r="1004" spans="2:41" s="3" customFormat="1" ht="3.75" customHeight="1" x14ac:dyDescent="0.2">
      <c r="P1004" s="72"/>
      <c r="Q1004" s="87"/>
      <c r="R1004" s="6"/>
      <c r="S1004" s="38"/>
      <c r="T1004" s="6"/>
      <c r="U1004" s="5"/>
      <c r="V1004" s="51"/>
      <c r="W1004" s="55"/>
      <c r="X1004" s="14"/>
      <c r="Y1004" s="146"/>
      <c r="Z1004" s="38"/>
      <c r="AA1004" s="38"/>
      <c r="AB1004" s="54"/>
      <c r="AC1004" s="16"/>
      <c r="AD1004" s="14"/>
      <c r="AE1004" s="64"/>
      <c r="AF1004" s="118"/>
      <c r="AG1004" s="38"/>
      <c r="AH1004" s="146"/>
      <c r="AJ1004" s="38"/>
      <c r="AK1004" s="16"/>
      <c r="AL1004" s="16"/>
      <c r="AM1004" s="16"/>
      <c r="AO1004" s="157" t="s">
        <v>56</v>
      </c>
    </row>
    <row r="1005" spans="2:41" s="3" customFormat="1" ht="9.9499999999999993" customHeight="1" x14ac:dyDescent="0.2">
      <c r="C1005" s="71" t="s">
        <v>1041</v>
      </c>
      <c r="P1005" s="137"/>
      <c r="Q1005" s="6"/>
      <c r="R1005" s="77" t="s">
        <v>791</v>
      </c>
      <c r="S1005" s="185" t="s">
        <v>1042</v>
      </c>
      <c r="T1005" s="190"/>
      <c r="U1005" s="5"/>
      <c r="V1005" s="51"/>
      <c r="W1005" s="68"/>
      <c r="X1005" s="68"/>
      <c r="Y1005" s="146"/>
      <c r="Z1005" s="38"/>
      <c r="AA1005" s="38"/>
      <c r="AB1005" s="14"/>
      <c r="AC1005" s="14"/>
      <c r="AD1005" s="14"/>
      <c r="AE1005" s="14"/>
      <c r="AF1005" s="64"/>
      <c r="AG1005" s="16"/>
      <c r="AH1005" s="146"/>
      <c r="AO1005" s="157" t="s">
        <v>56</v>
      </c>
    </row>
    <row r="1006" spans="2:41" s="3" customFormat="1" ht="2.4500000000000002" customHeight="1" x14ac:dyDescent="0.2">
      <c r="P1006" s="72"/>
      <c r="Q1006" s="87"/>
      <c r="R1006" s="6"/>
      <c r="S1006" s="38"/>
      <c r="T1006" s="6"/>
      <c r="U1006" s="5"/>
      <c r="V1006" s="51"/>
      <c r="W1006" s="55"/>
      <c r="X1006" s="14"/>
      <c r="Y1006" s="146"/>
      <c r="Z1006" s="38"/>
      <c r="AA1006" s="38"/>
      <c r="AB1006" s="54"/>
      <c r="AC1006" s="16"/>
      <c r="AD1006" s="14"/>
      <c r="AE1006" s="64"/>
      <c r="AF1006" s="118"/>
      <c r="AG1006" s="38"/>
      <c r="AH1006" s="146"/>
      <c r="AJ1006" s="38"/>
      <c r="AK1006" s="16"/>
      <c r="AL1006" s="16"/>
      <c r="AM1006" s="16"/>
      <c r="AO1006" s="157" t="s">
        <v>56</v>
      </c>
    </row>
    <row r="1007" spans="2:41" s="3" customFormat="1" ht="9.9499999999999993" customHeight="1" x14ac:dyDescent="0.2">
      <c r="C1007" s="34"/>
      <c r="D1007" s="39" t="s">
        <v>216</v>
      </c>
      <c r="E1007" s="138" t="s">
        <v>712</v>
      </c>
      <c r="F1007" s="138"/>
      <c r="G1007" s="138"/>
      <c r="H1007" s="138"/>
      <c r="I1007" s="138"/>
      <c r="J1007" s="138"/>
      <c r="K1007" s="138"/>
      <c r="L1007" s="138"/>
      <c r="M1007" s="138"/>
      <c r="N1007" s="138"/>
      <c r="O1007" s="29"/>
      <c r="P1007" s="29"/>
      <c r="Q1007" s="29" t="s">
        <v>244</v>
      </c>
      <c r="R1007" s="29"/>
      <c r="S1007" s="29"/>
      <c r="T1007" s="29"/>
      <c r="U1007" s="5"/>
      <c r="V1007" s="51"/>
      <c r="W1007" s="68"/>
      <c r="X1007" s="68"/>
      <c r="Y1007" s="146"/>
      <c r="Z1007" s="38"/>
      <c r="AA1007" s="38"/>
      <c r="AB1007" s="54"/>
      <c r="AC1007" s="16"/>
      <c r="AD1007" s="14"/>
      <c r="AE1007" s="64"/>
      <c r="AF1007" s="118"/>
      <c r="AG1007" s="16"/>
      <c r="AH1007" s="146"/>
      <c r="AJ1007" s="38"/>
      <c r="AK1007" s="16"/>
      <c r="AL1007" s="16"/>
      <c r="AM1007" s="16"/>
      <c r="AO1007" s="157"/>
    </row>
    <row r="1008" spans="2:41" s="3" customFormat="1" ht="1.5" customHeight="1" x14ac:dyDescent="0.2">
      <c r="P1008" s="72"/>
      <c r="Q1008" s="87"/>
      <c r="R1008" s="6"/>
      <c r="S1008" s="38"/>
      <c r="T1008" s="6"/>
      <c r="U1008" s="5"/>
      <c r="V1008" s="51"/>
      <c r="W1008" s="55"/>
      <c r="X1008" s="14"/>
      <c r="Y1008" s="146"/>
      <c r="Z1008" s="38"/>
      <c r="AA1008" s="38"/>
      <c r="AB1008" s="54"/>
      <c r="AC1008" s="16"/>
      <c r="AD1008" s="14"/>
      <c r="AE1008" s="64"/>
      <c r="AF1008" s="118"/>
      <c r="AG1008" s="38"/>
      <c r="AH1008" s="146"/>
      <c r="AJ1008" s="38"/>
      <c r="AK1008" s="16"/>
      <c r="AL1008" s="16"/>
      <c r="AM1008" s="16"/>
      <c r="AO1008" s="157" t="s">
        <v>56</v>
      </c>
    </row>
    <row r="1009" spans="2:41" s="3" customFormat="1" ht="9.9499999999999993" customHeight="1" x14ac:dyDescent="0.2">
      <c r="B1009" s="107" t="s">
        <v>52</v>
      </c>
      <c r="D1009" s="39"/>
      <c r="E1009" s="72" t="s">
        <v>215</v>
      </c>
      <c r="F1009" s="72"/>
      <c r="G1009" s="29" t="s">
        <v>45</v>
      </c>
      <c r="H1009" s="29"/>
      <c r="I1009" s="29"/>
      <c r="J1009" s="29"/>
      <c r="K1009" s="29" t="s">
        <v>125</v>
      </c>
      <c r="L1009" s="29"/>
      <c r="M1009" s="29" t="s">
        <v>1130</v>
      </c>
      <c r="N1009" s="29"/>
      <c r="P1009" s="72" t="s">
        <v>314</v>
      </c>
      <c r="Q1009" s="87" t="s">
        <v>244</v>
      </c>
      <c r="R1009" s="28"/>
      <c r="S1009" s="38">
        <f>IF(Suggested="Yes",AA1009,AG1009)</f>
        <v>46.5</v>
      </c>
      <c r="T1009" s="36" t="s">
        <v>44</v>
      </c>
      <c r="U1009" s="5" t="str">
        <f>+Instructions!$B$3</f>
        <v>E</v>
      </c>
      <c r="V1009" s="51"/>
      <c r="W1009" s="55">
        <f>+Instructions!$C$22</f>
        <v>0</v>
      </c>
      <c r="X1009" s="38">
        <f>ROUND($AA1009*(1-W1009)+0.004999,2)</f>
        <v>46.5</v>
      </c>
      <c r="Y1009" s="146"/>
      <c r="Z1009" s="6" t="s">
        <v>3263</v>
      </c>
      <c r="AA1009" s="38">
        <v>46.5</v>
      </c>
      <c r="AB1009" s="59">
        <f>+W1009</f>
        <v>0</v>
      </c>
      <c r="AC1009" s="16">
        <f>+X1009</f>
        <v>46.5</v>
      </c>
      <c r="AD1009" s="12">
        <f>(AG1009-AC1009)/AG1009</f>
        <v>0</v>
      </c>
      <c r="AE1009" s="115"/>
      <c r="AF1009" s="120">
        <v>1</v>
      </c>
      <c r="AG1009" s="37">
        <f>SUM(AJ1009:AL1009)+AE1009</f>
        <v>46.5</v>
      </c>
      <c r="AH1009" s="146"/>
      <c r="AJ1009" s="38">
        <f>ROUND(AC1009/(1-VLOOKUP(AF1009,Group,2,FALSE)),2)</f>
        <v>46.5</v>
      </c>
      <c r="AK1009" s="16">
        <f>IF(VLOOKUP(AF1009,Group,5,FALSE)="YES",VLOOKUP(ROUND(ROUND(AJ1009,1)-AJ1009,2),Round,2,FALSE)+VLOOKUP(AF1009,Group,6,FALSE),0)</f>
        <v>0</v>
      </c>
      <c r="AL1009" s="16">
        <f>IF(VLOOKUP(AF1009,Group,7,FALSE)="",0,ROUND(AJ1009-0.04999,1)-AJ1009+AM1009)</f>
        <v>0</v>
      </c>
      <c r="AM1009" s="16" t="str">
        <f>IF(VLOOKUP(AF1009,Group,7,FALSE)="","",VLOOKUP(AF1009,Group,7,FALSE))</f>
        <v/>
      </c>
      <c r="AO1009" s="157" t="s">
        <v>56</v>
      </c>
    </row>
    <row r="1010" spans="2:41" s="3" customFormat="1" ht="9.9499999999999993" customHeight="1" x14ac:dyDescent="0.2">
      <c r="B1010" s="107" t="s">
        <v>52</v>
      </c>
      <c r="D1010" s="39"/>
      <c r="E1010" s="72" t="s">
        <v>177</v>
      </c>
      <c r="F1010" s="72"/>
      <c r="G1010" s="29" t="s">
        <v>45</v>
      </c>
      <c r="H1010" s="29"/>
      <c r="I1010" s="29"/>
      <c r="J1010" s="29"/>
      <c r="K1010" s="29" t="s">
        <v>125</v>
      </c>
      <c r="L1010" s="29"/>
      <c r="M1010" s="29" t="s">
        <v>713</v>
      </c>
      <c r="N1010" s="29"/>
      <c r="P1010" s="72" t="s">
        <v>90</v>
      </c>
      <c r="Q1010" s="87"/>
      <c r="R1010" s="28"/>
      <c r="S1010" s="38">
        <f>IF(Suggested="Yes",AA1010,AG1010)</f>
        <v>52.8</v>
      </c>
      <c r="T1010" s="36" t="s">
        <v>44</v>
      </c>
      <c r="U1010" s="5" t="str">
        <f>+Instructions!$B$3</f>
        <v>E</v>
      </c>
      <c r="V1010" s="51"/>
      <c r="W1010" s="55">
        <f>+Instructions!$C$22</f>
        <v>0</v>
      </c>
      <c r="X1010" s="38">
        <f>ROUND($AA1010*(1-W1010)+0.004999,2)</f>
        <v>52.8</v>
      </c>
      <c r="Y1010" s="146"/>
      <c r="Z1010" s="6" t="s">
        <v>3263</v>
      </c>
      <c r="AA1010" s="38">
        <v>52.8</v>
      </c>
      <c r="AB1010" s="59">
        <f>+W1010</f>
        <v>0</v>
      </c>
      <c r="AC1010" s="16">
        <f>+X1010</f>
        <v>52.8</v>
      </c>
      <c r="AD1010" s="12">
        <f>(AG1010-AC1010)/AG1010</f>
        <v>0</v>
      </c>
      <c r="AE1010" s="115"/>
      <c r="AF1010" s="120">
        <v>1</v>
      </c>
      <c r="AG1010" s="37">
        <f>SUM(AJ1010:AL1010)+AE1010</f>
        <v>52.8</v>
      </c>
      <c r="AH1010" s="146"/>
      <c r="AJ1010" s="38">
        <f>ROUND(AC1010/(1-VLOOKUP(AF1010,Group,2,FALSE)),2)</f>
        <v>52.8</v>
      </c>
      <c r="AK1010" s="16">
        <f>IF(VLOOKUP(AF1010,Group,5,FALSE)="YES",VLOOKUP(ROUND(ROUND(AJ1010,1)-AJ1010,2),Round,2,FALSE)+VLOOKUP(AF1010,Group,6,FALSE),0)</f>
        <v>0</v>
      </c>
      <c r="AL1010" s="16">
        <f>IF(VLOOKUP(AF1010,Group,7,FALSE)="",0,ROUND(AJ1010-0.04999,1)-AJ1010+AM1010)</f>
        <v>0</v>
      </c>
      <c r="AM1010" s="16" t="str">
        <f>IF(VLOOKUP(AF1010,Group,7,FALSE)="","",VLOOKUP(AF1010,Group,7,FALSE))</f>
        <v/>
      </c>
      <c r="AO1010" s="156" t="s">
        <v>56</v>
      </c>
    </row>
    <row r="1011" spans="2:41" s="3" customFormat="1" ht="1.5" customHeight="1" x14ac:dyDescent="0.2">
      <c r="P1011" s="72"/>
      <c r="Q1011" s="87"/>
      <c r="R1011" s="6"/>
      <c r="S1011" s="38"/>
      <c r="T1011" s="6"/>
      <c r="U1011" s="5"/>
      <c r="V1011" s="51"/>
      <c r="W1011" s="55"/>
      <c r="X1011" s="14"/>
      <c r="Y1011" s="146"/>
      <c r="Z1011" s="38"/>
      <c r="AA1011" s="38"/>
      <c r="AB1011" s="54"/>
      <c r="AC1011" s="16"/>
      <c r="AD1011" s="14"/>
      <c r="AE1011" s="64"/>
      <c r="AF1011" s="118"/>
      <c r="AG1011" s="38"/>
      <c r="AH1011" s="146"/>
      <c r="AJ1011" s="38"/>
      <c r="AK1011" s="16"/>
      <c r="AL1011" s="16"/>
      <c r="AM1011" s="16"/>
      <c r="AO1011" s="157" t="s">
        <v>56</v>
      </c>
    </row>
    <row r="1012" spans="2:41" s="3" customFormat="1" ht="9.9499999999999993" customHeight="1" x14ac:dyDescent="0.2">
      <c r="B1012" s="106" t="s">
        <v>6</v>
      </c>
      <c r="D1012" s="39"/>
      <c r="E1012" s="72" t="s">
        <v>83</v>
      </c>
      <c r="F1012" s="72"/>
      <c r="G1012" s="29" t="s">
        <v>327</v>
      </c>
      <c r="H1012" s="29"/>
      <c r="I1012" s="29"/>
      <c r="J1012" s="29"/>
      <c r="K1012" s="29" t="s">
        <v>125</v>
      </c>
      <c r="L1012" s="29"/>
      <c r="M1012" s="29" t="s">
        <v>1131</v>
      </c>
      <c r="N1012" s="29"/>
      <c r="P1012" s="72" t="s">
        <v>1543</v>
      </c>
      <c r="Q1012" s="87"/>
      <c r="R1012" s="28"/>
      <c r="S1012" s="38">
        <f>IF(Suggested="Yes",AA1012,AG1012)</f>
        <v>75.2</v>
      </c>
      <c r="T1012" s="36" t="s">
        <v>43</v>
      </c>
      <c r="U1012" s="5" t="str">
        <f>+Instructions!$B$3</f>
        <v>E</v>
      </c>
      <c r="V1012" s="51"/>
      <c r="W1012" s="55">
        <f>+Instructions!$C$22</f>
        <v>0</v>
      </c>
      <c r="X1012" s="38">
        <f>ROUND($AA1012*(1-W1012)+0.004999,2)</f>
        <v>75.2</v>
      </c>
      <c r="Y1012" s="146"/>
      <c r="Z1012" s="6" t="s">
        <v>3263</v>
      </c>
      <c r="AA1012" s="38">
        <v>75.2</v>
      </c>
      <c r="AB1012" s="59">
        <f t="shared" ref="AB1012:AC1014" si="809">+W1012</f>
        <v>0</v>
      </c>
      <c r="AC1012" s="16">
        <f t="shared" si="809"/>
        <v>75.2</v>
      </c>
      <c r="AD1012" s="12">
        <f>(AG1012-AC1012)/AG1012</f>
        <v>0</v>
      </c>
      <c r="AE1012" s="115"/>
      <c r="AF1012" s="121">
        <v>3</v>
      </c>
      <c r="AG1012" s="52">
        <f>SUM(AJ1012:AL1012)+AE1012</f>
        <v>75.2</v>
      </c>
      <c r="AH1012" s="146"/>
      <c r="AJ1012" s="38">
        <f>ROUND(AC1012/(1-VLOOKUP(AF1012,Group,2,FALSE)),2)</f>
        <v>75.2</v>
      </c>
      <c r="AK1012" s="16">
        <f>IF(VLOOKUP(AF1012,Group,5,FALSE)="YES",VLOOKUP(ROUND(ROUND(AJ1012,1)-AJ1012,2),Round,2,FALSE)+VLOOKUP(AF1012,Group,6,FALSE),0)</f>
        <v>0</v>
      </c>
      <c r="AL1012" s="16">
        <f>IF(VLOOKUP(AF1012,Group,7,FALSE)="",0,ROUND(AJ1012-0.04999,1)-AJ1012+AM1012)</f>
        <v>0</v>
      </c>
      <c r="AM1012" s="16" t="str">
        <f>IF(VLOOKUP(AF1012,Group,7,FALSE)="","",VLOOKUP(AF1012,Group,7,FALSE))</f>
        <v/>
      </c>
      <c r="AO1012" s="157" t="s">
        <v>56</v>
      </c>
    </row>
    <row r="1013" spans="2:41" s="3" customFormat="1" ht="9.9499999999999993" customHeight="1" x14ac:dyDescent="0.2">
      <c r="B1013" s="106" t="s">
        <v>6</v>
      </c>
      <c r="D1013" s="39"/>
      <c r="E1013" s="72" t="s">
        <v>377</v>
      </c>
      <c r="F1013" s="72"/>
      <c r="G1013" s="29" t="s">
        <v>1372</v>
      </c>
      <c r="H1013" s="29"/>
      <c r="I1013" s="29"/>
      <c r="J1013" s="29"/>
      <c r="K1013" s="29" t="s">
        <v>125</v>
      </c>
      <c r="L1013" s="29"/>
      <c r="M1013" s="29" t="s">
        <v>1132</v>
      </c>
      <c r="N1013" s="29"/>
      <c r="P1013" s="72" t="s">
        <v>1543</v>
      </c>
      <c r="Q1013" s="87"/>
      <c r="R1013" s="28"/>
      <c r="S1013" s="38">
        <f>IF(Suggested="Yes",AA1013,AG1013)</f>
        <v>68.55</v>
      </c>
      <c r="T1013" s="36" t="s">
        <v>43</v>
      </c>
      <c r="U1013" s="5" t="str">
        <f>+Instructions!$B$3</f>
        <v>E</v>
      </c>
      <c r="V1013" s="51"/>
      <c r="W1013" s="55">
        <f>+Instructions!$C$22</f>
        <v>0</v>
      </c>
      <c r="X1013" s="38">
        <f>ROUND($AA1013*(1-W1013)+0.004999,2)</f>
        <v>68.55</v>
      </c>
      <c r="Y1013" s="146"/>
      <c r="Z1013" s="6" t="s">
        <v>3263</v>
      </c>
      <c r="AA1013" s="38">
        <v>68.55</v>
      </c>
      <c r="AB1013" s="59">
        <f>+W1013</f>
        <v>0</v>
      </c>
      <c r="AC1013" s="16">
        <f>+X1013</f>
        <v>68.55</v>
      </c>
      <c r="AD1013" s="12">
        <f>(AG1013-AC1013)/AG1013</f>
        <v>0</v>
      </c>
      <c r="AE1013" s="115"/>
      <c r="AF1013" s="121">
        <v>3</v>
      </c>
      <c r="AG1013" s="52">
        <f>SUM(AJ1013:AL1013)+AE1013</f>
        <v>68.55</v>
      </c>
      <c r="AH1013" s="146"/>
      <c r="AJ1013" s="38">
        <f>ROUND(AC1013/(1-VLOOKUP(AF1013,Group,2,FALSE)),2)</f>
        <v>68.55</v>
      </c>
      <c r="AK1013" s="16">
        <f>IF(VLOOKUP(AF1013,Group,5,FALSE)="YES",VLOOKUP(ROUND(ROUND(AJ1013,1)-AJ1013,2),Round,2,FALSE)+VLOOKUP(AF1013,Group,6,FALSE),0)</f>
        <v>0</v>
      </c>
      <c r="AL1013" s="16">
        <f>IF(VLOOKUP(AF1013,Group,7,FALSE)="",0,ROUND(AJ1013-0.04999,1)-AJ1013+AM1013)</f>
        <v>0</v>
      </c>
      <c r="AM1013" s="16" t="str">
        <f>IF(VLOOKUP(AF1013,Group,7,FALSE)="","",VLOOKUP(AF1013,Group,7,FALSE))</f>
        <v/>
      </c>
      <c r="AO1013" s="156" t="s">
        <v>56</v>
      </c>
    </row>
    <row r="1014" spans="2:41" s="3" customFormat="1" ht="9.9499999999999993" customHeight="1" x14ac:dyDescent="0.2">
      <c r="B1014" s="106" t="s">
        <v>6</v>
      </c>
      <c r="D1014" s="39"/>
      <c r="E1014" s="72" t="s">
        <v>251</v>
      </c>
      <c r="F1014" s="72"/>
      <c r="G1014" s="29" t="s">
        <v>96</v>
      </c>
      <c r="H1014" s="29"/>
      <c r="I1014" s="29"/>
      <c r="J1014" s="29"/>
      <c r="K1014" s="29" t="s">
        <v>125</v>
      </c>
      <c r="L1014" s="29"/>
      <c r="M1014" s="29" t="s">
        <v>1133</v>
      </c>
      <c r="N1014" s="29"/>
      <c r="P1014" s="72" t="s">
        <v>1531</v>
      </c>
      <c r="Q1014" s="87"/>
      <c r="R1014" s="28"/>
      <c r="S1014" s="38">
        <f>IF(Suggested="Yes",AA1014,AG1014)</f>
        <v>68.55</v>
      </c>
      <c r="T1014" s="36" t="s">
        <v>43</v>
      </c>
      <c r="U1014" s="5" t="str">
        <f>+Instructions!$B$3</f>
        <v>E</v>
      </c>
      <c r="V1014" s="51"/>
      <c r="W1014" s="55">
        <f>+Instructions!$C$22</f>
        <v>0</v>
      </c>
      <c r="X1014" s="38">
        <f>ROUND($AA1014*(1-W1014)+0.004999,2)</f>
        <v>68.55</v>
      </c>
      <c r="Y1014" s="146"/>
      <c r="Z1014" s="6" t="s">
        <v>3263</v>
      </c>
      <c r="AA1014" s="38">
        <v>68.55</v>
      </c>
      <c r="AB1014" s="59">
        <f t="shared" si="809"/>
        <v>0</v>
      </c>
      <c r="AC1014" s="16">
        <f t="shared" si="809"/>
        <v>68.55</v>
      </c>
      <c r="AD1014" s="12">
        <f>(AG1014-AC1014)/AG1014</f>
        <v>0</v>
      </c>
      <c r="AE1014" s="115"/>
      <c r="AF1014" s="121">
        <v>3</v>
      </c>
      <c r="AG1014" s="52">
        <f>SUM(AJ1014:AL1014)+AE1014</f>
        <v>68.55</v>
      </c>
      <c r="AH1014" s="146"/>
      <c r="AJ1014" s="38">
        <f>ROUND(AC1014/(1-VLOOKUP(AF1014,Group,2,FALSE)),2)</f>
        <v>68.55</v>
      </c>
      <c r="AK1014" s="16">
        <f>IF(VLOOKUP(AF1014,Group,5,FALSE)="YES",VLOOKUP(ROUND(ROUND(AJ1014,1)-AJ1014,2),Round,2,FALSE)+VLOOKUP(AF1014,Group,6,FALSE),0)</f>
        <v>0</v>
      </c>
      <c r="AL1014" s="16">
        <f>IF(VLOOKUP(AF1014,Group,7,FALSE)="",0,ROUND(AJ1014-0.04999,1)-AJ1014+AM1014)</f>
        <v>0</v>
      </c>
      <c r="AM1014" s="16" t="str">
        <f>IF(VLOOKUP(AF1014,Group,7,FALSE)="","",VLOOKUP(AF1014,Group,7,FALSE))</f>
        <v/>
      </c>
      <c r="AO1014" s="156" t="s">
        <v>56</v>
      </c>
    </row>
    <row r="1015" spans="2:41" s="3" customFormat="1" ht="1.5" customHeight="1" x14ac:dyDescent="0.2">
      <c r="P1015" s="72"/>
      <c r="Q1015" s="87"/>
      <c r="R1015" s="6"/>
      <c r="S1015" s="38"/>
      <c r="T1015" s="6"/>
      <c r="U1015" s="5"/>
      <c r="V1015" s="51"/>
      <c r="W1015" s="55"/>
      <c r="X1015" s="14"/>
      <c r="Y1015" s="146"/>
      <c r="Z1015" s="38"/>
      <c r="AA1015" s="38"/>
      <c r="AB1015" s="54"/>
      <c r="AC1015" s="16"/>
      <c r="AD1015" s="14"/>
      <c r="AE1015" s="64"/>
      <c r="AF1015" s="118"/>
      <c r="AG1015" s="38"/>
      <c r="AH1015" s="146"/>
      <c r="AJ1015" s="38"/>
      <c r="AK1015" s="16"/>
      <c r="AL1015" s="16"/>
      <c r="AM1015" s="16"/>
      <c r="AO1015" s="157" t="s">
        <v>56</v>
      </c>
    </row>
    <row r="1016" spans="2:41" s="3" customFormat="1" ht="9.9499999999999993" customHeight="1" x14ac:dyDescent="0.2">
      <c r="B1016" s="106" t="s">
        <v>6</v>
      </c>
      <c r="D1016" s="39"/>
      <c r="E1016" s="72" t="s">
        <v>97</v>
      </c>
      <c r="F1016" s="72"/>
      <c r="G1016" s="29" t="s">
        <v>1301</v>
      </c>
      <c r="H1016" s="29"/>
      <c r="I1016" s="29"/>
      <c r="J1016" s="29"/>
      <c r="K1016" s="29" t="s">
        <v>125</v>
      </c>
      <c r="L1016" s="29"/>
      <c r="M1016" s="29" t="s">
        <v>1134</v>
      </c>
      <c r="N1016" s="29"/>
      <c r="P1016" s="72"/>
      <c r="Q1016" s="87"/>
      <c r="R1016" s="28"/>
      <c r="S1016" s="38">
        <f>IF(Suggested="Yes",AA1016,AG1016)</f>
        <v>54.05</v>
      </c>
      <c r="T1016" s="36" t="s">
        <v>43</v>
      </c>
      <c r="U1016" s="5" t="str">
        <f>+Instructions!$B$3</f>
        <v>E</v>
      </c>
      <c r="V1016" s="51"/>
      <c r="W1016" s="55">
        <f>+Instructions!$C$22</f>
        <v>0</v>
      </c>
      <c r="X1016" s="38">
        <f>ROUND($AA1016*(1-W1016)+0.004999,2)</f>
        <v>54.05</v>
      </c>
      <c r="Y1016" s="146"/>
      <c r="Z1016" s="6" t="s">
        <v>3263</v>
      </c>
      <c r="AA1016" s="38">
        <v>54.05</v>
      </c>
      <c r="AB1016" s="59">
        <f>+W1016</f>
        <v>0</v>
      </c>
      <c r="AC1016" s="16">
        <f>+X1016</f>
        <v>54.05</v>
      </c>
      <c r="AD1016" s="12">
        <f>(AG1016-AC1016)/AG1016</f>
        <v>0</v>
      </c>
      <c r="AE1016" s="115"/>
      <c r="AF1016" s="121">
        <v>3</v>
      </c>
      <c r="AG1016" s="52">
        <f>SUM(AJ1016:AL1016)+AE1016</f>
        <v>54.05</v>
      </c>
      <c r="AH1016" s="146"/>
      <c r="AJ1016" s="38">
        <f>ROUND(AC1016/(1-VLOOKUP(AF1016,Group,2,FALSE)),2)</f>
        <v>54.05</v>
      </c>
      <c r="AK1016" s="16">
        <f>IF(VLOOKUP(AF1016,Group,5,FALSE)="YES",VLOOKUP(ROUND(ROUND(AJ1016,1)-AJ1016,2),Round,2,FALSE)+VLOOKUP(AF1016,Group,6,FALSE),0)</f>
        <v>0</v>
      </c>
      <c r="AL1016" s="16">
        <f>IF(VLOOKUP(AF1016,Group,7,FALSE)="",0,ROUND(AJ1016-0.04999,1)-AJ1016+AM1016)</f>
        <v>0</v>
      </c>
      <c r="AM1016" s="16" t="str">
        <f>IF(VLOOKUP(AF1016,Group,7,FALSE)="","",VLOOKUP(AF1016,Group,7,FALSE))</f>
        <v/>
      </c>
      <c r="AO1016" s="157" t="s">
        <v>56</v>
      </c>
    </row>
    <row r="1017" spans="2:41" s="3" customFormat="1" ht="9.9499999999999993" customHeight="1" x14ac:dyDescent="0.2">
      <c r="B1017" s="106" t="s">
        <v>6</v>
      </c>
      <c r="D1017" s="39"/>
      <c r="E1017" s="72" t="s">
        <v>98</v>
      </c>
      <c r="F1017" s="72"/>
      <c r="G1017" s="29" t="s">
        <v>99</v>
      </c>
      <c r="H1017" s="29"/>
      <c r="I1017" s="29"/>
      <c r="J1017" s="29"/>
      <c r="K1017" s="29" t="s">
        <v>125</v>
      </c>
      <c r="L1017" s="29"/>
      <c r="M1017" s="29" t="s">
        <v>1135</v>
      </c>
      <c r="N1017" s="29"/>
      <c r="P1017" s="72"/>
      <c r="Q1017" s="87"/>
      <c r="R1017" s="28"/>
      <c r="S1017" s="38">
        <f>IF(Suggested="Yes",AA1017,AG1017)</f>
        <v>50.7</v>
      </c>
      <c r="T1017" s="36" t="s">
        <v>43</v>
      </c>
      <c r="U1017" s="5" t="str">
        <f>+Instructions!$B$3</f>
        <v>E</v>
      </c>
      <c r="V1017" s="51"/>
      <c r="W1017" s="55">
        <f>+Instructions!$C$22</f>
        <v>0</v>
      </c>
      <c r="X1017" s="38">
        <f>ROUND($AA1017*(1-W1017)+0.004999,2)</f>
        <v>50.7</v>
      </c>
      <c r="Y1017" s="146"/>
      <c r="Z1017" s="6" t="s">
        <v>3263</v>
      </c>
      <c r="AA1017" s="38">
        <v>50.7</v>
      </c>
      <c r="AB1017" s="59">
        <f>+W1017</f>
        <v>0</v>
      </c>
      <c r="AC1017" s="16">
        <f>+X1017</f>
        <v>50.7</v>
      </c>
      <c r="AD1017" s="12">
        <f>(AG1017-AC1017)/AG1017</f>
        <v>0</v>
      </c>
      <c r="AE1017" s="115"/>
      <c r="AF1017" s="121">
        <v>3</v>
      </c>
      <c r="AG1017" s="52">
        <f>SUM(AJ1017:AL1017)+AE1017</f>
        <v>50.7</v>
      </c>
      <c r="AH1017" s="146"/>
      <c r="AJ1017" s="38">
        <f>ROUND(AC1017/(1-VLOOKUP(AF1017,Group,2,FALSE)),2)</f>
        <v>50.7</v>
      </c>
      <c r="AK1017" s="16">
        <f>IF(VLOOKUP(AF1017,Group,5,FALSE)="YES",VLOOKUP(ROUND(ROUND(AJ1017,1)-AJ1017,2),Round,2,FALSE)+VLOOKUP(AF1017,Group,6,FALSE),0)</f>
        <v>0</v>
      </c>
      <c r="AL1017" s="16">
        <f>IF(VLOOKUP(AF1017,Group,7,FALSE)="",0,ROUND(AJ1017-0.04999,1)-AJ1017+AM1017)</f>
        <v>0</v>
      </c>
      <c r="AM1017" s="16" t="str">
        <f>IF(VLOOKUP(AF1017,Group,7,FALSE)="","",VLOOKUP(AF1017,Group,7,FALSE))</f>
        <v/>
      </c>
      <c r="AO1017" s="157" t="s">
        <v>56</v>
      </c>
    </row>
    <row r="1018" spans="2:41" s="3" customFormat="1" ht="3.75" customHeight="1" x14ac:dyDescent="0.2">
      <c r="P1018" s="72"/>
      <c r="Q1018" s="87"/>
      <c r="R1018" s="6"/>
      <c r="S1018" s="38"/>
      <c r="T1018" s="6"/>
      <c r="U1018" s="5"/>
      <c r="V1018" s="51"/>
      <c r="W1018" s="55"/>
      <c r="X1018" s="14"/>
      <c r="Y1018" s="146"/>
      <c r="Z1018" s="38"/>
      <c r="AA1018" s="38"/>
      <c r="AB1018" s="54"/>
      <c r="AC1018" s="16"/>
      <c r="AD1018" s="14"/>
      <c r="AE1018" s="64"/>
      <c r="AF1018" s="118"/>
      <c r="AG1018" s="38"/>
      <c r="AH1018" s="146"/>
      <c r="AJ1018" s="38"/>
      <c r="AK1018" s="16"/>
      <c r="AL1018" s="16"/>
      <c r="AM1018" s="16"/>
      <c r="AO1018" s="157" t="s">
        <v>56</v>
      </c>
    </row>
    <row r="1019" spans="2:41" s="3" customFormat="1" ht="9.9499999999999993" customHeight="1" x14ac:dyDescent="0.2">
      <c r="C1019" s="71" t="s">
        <v>1043</v>
      </c>
      <c r="P1019" s="137"/>
      <c r="Q1019" s="6"/>
      <c r="R1019" s="77" t="s">
        <v>791</v>
      </c>
      <c r="S1019" s="185" t="s">
        <v>1045</v>
      </c>
      <c r="T1019" s="190"/>
      <c r="U1019" s="5"/>
      <c r="V1019" s="51"/>
      <c r="W1019" s="68"/>
      <c r="X1019" s="68"/>
      <c r="Y1019" s="146"/>
      <c r="Z1019" s="38"/>
      <c r="AA1019" s="38"/>
      <c r="AB1019" s="14"/>
      <c r="AC1019" s="14"/>
      <c r="AD1019" s="14"/>
      <c r="AE1019" s="14"/>
      <c r="AF1019" s="64"/>
      <c r="AG1019" s="16"/>
      <c r="AH1019" s="146"/>
      <c r="AO1019" s="157" t="s">
        <v>56</v>
      </c>
    </row>
    <row r="1020" spans="2:41" s="3" customFormat="1" ht="2.85" customHeight="1" x14ac:dyDescent="0.2">
      <c r="P1020" s="72"/>
      <c r="Q1020" s="87"/>
      <c r="R1020" s="6"/>
      <c r="S1020" s="38"/>
      <c r="T1020" s="6"/>
      <c r="U1020" s="5"/>
      <c r="V1020" s="51"/>
      <c r="W1020" s="55"/>
      <c r="X1020" s="14"/>
      <c r="Y1020" s="146"/>
      <c r="Z1020" s="38"/>
      <c r="AA1020" s="38"/>
      <c r="AB1020" s="54"/>
      <c r="AC1020" s="16"/>
      <c r="AD1020" s="14"/>
      <c r="AE1020" s="64"/>
      <c r="AF1020" s="118"/>
      <c r="AG1020" s="38"/>
      <c r="AH1020" s="146"/>
      <c r="AJ1020" s="38"/>
      <c r="AK1020" s="16"/>
      <c r="AL1020" s="16"/>
      <c r="AM1020" s="16"/>
      <c r="AO1020" s="157" t="s">
        <v>56</v>
      </c>
    </row>
    <row r="1021" spans="2:41" s="3" customFormat="1" ht="9.9499999999999993" customHeight="1" x14ac:dyDescent="0.2">
      <c r="C1021" s="34"/>
      <c r="D1021" s="39" t="s">
        <v>216</v>
      </c>
      <c r="E1021" s="138" t="s">
        <v>352</v>
      </c>
      <c r="F1021" s="138"/>
      <c r="G1021" s="138"/>
      <c r="H1021" s="138"/>
      <c r="I1021" s="138"/>
      <c r="J1021" s="138"/>
      <c r="K1021" s="138"/>
      <c r="L1021" s="138"/>
      <c r="M1021" s="138"/>
      <c r="N1021" s="138"/>
      <c r="O1021" s="29"/>
      <c r="P1021" s="29"/>
      <c r="Q1021" s="29"/>
      <c r="R1021" s="29"/>
      <c r="S1021" s="29"/>
      <c r="T1021" s="29"/>
      <c r="U1021" s="5"/>
      <c r="V1021" s="51"/>
      <c r="W1021" s="68"/>
      <c r="X1021" s="68"/>
      <c r="Y1021" s="146"/>
      <c r="Z1021" s="38"/>
      <c r="AA1021" s="38"/>
      <c r="AB1021" s="54"/>
      <c r="AC1021" s="16"/>
      <c r="AD1021" s="14"/>
      <c r="AE1021" s="64"/>
      <c r="AF1021" s="118"/>
      <c r="AG1021" s="16"/>
      <c r="AH1021" s="146"/>
      <c r="AJ1021" s="38"/>
      <c r="AK1021" s="16"/>
      <c r="AL1021" s="16"/>
      <c r="AM1021" s="16"/>
      <c r="AO1021" s="157"/>
    </row>
    <row r="1022" spans="2:41" s="3" customFormat="1" ht="1.5" customHeight="1" x14ac:dyDescent="0.2">
      <c r="P1022" s="72"/>
      <c r="Q1022" s="87"/>
      <c r="R1022" s="6"/>
      <c r="S1022" s="38"/>
      <c r="T1022" s="6"/>
      <c r="U1022" s="5"/>
      <c r="V1022" s="51"/>
      <c r="W1022" s="55"/>
      <c r="X1022" s="14"/>
      <c r="Y1022" s="146"/>
      <c r="Z1022" s="38"/>
      <c r="AA1022" s="38"/>
      <c r="AB1022" s="54"/>
      <c r="AC1022" s="16"/>
      <c r="AD1022" s="14"/>
      <c r="AE1022" s="64"/>
      <c r="AF1022" s="118"/>
      <c r="AG1022" s="38"/>
      <c r="AH1022" s="146"/>
      <c r="AJ1022" s="38"/>
      <c r="AK1022" s="16"/>
      <c r="AL1022" s="16"/>
      <c r="AM1022" s="16"/>
      <c r="AO1022" s="157" t="s">
        <v>56</v>
      </c>
    </row>
    <row r="1023" spans="2:41" s="3" customFormat="1" ht="9.9499999999999993" customHeight="1" x14ac:dyDescent="0.2">
      <c r="B1023" s="107" t="s">
        <v>52</v>
      </c>
      <c r="D1023" s="39"/>
      <c r="E1023" s="72" t="s">
        <v>215</v>
      </c>
      <c r="F1023" s="72"/>
      <c r="G1023" s="29" t="s">
        <v>45</v>
      </c>
      <c r="H1023" s="29"/>
      <c r="I1023" s="29"/>
      <c r="J1023" s="29"/>
      <c r="K1023" s="29" t="s">
        <v>125</v>
      </c>
      <c r="L1023" s="29"/>
      <c r="M1023" s="29" t="s">
        <v>354</v>
      </c>
      <c r="N1023" s="29"/>
      <c r="P1023" s="72" t="s">
        <v>90</v>
      </c>
      <c r="Q1023" s="87" t="s">
        <v>244</v>
      </c>
      <c r="R1023" s="28"/>
      <c r="S1023" s="38">
        <f>IF(Suggested="Yes",AA1023,AG1023)</f>
        <v>37.1</v>
      </c>
      <c r="T1023" s="36" t="s">
        <v>44</v>
      </c>
      <c r="U1023" s="5" t="str">
        <f>+Instructions!$B$3</f>
        <v>E</v>
      </c>
      <c r="V1023" s="51"/>
      <c r="W1023" s="55">
        <f>+Instructions!$C$22</f>
        <v>0</v>
      </c>
      <c r="X1023" s="38">
        <f>ROUND($AA1023*(1-W1023)+0.004999,2)</f>
        <v>37.1</v>
      </c>
      <c r="Y1023" s="146"/>
      <c r="Z1023" s="6" t="s">
        <v>3263</v>
      </c>
      <c r="AA1023" s="38">
        <v>37.1</v>
      </c>
      <c r="AB1023" s="59">
        <f t="shared" ref="AB1023:AC1025" si="810">+W1023</f>
        <v>0</v>
      </c>
      <c r="AC1023" s="16">
        <f t="shared" si="810"/>
        <v>37.1</v>
      </c>
      <c r="AD1023" s="12">
        <f>(AG1023-AC1023)/AG1023</f>
        <v>0</v>
      </c>
      <c r="AE1023" s="115"/>
      <c r="AF1023" s="120">
        <v>1</v>
      </c>
      <c r="AG1023" s="37">
        <f>SUM(AJ1023:AL1023)+AE1023</f>
        <v>37.1</v>
      </c>
      <c r="AH1023" s="146"/>
      <c r="AJ1023" s="38">
        <f>ROUND(AC1023/(1-VLOOKUP(AF1023,Group,2,FALSE)),2)</f>
        <v>37.1</v>
      </c>
      <c r="AK1023" s="16">
        <f>IF(VLOOKUP(AF1023,Group,5,FALSE)="YES",VLOOKUP(ROUND(ROUND(AJ1023,1)-AJ1023,2),Round,2,FALSE)+VLOOKUP(AF1023,Group,6,FALSE),0)</f>
        <v>0</v>
      </c>
      <c r="AL1023" s="16">
        <f>IF(VLOOKUP(AF1023,Group,7,FALSE)="",0,ROUND(AJ1023-0.04999,1)-AJ1023+AM1023)</f>
        <v>0</v>
      </c>
      <c r="AM1023" s="16" t="str">
        <f>IF(VLOOKUP(AF1023,Group,7,FALSE)="","",VLOOKUP(AF1023,Group,7,FALSE))</f>
        <v/>
      </c>
      <c r="AO1023" s="157" t="s">
        <v>56</v>
      </c>
    </row>
    <row r="1024" spans="2:41" s="3" customFormat="1" ht="9.9499999999999993" customHeight="1" x14ac:dyDescent="0.2">
      <c r="B1024" s="107" t="s">
        <v>52</v>
      </c>
      <c r="D1024" s="39"/>
      <c r="E1024" s="72" t="s">
        <v>83</v>
      </c>
      <c r="F1024" s="72"/>
      <c r="G1024" s="29" t="s">
        <v>45</v>
      </c>
      <c r="H1024" s="29"/>
      <c r="I1024" s="29"/>
      <c r="J1024" s="29" t="s">
        <v>244</v>
      </c>
      <c r="K1024" s="29" t="s">
        <v>125</v>
      </c>
      <c r="L1024" s="29"/>
      <c r="M1024" s="29" t="s">
        <v>355</v>
      </c>
      <c r="N1024" s="29"/>
      <c r="P1024" s="72" t="s">
        <v>90</v>
      </c>
      <c r="Q1024" s="87"/>
      <c r="R1024" s="28"/>
      <c r="S1024" s="38">
        <f>IF(Suggested="Yes",AA1024,AG1024)</f>
        <v>40.25</v>
      </c>
      <c r="T1024" s="36" t="s">
        <v>44</v>
      </c>
      <c r="U1024" s="5" t="str">
        <f>+Instructions!$B$3</f>
        <v>E</v>
      </c>
      <c r="V1024" s="51"/>
      <c r="W1024" s="55">
        <f>+Instructions!$C$22</f>
        <v>0</v>
      </c>
      <c r="X1024" s="38">
        <f>ROUND($AA1024*(1-W1024)+0.004999,2)</f>
        <v>40.25</v>
      </c>
      <c r="Y1024" s="146"/>
      <c r="Z1024" s="6" t="s">
        <v>3263</v>
      </c>
      <c r="AA1024" s="38">
        <v>40.25</v>
      </c>
      <c r="AB1024" s="59">
        <f t="shared" si="810"/>
        <v>0</v>
      </c>
      <c r="AC1024" s="16">
        <f t="shared" si="810"/>
        <v>40.25</v>
      </c>
      <c r="AD1024" s="12">
        <f>(AG1024-AC1024)/AG1024</f>
        <v>0</v>
      </c>
      <c r="AE1024" s="115"/>
      <c r="AF1024" s="120">
        <v>1</v>
      </c>
      <c r="AG1024" s="37">
        <f>SUM(AJ1024:AL1024)+AE1024</f>
        <v>40.25</v>
      </c>
      <c r="AH1024" s="146"/>
      <c r="AJ1024" s="38">
        <f>ROUND(AC1024/(1-VLOOKUP(AF1024,Group,2,FALSE)),2)</f>
        <v>40.25</v>
      </c>
      <c r="AK1024" s="16">
        <f>IF(VLOOKUP(AF1024,Group,5,FALSE)="YES",VLOOKUP(ROUND(ROUND(AJ1024,1)-AJ1024,2),Round,2,FALSE)+VLOOKUP(AF1024,Group,6,FALSE),0)</f>
        <v>0</v>
      </c>
      <c r="AL1024" s="16">
        <f>IF(VLOOKUP(AF1024,Group,7,FALSE)="",0,ROUND(AJ1024-0.04999,1)-AJ1024+AM1024)</f>
        <v>0</v>
      </c>
      <c r="AM1024" s="16" t="str">
        <f>IF(VLOOKUP(AF1024,Group,7,FALSE)="","",VLOOKUP(AF1024,Group,7,FALSE))</f>
        <v/>
      </c>
      <c r="AO1024" s="157" t="s">
        <v>56</v>
      </c>
    </row>
    <row r="1025" spans="2:41" s="3" customFormat="1" ht="9.9499999999999993" customHeight="1" x14ac:dyDescent="0.2">
      <c r="B1025" s="107" t="s">
        <v>52</v>
      </c>
      <c r="D1025" s="39"/>
      <c r="E1025" s="72" t="s">
        <v>177</v>
      </c>
      <c r="F1025" s="72"/>
      <c r="G1025" s="29" t="s">
        <v>45</v>
      </c>
      <c r="H1025" s="29"/>
      <c r="I1025" s="29"/>
      <c r="J1025" s="29"/>
      <c r="K1025" s="29" t="s">
        <v>125</v>
      </c>
      <c r="L1025" s="29"/>
      <c r="M1025" s="29" t="s">
        <v>356</v>
      </c>
      <c r="N1025" s="29"/>
      <c r="P1025" s="72" t="s">
        <v>90</v>
      </c>
      <c r="Q1025" s="87"/>
      <c r="R1025" s="28"/>
      <c r="S1025" s="38">
        <f>IF(Suggested="Yes",AA1025,AG1025)</f>
        <v>46.55</v>
      </c>
      <c r="T1025" s="36" t="s">
        <v>44</v>
      </c>
      <c r="U1025" s="5" t="str">
        <f>+Instructions!$B$3</f>
        <v>E</v>
      </c>
      <c r="V1025" s="51"/>
      <c r="W1025" s="55">
        <f>+Instructions!$C$22</f>
        <v>0</v>
      </c>
      <c r="X1025" s="38">
        <f>ROUND($AA1025*(1-W1025)+0.004999,2)</f>
        <v>46.55</v>
      </c>
      <c r="Y1025" s="146"/>
      <c r="Z1025" s="6" t="s">
        <v>3263</v>
      </c>
      <c r="AA1025" s="38">
        <v>46.55</v>
      </c>
      <c r="AB1025" s="59">
        <f t="shared" si="810"/>
        <v>0</v>
      </c>
      <c r="AC1025" s="16">
        <f t="shared" si="810"/>
        <v>46.55</v>
      </c>
      <c r="AD1025" s="12">
        <f>(AG1025-AC1025)/AG1025</f>
        <v>0</v>
      </c>
      <c r="AE1025" s="115"/>
      <c r="AF1025" s="120">
        <v>1</v>
      </c>
      <c r="AG1025" s="37">
        <f>SUM(AJ1025:AL1025)+AE1025</f>
        <v>46.55</v>
      </c>
      <c r="AH1025" s="146"/>
      <c r="AJ1025" s="38">
        <f>ROUND(AC1025/(1-VLOOKUP(AF1025,Group,2,FALSE)),2)</f>
        <v>46.55</v>
      </c>
      <c r="AK1025" s="16">
        <f>IF(VLOOKUP(AF1025,Group,5,FALSE)="YES",VLOOKUP(ROUND(ROUND(AJ1025,1)-AJ1025,2),Round,2,FALSE)+VLOOKUP(AF1025,Group,6,FALSE),0)</f>
        <v>0</v>
      </c>
      <c r="AL1025" s="16">
        <f>IF(VLOOKUP(AF1025,Group,7,FALSE)="",0,ROUND(AJ1025-0.04999,1)-AJ1025+AM1025)</f>
        <v>0</v>
      </c>
      <c r="AM1025" s="16" t="str">
        <f>IF(VLOOKUP(AF1025,Group,7,FALSE)="","",VLOOKUP(AF1025,Group,7,FALSE))</f>
        <v/>
      </c>
      <c r="AO1025" s="157" t="s">
        <v>56</v>
      </c>
    </row>
    <row r="1026" spans="2:41" s="3" customFormat="1" ht="1.5" customHeight="1" x14ac:dyDescent="0.2">
      <c r="P1026" s="72"/>
      <c r="Q1026" s="87"/>
      <c r="R1026" s="6"/>
      <c r="S1026" s="38"/>
      <c r="T1026" s="6"/>
      <c r="U1026" s="5"/>
      <c r="V1026" s="51"/>
      <c r="W1026" s="55"/>
      <c r="X1026" s="14"/>
      <c r="Y1026" s="146"/>
      <c r="Z1026" s="38"/>
      <c r="AA1026" s="38"/>
      <c r="AB1026" s="54"/>
      <c r="AC1026" s="16"/>
      <c r="AD1026" s="14"/>
      <c r="AE1026" s="64"/>
      <c r="AF1026" s="118"/>
      <c r="AG1026" s="38"/>
      <c r="AH1026" s="146"/>
      <c r="AJ1026" s="38"/>
      <c r="AK1026" s="16"/>
      <c r="AL1026" s="16"/>
      <c r="AM1026" s="16"/>
      <c r="AO1026" s="157" t="s">
        <v>56</v>
      </c>
    </row>
    <row r="1027" spans="2:41" s="3" customFormat="1" ht="9.9499999999999993" customHeight="1" x14ac:dyDescent="0.2">
      <c r="B1027" s="106" t="s">
        <v>6</v>
      </c>
      <c r="D1027" s="39"/>
      <c r="E1027" s="72" t="s">
        <v>97</v>
      </c>
      <c r="F1027" s="72"/>
      <c r="G1027" s="29" t="s">
        <v>1301</v>
      </c>
      <c r="H1027" s="29"/>
      <c r="I1027" s="29"/>
      <c r="J1027" s="29"/>
      <c r="K1027" s="29" t="s">
        <v>125</v>
      </c>
      <c r="L1027" s="29"/>
      <c r="M1027" s="29" t="s">
        <v>357</v>
      </c>
      <c r="N1027" s="29"/>
      <c r="P1027" s="72"/>
      <c r="Q1027" s="87"/>
      <c r="R1027" s="28"/>
      <c r="S1027" s="38">
        <f>IF(Suggested="Yes",AA1027,AG1027)</f>
        <v>54.05</v>
      </c>
      <c r="T1027" s="36" t="s">
        <v>43</v>
      </c>
      <c r="U1027" s="5" t="str">
        <f>+Instructions!$B$3</f>
        <v>E</v>
      </c>
      <c r="V1027" s="51"/>
      <c r="W1027" s="55">
        <f>+Instructions!$C$22</f>
        <v>0</v>
      </c>
      <c r="X1027" s="38">
        <f>ROUND($AA1027*(1-W1027)+0.004999,2)</f>
        <v>54.05</v>
      </c>
      <c r="Y1027" s="146"/>
      <c r="Z1027" s="6" t="s">
        <v>3263</v>
      </c>
      <c r="AA1027" s="38">
        <v>54.05</v>
      </c>
      <c r="AB1027" s="59">
        <f>+W1027</f>
        <v>0</v>
      </c>
      <c r="AC1027" s="16">
        <f>+X1027</f>
        <v>54.05</v>
      </c>
      <c r="AD1027" s="12">
        <f>(AG1027-AC1027)/AG1027</f>
        <v>0</v>
      </c>
      <c r="AE1027" s="115"/>
      <c r="AF1027" s="121">
        <v>3</v>
      </c>
      <c r="AG1027" s="52">
        <f>SUM(AJ1027:AL1027)+AE1027</f>
        <v>54.05</v>
      </c>
      <c r="AH1027" s="146"/>
      <c r="AJ1027" s="38">
        <f>ROUND(AC1027/(1-VLOOKUP(AF1027,Group,2,FALSE)),2)</f>
        <v>54.05</v>
      </c>
      <c r="AK1027" s="16">
        <f>IF(VLOOKUP(AF1027,Group,5,FALSE)="YES",VLOOKUP(ROUND(ROUND(AJ1027,1)-AJ1027,2),Round,2,FALSE)+VLOOKUP(AF1027,Group,6,FALSE),0)</f>
        <v>0</v>
      </c>
      <c r="AL1027" s="16">
        <f>IF(VLOOKUP(AF1027,Group,7,FALSE)="",0,ROUND(AJ1027-0.04999,1)-AJ1027+AM1027)</f>
        <v>0</v>
      </c>
      <c r="AM1027" s="16" t="str">
        <f>IF(VLOOKUP(AF1027,Group,7,FALSE)="","",VLOOKUP(AF1027,Group,7,FALSE))</f>
        <v/>
      </c>
      <c r="AO1027" s="157" t="s">
        <v>56</v>
      </c>
    </row>
    <row r="1028" spans="2:41" s="3" customFormat="1" ht="9.9499999999999993" customHeight="1" x14ac:dyDescent="0.2">
      <c r="B1028" s="106" t="s">
        <v>6</v>
      </c>
      <c r="D1028" s="39"/>
      <c r="E1028" s="72" t="s">
        <v>98</v>
      </c>
      <c r="F1028" s="72"/>
      <c r="G1028" s="29" t="s">
        <v>99</v>
      </c>
      <c r="H1028" s="29"/>
      <c r="I1028" s="29"/>
      <c r="J1028" s="29"/>
      <c r="K1028" s="29" t="s">
        <v>125</v>
      </c>
      <c r="L1028" s="29"/>
      <c r="M1028" s="29" t="s">
        <v>358</v>
      </c>
      <c r="N1028" s="29"/>
      <c r="P1028" s="72"/>
      <c r="Q1028" s="87"/>
      <c r="R1028" s="28"/>
      <c r="S1028" s="38">
        <f>IF(Suggested="Yes",AA1028,AG1028)</f>
        <v>50.7</v>
      </c>
      <c r="T1028" s="36" t="s">
        <v>43</v>
      </c>
      <c r="U1028" s="5" t="str">
        <f>+Instructions!$B$3</f>
        <v>E</v>
      </c>
      <c r="V1028" s="51"/>
      <c r="W1028" s="55">
        <f>+Instructions!$C$22</f>
        <v>0</v>
      </c>
      <c r="X1028" s="38">
        <f>ROUND($AA1028*(1-W1028)+0.004999,2)</f>
        <v>50.7</v>
      </c>
      <c r="Y1028" s="146"/>
      <c r="Z1028" s="6" t="s">
        <v>3263</v>
      </c>
      <c r="AA1028" s="38">
        <v>50.7</v>
      </c>
      <c r="AB1028" s="59">
        <f>+W1028</f>
        <v>0</v>
      </c>
      <c r="AC1028" s="16">
        <f>+X1028</f>
        <v>50.7</v>
      </c>
      <c r="AD1028" s="12">
        <f>(AG1028-AC1028)/AG1028</f>
        <v>0</v>
      </c>
      <c r="AE1028" s="115"/>
      <c r="AF1028" s="121">
        <v>3</v>
      </c>
      <c r="AG1028" s="52">
        <f>SUM(AJ1028:AL1028)+AE1028</f>
        <v>50.7</v>
      </c>
      <c r="AH1028" s="146"/>
      <c r="AJ1028" s="38">
        <f>ROUND(AC1028/(1-VLOOKUP(AF1028,Group,2,FALSE)),2)</f>
        <v>50.7</v>
      </c>
      <c r="AK1028" s="16">
        <f>IF(VLOOKUP(AF1028,Group,5,FALSE)="YES",VLOOKUP(ROUND(ROUND(AJ1028,1)-AJ1028,2),Round,2,FALSE)+VLOOKUP(AF1028,Group,6,FALSE),0)</f>
        <v>0</v>
      </c>
      <c r="AL1028" s="16">
        <f>IF(VLOOKUP(AF1028,Group,7,FALSE)="",0,ROUND(AJ1028-0.04999,1)-AJ1028+AM1028)</f>
        <v>0</v>
      </c>
      <c r="AM1028" s="16" t="str">
        <f>IF(VLOOKUP(AF1028,Group,7,FALSE)="","",VLOOKUP(AF1028,Group,7,FALSE))</f>
        <v/>
      </c>
      <c r="AO1028" s="157" t="s">
        <v>56</v>
      </c>
    </row>
    <row r="1029" spans="2:41" s="3" customFormat="1" ht="1.5" customHeight="1" x14ac:dyDescent="0.2">
      <c r="P1029" s="72"/>
      <c r="Q1029" s="87"/>
      <c r="R1029" s="6"/>
      <c r="S1029" s="38"/>
      <c r="T1029" s="6"/>
      <c r="U1029" s="5"/>
      <c r="V1029" s="51"/>
      <c r="W1029" s="142"/>
      <c r="X1029" s="55"/>
      <c r="Y1029" s="149"/>
      <c r="Z1029" s="142"/>
      <c r="AA1029" s="38"/>
      <c r="AB1029" s="38"/>
      <c r="AC1029" s="54"/>
      <c r="AD1029" s="16"/>
      <c r="AE1029" s="14"/>
      <c r="AF1029" s="64"/>
      <c r="AG1029" s="118"/>
      <c r="AH1029" s="151"/>
      <c r="AI1029" s="142"/>
      <c r="AK1029" s="16"/>
      <c r="AL1029" s="16"/>
      <c r="AM1029" s="16"/>
      <c r="AN1029" s="16"/>
      <c r="AO1029" s="157"/>
    </row>
    <row r="1030" spans="2:41" s="3" customFormat="1" ht="9.9499999999999993" customHeight="1" x14ac:dyDescent="0.2">
      <c r="D1030" s="39" t="s">
        <v>303</v>
      </c>
      <c r="E1030" s="164" t="s">
        <v>1001</v>
      </c>
      <c r="F1030" s="72"/>
      <c r="G1030" s="29"/>
      <c r="H1030" s="29"/>
      <c r="I1030" s="29"/>
      <c r="J1030" s="29"/>
      <c r="K1030" s="29"/>
      <c r="L1030" s="29"/>
      <c r="M1030" s="29"/>
      <c r="N1030" s="29"/>
      <c r="Q1030" s="87"/>
      <c r="R1030" s="28"/>
      <c r="S1030" s="38"/>
      <c r="T1030" s="36"/>
      <c r="U1030" s="5"/>
      <c r="V1030" s="51"/>
      <c r="W1030" s="142"/>
      <c r="X1030" s="38"/>
      <c r="Y1030" s="146"/>
      <c r="Z1030" s="148"/>
      <c r="AA1030" s="38"/>
      <c r="AB1030" s="142"/>
      <c r="AC1030" s="142"/>
      <c r="AD1030" s="38"/>
      <c r="AE1030" s="59"/>
      <c r="AF1030" s="16"/>
      <c r="AG1030" s="12"/>
      <c r="AH1030" s="152"/>
      <c r="AI1030" s="154"/>
      <c r="AJ1030" s="38"/>
      <c r="AK1030" s="142"/>
      <c r="AM1030" s="6" t="s">
        <v>244</v>
      </c>
      <c r="AO1030" s="157"/>
    </row>
    <row r="1031" spans="2:41" s="3" customFormat="1" ht="3.75" customHeight="1" x14ac:dyDescent="0.2">
      <c r="P1031" s="72"/>
      <c r="Q1031" s="87"/>
      <c r="R1031" s="6"/>
      <c r="S1031" s="38"/>
      <c r="T1031" s="6"/>
      <c r="U1031" s="5"/>
      <c r="V1031" s="51"/>
      <c r="W1031" s="55"/>
      <c r="X1031" s="14"/>
      <c r="Y1031" s="146"/>
      <c r="Z1031" s="38"/>
      <c r="AA1031" s="38"/>
      <c r="AB1031" s="54"/>
      <c r="AC1031" s="16"/>
      <c r="AD1031" s="14"/>
      <c r="AE1031" s="64"/>
      <c r="AF1031" s="118"/>
      <c r="AG1031" s="38"/>
      <c r="AH1031" s="146"/>
      <c r="AJ1031" s="38"/>
      <c r="AK1031" s="16"/>
      <c r="AL1031" s="16"/>
      <c r="AM1031" s="16"/>
      <c r="AO1031" s="157" t="s">
        <v>56</v>
      </c>
    </row>
    <row r="1032" spans="2:41" s="3" customFormat="1" ht="9.9499999999999993" customHeight="1" x14ac:dyDescent="0.2">
      <c r="C1032" s="71" t="s">
        <v>2068</v>
      </c>
      <c r="K1032" s="138"/>
      <c r="P1032" s="137"/>
      <c r="Q1032" s="6"/>
      <c r="R1032" s="77" t="s">
        <v>791</v>
      </c>
      <c r="S1032" s="185" t="s">
        <v>2070</v>
      </c>
      <c r="T1032" s="190"/>
      <c r="U1032" s="5"/>
      <c r="V1032" s="51"/>
      <c r="W1032" s="68"/>
      <c r="X1032" s="68"/>
      <c r="Y1032" s="146"/>
      <c r="Z1032" s="38"/>
      <c r="AA1032" s="38"/>
      <c r="AB1032" s="14"/>
      <c r="AC1032" s="14"/>
      <c r="AD1032" s="14"/>
      <c r="AE1032" s="14"/>
      <c r="AF1032" s="64"/>
      <c r="AG1032" s="16"/>
      <c r="AH1032" s="146"/>
      <c r="AO1032" s="157" t="s">
        <v>56</v>
      </c>
    </row>
    <row r="1033" spans="2:41" s="3" customFormat="1" ht="2.4500000000000002" customHeight="1" x14ac:dyDescent="0.2">
      <c r="P1033" s="72"/>
      <c r="Q1033" s="87"/>
      <c r="R1033" s="6"/>
      <c r="S1033" s="38"/>
      <c r="T1033" s="6"/>
      <c r="U1033" s="5"/>
      <c r="V1033" s="51"/>
      <c r="W1033" s="55"/>
      <c r="X1033" s="14"/>
      <c r="Y1033" s="146"/>
      <c r="Z1033" s="38"/>
      <c r="AA1033" s="38"/>
      <c r="AB1033" s="54"/>
      <c r="AC1033" s="16"/>
      <c r="AD1033" s="14"/>
      <c r="AE1033" s="64"/>
      <c r="AF1033" s="118"/>
      <c r="AG1033" s="38"/>
      <c r="AH1033" s="146"/>
      <c r="AJ1033" s="38"/>
      <c r="AK1033" s="16"/>
      <c r="AL1033" s="16"/>
      <c r="AM1033" s="16"/>
      <c r="AO1033" s="157" t="s">
        <v>56</v>
      </c>
    </row>
    <row r="1034" spans="2:41" s="3" customFormat="1" ht="9.9499999999999993" customHeight="1" x14ac:dyDescent="0.2">
      <c r="C1034" s="34"/>
      <c r="D1034" s="39"/>
      <c r="E1034" s="138" t="s">
        <v>116</v>
      </c>
      <c r="F1034" s="138"/>
      <c r="G1034" s="138"/>
      <c r="H1034" s="138"/>
      <c r="I1034" s="138"/>
      <c r="K1034" s="138"/>
      <c r="L1034" s="138"/>
      <c r="N1034" s="134"/>
      <c r="P1034" s="134"/>
      <c r="Q1034" s="29"/>
      <c r="R1034" s="29"/>
      <c r="S1034" s="29"/>
      <c r="T1034" s="29"/>
      <c r="U1034" s="5"/>
      <c r="V1034" s="51"/>
      <c r="W1034" s="68"/>
      <c r="X1034" s="68"/>
      <c r="Y1034" s="146"/>
      <c r="Z1034" s="38"/>
      <c r="AA1034" s="38"/>
      <c r="AB1034" s="54"/>
      <c r="AC1034" s="16"/>
      <c r="AD1034" s="14"/>
      <c r="AE1034" s="64"/>
      <c r="AF1034" s="118"/>
      <c r="AG1034" s="16"/>
      <c r="AH1034" s="146"/>
      <c r="AJ1034" s="38"/>
      <c r="AK1034" s="16"/>
      <c r="AL1034" s="16"/>
      <c r="AM1034" s="16"/>
      <c r="AO1034" s="157"/>
    </row>
    <row r="1035" spans="2:41" s="3" customFormat="1" ht="1.5" customHeight="1" x14ac:dyDescent="0.2">
      <c r="P1035" s="72"/>
      <c r="Q1035" s="87"/>
      <c r="R1035" s="6"/>
      <c r="S1035" s="38"/>
      <c r="T1035" s="6"/>
      <c r="U1035" s="5"/>
      <c r="V1035" s="51"/>
      <c r="W1035" s="142"/>
      <c r="X1035" s="55"/>
      <c r="Y1035" s="149"/>
      <c r="Z1035" s="142"/>
      <c r="AA1035" s="38"/>
      <c r="AB1035" s="38"/>
      <c r="AC1035" s="54"/>
      <c r="AD1035" s="16"/>
      <c r="AE1035" s="14"/>
      <c r="AF1035" s="64"/>
      <c r="AG1035" s="118"/>
      <c r="AH1035" s="151"/>
      <c r="AI1035" s="142"/>
      <c r="AK1035" s="16"/>
      <c r="AL1035" s="16"/>
      <c r="AM1035" s="16"/>
      <c r="AN1035" s="16"/>
      <c r="AO1035" s="157"/>
    </row>
    <row r="1036" spans="2:41" s="3" customFormat="1" ht="9.9499999999999993" customHeight="1" x14ac:dyDescent="0.2">
      <c r="B1036" s="106" t="s">
        <v>6</v>
      </c>
      <c r="D1036" s="39"/>
      <c r="E1036" s="72" t="s">
        <v>83</v>
      </c>
      <c r="F1036" s="72"/>
      <c r="G1036" s="29" t="s">
        <v>2113</v>
      </c>
      <c r="H1036" s="29"/>
      <c r="I1036" s="29"/>
      <c r="J1036" s="29" t="s">
        <v>2071</v>
      </c>
      <c r="K1036" s="29"/>
      <c r="L1036" s="29"/>
      <c r="M1036" s="29" t="s">
        <v>2677</v>
      </c>
      <c r="N1036" s="29"/>
      <c r="P1036" s="72" t="s">
        <v>1531</v>
      </c>
      <c r="Q1036" s="87"/>
      <c r="R1036" s="28"/>
      <c r="S1036" s="38">
        <f t="shared" ref="S1036:S1038" si="811">IF(Suggested="Yes",AA1036,AG1036)</f>
        <v>53.45</v>
      </c>
      <c r="T1036" s="36" t="s">
        <v>43</v>
      </c>
      <c r="U1036" s="5" t="str">
        <f>+Instructions!$B$3</f>
        <v>E</v>
      </c>
      <c r="V1036" s="51"/>
      <c r="W1036" s="55">
        <f>+Instructions!$C$22</f>
        <v>0</v>
      </c>
      <c r="X1036" s="38">
        <f t="shared" ref="X1036:X1038" si="812">ROUND($AA1036*(1-W1036)+0.004999,2)</f>
        <v>53.45</v>
      </c>
      <c r="Y1036" s="146"/>
      <c r="Z1036" s="6" t="s">
        <v>3262</v>
      </c>
      <c r="AA1036" s="38">
        <v>53.45</v>
      </c>
      <c r="AB1036" s="59">
        <f t="shared" ref="AB1036:AB1038" si="813">+W1036</f>
        <v>0</v>
      </c>
      <c r="AC1036" s="16">
        <f t="shared" ref="AC1036:AC1038" si="814">+X1036</f>
        <v>53.45</v>
      </c>
      <c r="AD1036" s="12">
        <f t="shared" ref="AD1036:AD1038" si="815">(AG1036-AC1036)/AG1036</f>
        <v>0</v>
      </c>
      <c r="AE1036" s="115"/>
      <c r="AF1036" s="121">
        <v>3</v>
      </c>
      <c r="AG1036" s="52">
        <f t="shared" ref="AG1036:AG1038" si="816">SUM(AJ1036:AL1036)+AE1036</f>
        <v>53.45</v>
      </c>
      <c r="AH1036" s="146"/>
      <c r="AJ1036" s="38">
        <f t="shared" ref="AJ1036:AJ1038" si="817">ROUND(AC1036/(1-VLOOKUP(AF1036,Group,2,FALSE)),2)</f>
        <v>53.45</v>
      </c>
      <c r="AK1036" s="16">
        <f t="shared" ref="AK1036:AK1038" si="818">IF(VLOOKUP(AF1036,Group,5,FALSE)="YES",VLOOKUP(ROUND(ROUND(AJ1036,1)-AJ1036,2),Round,2,FALSE)+VLOOKUP(AF1036,Group,6,FALSE),0)</f>
        <v>0</v>
      </c>
      <c r="AL1036" s="16">
        <f t="shared" ref="AL1036:AL1038" si="819">IF(VLOOKUP(AF1036,Group,7,FALSE)="",0,ROUND(AJ1036-0.04999,1)-AJ1036+AM1036)</f>
        <v>0</v>
      </c>
      <c r="AM1036" s="16" t="str">
        <f t="shared" ref="AM1036:AM1038" si="820">IF(VLOOKUP(AF1036,Group,7,FALSE)="","",VLOOKUP(AF1036,Group,7,FALSE))</f>
        <v/>
      </c>
      <c r="AO1036" s="156" t="s">
        <v>56</v>
      </c>
    </row>
    <row r="1037" spans="2:41" s="3" customFormat="1" ht="9.9499999999999993" customHeight="1" x14ac:dyDescent="0.2">
      <c r="B1037" s="106" t="s">
        <v>6</v>
      </c>
      <c r="D1037" s="39"/>
      <c r="E1037" s="72" t="s">
        <v>83</v>
      </c>
      <c r="F1037" s="72"/>
      <c r="G1037" s="29" t="s">
        <v>1585</v>
      </c>
      <c r="H1037" s="29"/>
      <c r="I1037" s="29"/>
      <c r="J1037" s="29" t="s">
        <v>2071</v>
      </c>
      <c r="K1037" s="29"/>
      <c r="L1037" s="29"/>
      <c r="M1037" s="29" t="s">
        <v>2678</v>
      </c>
      <c r="N1037" s="29"/>
      <c r="P1037" s="72" t="s">
        <v>1531</v>
      </c>
      <c r="Q1037" s="87"/>
      <c r="R1037" s="28"/>
      <c r="S1037" s="38">
        <f t="shared" si="811"/>
        <v>53.45</v>
      </c>
      <c r="T1037" s="36" t="s">
        <v>43</v>
      </c>
      <c r="U1037" s="5" t="str">
        <f>+Instructions!$B$3</f>
        <v>E</v>
      </c>
      <c r="V1037" s="51"/>
      <c r="W1037" s="55">
        <f>+Instructions!$C$22</f>
        <v>0</v>
      </c>
      <c r="X1037" s="38">
        <f t="shared" si="812"/>
        <v>53.45</v>
      </c>
      <c r="Y1037" s="146"/>
      <c r="Z1037" s="6" t="s">
        <v>3262</v>
      </c>
      <c r="AA1037" s="38">
        <v>53.45</v>
      </c>
      <c r="AB1037" s="59">
        <f t="shared" si="813"/>
        <v>0</v>
      </c>
      <c r="AC1037" s="16">
        <f t="shared" si="814"/>
        <v>53.45</v>
      </c>
      <c r="AD1037" s="12">
        <f t="shared" si="815"/>
        <v>0</v>
      </c>
      <c r="AE1037" s="115"/>
      <c r="AF1037" s="121">
        <v>3</v>
      </c>
      <c r="AG1037" s="52">
        <f t="shared" si="816"/>
        <v>53.45</v>
      </c>
      <c r="AH1037" s="146"/>
      <c r="AJ1037" s="38">
        <f t="shared" si="817"/>
        <v>53.45</v>
      </c>
      <c r="AK1037" s="16">
        <f t="shared" si="818"/>
        <v>0</v>
      </c>
      <c r="AL1037" s="16">
        <f t="shared" si="819"/>
        <v>0</v>
      </c>
      <c r="AM1037" s="16" t="str">
        <f t="shared" si="820"/>
        <v/>
      </c>
      <c r="AO1037" s="156" t="s">
        <v>56</v>
      </c>
    </row>
    <row r="1038" spans="2:41" s="3" customFormat="1" ht="9.9499999999999993" customHeight="1" x14ac:dyDescent="0.2">
      <c r="B1038" s="106" t="s">
        <v>6</v>
      </c>
      <c r="D1038" s="39"/>
      <c r="E1038" s="72" t="s">
        <v>83</v>
      </c>
      <c r="F1038" s="72"/>
      <c r="G1038" s="29" t="s">
        <v>1786</v>
      </c>
      <c r="H1038" s="29"/>
      <c r="I1038" s="29"/>
      <c r="J1038" s="29" t="s">
        <v>2071</v>
      </c>
      <c r="K1038" s="29"/>
      <c r="L1038" s="29"/>
      <c r="M1038" s="29" t="s">
        <v>2679</v>
      </c>
      <c r="N1038" s="29"/>
      <c r="P1038" s="72" t="s">
        <v>1531</v>
      </c>
      <c r="Q1038" s="87"/>
      <c r="R1038" s="28"/>
      <c r="S1038" s="38">
        <f t="shared" si="811"/>
        <v>53.45</v>
      </c>
      <c r="T1038" s="36" t="s">
        <v>43</v>
      </c>
      <c r="U1038" s="5" t="str">
        <f>+Instructions!$B$3</f>
        <v>E</v>
      </c>
      <c r="V1038" s="51"/>
      <c r="W1038" s="55">
        <f>+Instructions!$C$22</f>
        <v>0</v>
      </c>
      <c r="X1038" s="38">
        <f t="shared" si="812"/>
        <v>53.45</v>
      </c>
      <c r="Y1038" s="146"/>
      <c r="Z1038" s="6" t="s">
        <v>3262</v>
      </c>
      <c r="AA1038" s="38">
        <v>53.45</v>
      </c>
      <c r="AB1038" s="59">
        <f t="shared" si="813"/>
        <v>0</v>
      </c>
      <c r="AC1038" s="16">
        <f t="shared" si="814"/>
        <v>53.45</v>
      </c>
      <c r="AD1038" s="12">
        <f t="shared" si="815"/>
        <v>0</v>
      </c>
      <c r="AE1038" s="115"/>
      <c r="AF1038" s="121">
        <v>3</v>
      </c>
      <c r="AG1038" s="52">
        <f t="shared" si="816"/>
        <v>53.45</v>
      </c>
      <c r="AH1038" s="146"/>
      <c r="AJ1038" s="38">
        <f t="shared" si="817"/>
        <v>53.45</v>
      </c>
      <c r="AK1038" s="16">
        <f t="shared" si="818"/>
        <v>0</v>
      </c>
      <c r="AL1038" s="16">
        <f t="shared" si="819"/>
        <v>0</v>
      </c>
      <c r="AM1038" s="16" t="str">
        <f t="shared" si="820"/>
        <v/>
      </c>
      <c r="AO1038" s="156" t="s">
        <v>56</v>
      </c>
    </row>
    <row r="1039" spans="2:41" s="3" customFormat="1" ht="9.9499999999999993" customHeight="1" x14ac:dyDescent="0.2">
      <c r="B1039" s="106" t="s">
        <v>6</v>
      </c>
      <c r="D1039" s="39"/>
      <c r="E1039" s="72" t="s">
        <v>83</v>
      </c>
      <c r="F1039" s="72"/>
      <c r="G1039" s="29" t="s">
        <v>1787</v>
      </c>
      <c r="H1039" s="29"/>
      <c r="I1039" s="29"/>
      <c r="J1039" s="29" t="s">
        <v>2071</v>
      </c>
      <c r="K1039" s="29"/>
      <c r="L1039" s="29"/>
      <c r="M1039" s="29" t="s">
        <v>2680</v>
      </c>
      <c r="N1039" s="29"/>
      <c r="P1039" s="72" t="s">
        <v>1531</v>
      </c>
      <c r="Q1039" s="87"/>
      <c r="R1039" s="28"/>
      <c r="S1039" s="38">
        <f t="shared" ref="S1039" si="821">IF(Suggested="Yes",AA1039,AG1039)</f>
        <v>53.45</v>
      </c>
      <c r="T1039" s="36" t="s">
        <v>43</v>
      </c>
      <c r="U1039" s="5" t="str">
        <f>+Instructions!$B$3</f>
        <v>E</v>
      </c>
      <c r="V1039" s="51"/>
      <c r="W1039" s="55">
        <f>+Instructions!$C$22</f>
        <v>0</v>
      </c>
      <c r="X1039" s="38">
        <f t="shared" ref="X1039" si="822">ROUND($AA1039*(1-W1039)+0.004999,2)</f>
        <v>53.45</v>
      </c>
      <c r="Y1039" s="146"/>
      <c r="Z1039" s="6" t="s">
        <v>3262</v>
      </c>
      <c r="AA1039" s="38">
        <v>53.45</v>
      </c>
      <c r="AB1039" s="59">
        <f t="shared" ref="AB1039" si="823">+W1039</f>
        <v>0</v>
      </c>
      <c r="AC1039" s="16">
        <f t="shared" ref="AC1039" si="824">+X1039</f>
        <v>53.45</v>
      </c>
      <c r="AD1039" s="12">
        <f t="shared" ref="AD1039" si="825">(AG1039-AC1039)/AG1039</f>
        <v>0</v>
      </c>
      <c r="AE1039" s="115"/>
      <c r="AF1039" s="121">
        <v>3</v>
      </c>
      <c r="AG1039" s="52">
        <f t="shared" ref="AG1039" si="826">SUM(AJ1039:AL1039)+AE1039</f>
        <v>53.45</v>
      </c>
      <c r="AH1039" s="146"/>
      <c r="AJ1039" s="38">
        <f t="shared" ref="AJ1039" si="827">ROUND(AC1039/(1-VLOOKUP(AF1039,Group,2,FALSE)),2)</f>
        <v>53.45</v>
      </c>
      <c r="AK1039" s="16">
        <f t="shared" ref="AK1039" si="828">IF(VLOOKUP(AF1039,Group,5,FALSE)="YES",VLOOKUP(ROUND(ROUND(AJ1039,1)-AJ1039,2),Round,2,FALSE)+VLOOKUP(AF1039,Group,6,FALSE),0)</f>
        <v>0</v>
      </c>
      <c r="AL1039" s="16">
        <f t="shared" ref="AL1039" si="829">IF(VLOOKUP(AF1039,Group,7,FALSE)="",0,ROUND(AJ1039-0.04999,1)-AJ1039+AM1039)</f>
        <v>0</v>
      </c>
      <c r="AM1039" s="16" t="str">
        <f t="shared" ref="AM1039" si="830">IF(VLOOKUP(AF1039,Group,7,FALSE)="","",VLOOKUP(AF1039,Group,7,FALSE))</f>
        <v/>
      </c>
      <c r="AO1039" s="156" t="s">
        <v>56</v>
      </c>
    </row>
    <row r="1040" spans="2:41" s="3" customFormat="1" ht="9.9499999999999993" customHeight="1" x14ac:dyDescent="0.2">
      <c r="B1040" s="106" t="s">
        <v>6</v>
      </c>
      <c r="D1040" s="39"/>
      <c r="E1040" s="72" t="s">
        <v>83</v>
      </c>
      <c r="F1040" s="72"/>
      <c r="G1040" s="29" t="s">
        <v>1925</v>
      </c>
      <c r="H1040" s="29"/>
      <c r="I1040" s="29"/>
      <c r="J1040" s="29" t="s">
        <v>2071</v>
      </c>
      <c r="K1040" s="29"/>
      <c r="L1040" s="29"/>
      <c r="M1040" s="29" t="s">
        <v>2681</v>
      </c>
      <c r="N1040" s="29"/>
      <c r="P1040" s="72" t="s">
        <v>1531</v>
      </c>
      <c r="Q1040" s="87"/>
      <c r="R1040" s="28"/>
      <c r="S1040" s="38">
        <f t="shared" ref="S1040:S1041" si="831">IF(Suggested="Yes",AA1040,AG1040)</f>
        <v>53.45</v>
      </c>
      <c r="T1040" s="36" t="s">
        <v>43</v>
      </c>
      <c r="U1040" s="5" t="str">
        <f>+Instructions!$B$3</f>
        <v>E</v>
      </c>
      <c r="V1040" s="51"/>
      <c r="W1040" s="55">
        <f>+Instructions!$C$22</f>
        <v>0</v>
      </c>
      <c r="X1040" s="38">
        <f t="shared" ref="X1040:X1041" si="832">ROUND($AA1040*(1-W1040)+0.004999,2)</f>
        <v>53.45</v>
      </c>
      <c r="Y1040" s="146"/>
      <c r="Z1040" s="6" t="s">
        <v>3262</v>
      </c>
      <c r="AA1040" s="38">
        <v>53.45</v>
      </c>
      <c r="AB1040" s="59">
        <f t="shared" ref="AB1040:AB1041" si="833">+W1040</f>
        <v>0</v>
      </c>
      <c r="AC1040" s="16">
        <f t="shared" ref="AC1040:AC1041" si="834">+X1040</f>
        <v>53.45</v>
      </c>
      <c r="AD1040" s="12">
        <f t="shared" ref="AD1040:AD1041" si="835">(AG1040-AC1040)/AG1040</f>
        <v>0</v>
      </c>
      <c r="AE1040" s="115"/>
      <c r="AF1040" s="121">
        <v>3</v>
      </c>
      <c r="AG1040" s="52">
        <f t="shared" ref="AG1040:AG1041" si="836">SUM(AJ1040:AL1040)+AE1040</f>
        <v>53.45</v>
      </c>
      <c r="AH1040" s="146"/>
      <c r="AJ1040" s="38">
        <f t="shared" ref="AJ1040:AJ1041" si="837">ROUND(AC1040/(1-VLOOKUP(AF1040,Group,2,FALSE)),2)</f>
        <v>53.45</v>
      </c>
      <c r="AK1040" s="16">
        <f t="shared" ref="AK1040:AK1041" si="838">IF(VLOOKUP(AF1040,Group,5,FALSE)="YES",VLOOKUP(ROUND(ROUND(AJ1040,1)-AJ1040,2),Round,2,FALSE)+VLOOKUP(AF1040,Group,6,FALSE),0)</f>
        <v>0</v>
      </c>
      <c r="AL1040" s="16">
        <f t="shared" ref="AL1040:AL1041" si="839">IF(VLOOKUP(AF1040,Group,7,FALSE)="",0,ROUND(AJ1040-0.04999,1)-AJ1040+AM1040)</f>
        <v>0</v>
      </c>
      <c r="AM1040" s="16" t="str">
        <f t="shared" ref="AM1040:AM1041" si="840">IF(VLOOKUP(AF1040,Group,7,FALSE)="","",VLOOKUP(AF1040,Group,7,FALSE))</f>
        <v/>
      </c>
      <c r="AO1040" s="156" t="s">
        <v>56</v>
      </c>
    </row>
    <row r="1041" spans="2:41" s="3" customFormat="1" ht="9.9499999999999993" customHeight="1" x14ac:dyDescent="0.2">
      <c r="B1041" s="106" t="s">
        <v>6</v>
      </c>
      <c r="D1041" s="39"/>
      <c r="E1041" s="72" t="s">
        <v>83</v>
      </c>
      <c r="F1041" s="72"/>
      <c r="G1041" s="29" t="s">
        <v>2106</v>
      </c>
      <c r="H1041" s="29"/>
      <c r="I1041" s="29"/>
      <c r="J1041" s="29" t="s">
        <v>2071</v>
      </c>
      <c r="K1041" s="29"/>
      <c r="L1041" s="29"/>
      <c r="M1041" s="29" t="s">
        <v>2682</v>
      </c>
      <c r="N1041" s="29"/>
      <c r="P1041" s="72" t="s">
        <v>1531</v>
      </c>
      <c r="Q1041" s="87"/>
      <c r="R1041" s="28"/>
      <c r="S1041" s="38">
        <f t="shared" si="831"/>
        <v>53.45</v>
      </c>
      <c r="T1041" s="36" t="s">
        <v>43</v>
      </c>
      <c r="U1041" s="5" t="str">
        <f>+Instructions!$B$3</f>
        <v>E</v>
      </c>
      <c r="V1041" s="51"/>
      <c r="W1041" s="55">
        <f>+Instructions!$C$22</f>
        <v>0</v>
      </c>
      <c r="X1041" s="38">
        <f t="shared" si="832"/>
        <v>53.45</v>
      </c>
      <c r="Y1041" s="146"/>
      <c r="Z1041" s="6" t="s">
        <v>3262</v>
      </c>
      <c r="AA1041" s="38">
        <v>53.45</v>
      </c>
      <c r="AB1041" s="59">
        <f t="shared" si="833"/>
        <v>0</v>
      </c>
      <c r="AC1041" s="16">
        <f t="shared" si="834"/>
        <v>53.45</v>
      </c>
      <c r="AD1041" s="12">
        <f t="shared" si="835"/>
        <v>0</v>
      </c>
      <c r="AE1041" s="115"/>
      <c r="AF1041" s="121">
        <v>3</v>
      </c>
      <c r="AG1041" s="52">
        <f t="shared" si="836"/>
        <v>53.45</v>
      </c>
      <c r="AH1041" s="146"/>
      <c r="AJ1041" s="38">
        <f t="shared" si="837"/>
        <v>53.45</v>
      </c>
      <c r="AK1041" s="16">
        <f t="shared" si="838"/>
        <v>0</v>
      </c>
      <c r="AL1041" s="16">
        <f t="shared" si="839"/>
        <v>0</v>
      </c>
      <c r="AM1041" s="16" t="str">
        <f t="shared" si="840"/>
        <v/>
      </c>
      <c r="AO1041" s="156" t="s">
        <v>56</v>
      </c>
    </row>
    <row r="1042" spans="2:41" s="3" customFormat="1" ht="2.85" customHeight="1" x14ac:dyDescent="0.2">
      <c r="P1042" s="72"/>
      <c r="Q1042" s="87"/>
      <c r="R1042" s="6"/>
      <c r="S1042" s="38"/>
      <c r="T1042" s="6"/>
      <c r="U1042" s="5"/>
      <c r="V1042" s="51"/>
      <c r="W1042" s="55"/>
      <c r="X1042" s="14"/>
      <c r="Y1042" s="146"/>
      <c r="Z1042" s="38"/>
      <c r="AA1042" s="38"/>
      <c r="AB1042" s="54"/>
      <c r="AC1042" s="16"/>
      <c r="AD1042" s="14"/>
      <c r="AE1042" s="64"/>
      <c r="AF1042" s="118"/>
      <c r="AG1042" s="38"/>
      <c r="AH1042" s="146"/>
      <c r="AJ1042" s="38"/>
      <c r="AK1042" s="16"/>
      <c r="AL1042" s="16"/>
      <c r="AM1042" s="16"/>
      <c r="AO1042" s="157" t="s">
        <v>56</v>
      </c>
    </row>
    <row r="1043" spans="2:41" s="3" customFormat="1" ht="9.9499999999999993" customHeight="1" x14ac:dyDescent="0.2">
      <c r="C1043" s="34"/>
      <c r="D1043" s="39"/>
      <c r="E1043" s="138" t="s">
        <v>3024</v>
      </c>
      <c r="F1043" s="138"/>
      <c r="G1043" s="138"/>
      <c r="H1043" s="138"/>
      <c r="I1043" s="138"/>
      <c r="K1043" s="138"/>
      <c r="L1043" s="138"/>
      <c r="N1043" s="134"/>
      <c r="P1043" s="134"/>
      <c r="Q1043" s="29"/>
      <c r="R1043" s="29"/>
      <c r="S1043" s="29"/>
      <c r="T1043" s="29"/>
      <c r="U1043" s="5"/>
      <c r="V1043" s="51"/>
      <c r="W1043" s="68"/>
      <c r="X1043" s="68"/>
      <c r="Y1043" s="146"/>
      <c r="Z1043" s="38"/>
      <c r="AA1043" s="38"/>
      <c r="AB1043" s="54"/>
      <c r="AC1043" s="16"/>
      <c r="AD1043" s="14"/>
      <c r="AE1043" s="64"/>
      <c r="AF1043" s="118"/>
      <c r="AG1043" s="16"/>
      <c r="AH1043" s="146"/>
      <c r="AJ1043" s="38"/>
      <c r="AK1043" s="16"/>
      <c r="AL1043" s="16"/>
      <c r="AM1043" s="16"/>
      <c r="AO1043" s="157"/>
    </row>
    <row r="1044" spans="2:41" s="3" customFormat="1" ht="1.5" customHeight="1" x14ac:dyDescent="0.2">
      <c r="P1044" s="72"/>
      <c r="Q1044" s="87"/>
      <c r="R1044" s="6"/>
      <c r="S1044" s="38"/>
      <c r="T1044" s="6"/>
      <c r="U1044" s="5"/>
      <c r="V1044" s="51"/>
      <c r="W1044" s="142"/>
      <c r="X1044" s="55"/>
      <c r="Y1044" s="149"/>
      <c r="Z1044" s="142"/>
      <c r="AA1044" s="38"/>
      <c r="AB1044" s="38"/>
      <c r="AC1044" s="54"/>
      <c r="AD1044" s="16"/>
      <c r="AE1044" s="14"/>
      <c r="AF1044" s="64"/>
      <c r="AG1044" s="118"/>
      <c r="AH1044" s="151"/>
      <c r="AI1044" s="142"/>
      <c r="AK1044" s="16"/>
      <c r="AL1044" s="16"/>
      <c r="AM1044" s="16"/>
      <c r="AN1044" s="16"/>
      <c r="AO1044" s="157"/>
    </row>
    <row r="1045" spans="2:41" s="3" customFormat="1" ht="9.9499999999999993" customHeight="1" x14ac:dyDescent="0.2">
      <c r="B1045" s="106" t="s">
        <v>6</v>
      </c>
      <c r="D1045" s="39"/>
      <c r="E1045" s="72" t="s">
        <v>83</v>
      </c>
      <c r="F1045" s="72"/>
      <c r="G1045" s="29" t="s">
        <v>2113</v>
      </c>
      <c r="H1045" s="29"/>
      <c r="I1045" s="29"/>
      <c r="J1045" s="29" t="s">
        <v>2071</v>
      </c>
      <c r="K1045" s="29"/>
      <c r="L1045" s="29"/>
      <c r="M1045" s="29" t="s">
        <v>2683</v>
      </c>
      <c r="N1045" s="29"/>
      <c r="P1045" s="72" t="s">
        <v>1531</v>
      </c>
      <c r="Q1045" s="87"/>
      <c r="R1045" s="28"/>
      <c r="S1045" s="38">
        <f t="shared" ref="S1045:S1052" si="841">IF(Suggested="Yes",AA1045,AG1045)</f>
        <v>50.45</v>
      </c>
      <c r="T1045" s="36" t="s">
        <v>43</v>
      </c>
      <c r="U1045" s="5" t="str">
        <f>+Instructions!$B$3</f>
        <v>E</v>
      </c>
      <c r="V1045" s="51"/>
      <c r="W1045" s="55">
        <f>+Instructions!$C$22</f>
        <v>0</v>
      </c>
      <c r="X1045" s="38">
        <f t="shared" ref="X1045:X1052" si="842">ROUND($AA1045*(1-W1045)+0.004999,2)</f>
        <v>50.45</v>
      </c>
      <c r="Y1045" s="146"/>
      <c r="Z1045" s="6" t="s">
        <v>3262</v>
      </c>
      <c r="AA1045" s="38">
        <v>50.45</v>
      </c>
      <c r="AB1045" s="59">
        <f t="shared" ref="AB1045:AC1052" si="843">+W1045</f>
        <v>0</v>
      </c>
      <c r="AC1045" s="16">
        <f t="shared" si="843"/>
        <v>50.45</v>
      </c>
      <c r="AD1045" s="12">
        <f t="shared" ref="AD1045:AD1052" si="844">(AG1045-AC1045)/AG1045</f>
        <v>0</v>
      </c>
      <c r="AE1045" s="115"/>
      <c r="AF1045" s="121">
        <v>3</v>
      </c>
      <c r="AG1045" s="52">
        <f t="shared" ref="AG1045:AG1052" si="845">SUM(AJ1045:AL1045)+AE1045</f>
        <v>50.45</v>
      </c>
      <c r="AH1045" s="146"/>
      <c r="AJ1045" s="38">
        <f t="shared" ref="AJ1045:AJ1052" si="846">ROUND(AC1045/(1-VLOOKUP(AF1045,Group,2,FALSE)),2)</f>
        <v>50.45</v>
      </c>
      <c r="AK1045" s="16">
        <f t="shared" ref="AK1045:AK1052" si="847">IF(VLOOKUP(AF1045,Group,5,FALSE)="YES",VLOOKUP(ROUND(ROUND(AJ1045,1)-AJ1045,2),Round,2,FALSE)+VLOOKUP(AF1045,Group,6,FALSE),0)</f>
        <v>0</v>
      </c>
      <c r="AL1045" s="16">
        <f t="shared" ref="AL1045:AL1052" si="848">IF(VLOOKUP(AF1045,Group,7,FALSE)="",0,ROUND(AJ1045-0.04999,1)-AJ1045+AM1045)</f>
        <v>0</v>
      </c>
      <c r="AM1045" s="16" t="str">
        <f t="shared" ref="AM1045:AM1052" si="849">IF(VLOOKUP(AF1045,Group,7,FALSE)="","",VLOOKUP(AF1045,Group,7,FALSE))</f>
        <v/>
      </c>
      <c r="AO1045" s="156" t="s">
        <v>56</v>
      </c>
    </row>
    <row r="1046" spans="2:41" s="3" customFormat="1" ht="9.9499999999999993" customHeight="1" x14ac:dyDescent="0.2">
      <c r="B1046" s="106" t="s">
        <v>6</v>
      </c>
      <c r="D1046" s="39"/>
      <c r="E1046" s="72" t="s">
        <v>83</v>
      </c>
      <c r="F1046" s="72"/>
      <c r="G1046" s="29" t="s">
        <v>1585</v>
      </c>
      <c r="H1046" s="29"/>
      <c r="I1046" s="29"/>
      <c r="J1046" s="29" t="s">
        <v>2071</v>
      </c>
      <c r="K1046" s="29"/>
      <c r="L1046" s="29"/>
      <c r="M1046" s="29" t="s">
        <v>2684</v>
      </c>
      <c r="N1046" s="29"/>
      <c r="P1046" s="72" t="s">
        <v>1531</v>
      </c>
      <c r="Q1046" s="87"/>
      <c r="R1046" s="28"/>
      <c r="S1046" s="38">
        <f t="shared" si="841"/>
        <v>50.45</v>
      </c>
      <c r="T1046" s="36" t="s">
        <v>43</v>
      </c>
      <c r="U1046" s="5" t="str">
        <f>+Instructions!$B$3</f>
        <v>E</v>
      </c>
      <c r="V1046" s="51"/>
      <c r="W1046" s="55">
        <f>+Instructions!$C$22</f>
        <v>0</v>
      </c>
      <c r="X1046" s="38">
        <f t="shared" si="842"/>
        <v>50.45</v>
      </c>
      <c r="Y1046" s="146"/>
      <c r="Z1046" s="6" t="s">
        <v>3262</v>
      </c>
      <c r="AA1046" s="38">
        <v>50.45</v>
      </c>
      <c r="AB1046" s="59">
        <f t="shared" si="843"/>
        <v>0</v>
      </c>
      <c r="AC1046" s="16">
        <f t="shared" si="843"/>
        <v>50.45</v>
      </c>
      <c r="AD1046" s="12">
        <f t="shared" si="844"/>
        <v>0</v>
      </c>
      <c r="AE1046" s="115"/>
      <c r="AF1046" s="121">
        <v>3</v>
      </c>
      <c r="AG1046" s="52">
        <f t="shared" si="845"/>
        <v>50.45</v>
      </c>
      <c r="AH1046" s="146"/>
      <c r="AJ1046" s="38">
        <f t="shared" si="846"/>
        <v>50.45</v>
      </c>
      <c r="AK1046" s="16">
        <f t="shared" si="847"/>
        <v>0</v>
      </c>
      <c r="AL1046" s="16">
        <f t="shared" si="848"/>
        <v>0</v>
      </c>
      <c r="AM1046" s="16" t="str">
        <f t="shared" si="849"/>
        <v/>
      </c>
      <c r="AO1046" s="156" t="s">
        <v>56</v>
      </c>
    </row>
    <row r="1047" spans="2:41" s="3" customFormat="1" ht="9.9499999999999993" customHeight="1" x14ac:dyDescent="0.2">
      <c r="B1047" s="106" t="s">
        <v>6</v>
      </c>
      <c r="D1047" s="39"/>
      <c r="E1047" s="72" t="s">
        <v>83</v>
      </c>
      <c r="F1047" s="72"/>
      <c r="G1047" s="29" t="s">
        <v>1786</v>
      </c>
      <c r="H1047" s="29"/>
      <c r="I1047" s="29"/>
      <c r="J1047" s="29" t="s">
        <v>2071</v>
      </c>
      <c r="K1047" s="29"/>
      <c r="L1047" s="29"/>
      <c r="M1047" s="29" t="s">
        <v>2686</v>
      </c>
      <c r="N1047" s="29"/>
      <c r="P1047" s="72" t="s">
        <v>1531</v>
      </c>
      <c r="Q1047" s="87"/>
      <c r="R1047" s="28"/>
      <c r="S1047" s="38">
        <f t="shared" si="841"/>
        <v>50.45</v>
      </c>
      <c r="T1047" s="36" t="s">
        <v>43</v>
      </c>
      <c r="U1047" s="5" t="str">
        <f>+Instructions!$B$3</f>
        <v>E</v>
      </c>
      <c r="V1047" s="51"/>
      <c r="W1047" s="55">
        <f>+Instructions!$C$22</f>
        <v>0</v>
      </c>
      <c r="X1047" s="38">
        <f t="shared" si="842"/>
        <v>50.45</v>
      </c>
      <c r="Y1047" s="146"/>
      <c r="Z1047" s="6" t="s">
        <v>3262</v>
      </c>
      <c r="AA1047" s="38">
        <v>50.45</v>
      </c>
      <c r="AB1047" s="59">
        <f t="shared" si="843"/>
        <v>0</v>
      </c>
      <c r="AC1047" s="16">
        <f t="shared" si="843"/>
        <v>50.45</v>
      </c>
      <c r="AD1047" s="12">
        <f t="shared" si="844"/>
        <v>0</v>
      </c>
      <c r="AE1047" s="115"/>
      <c r="AF1047" s="121">
        <v>3</v>
      </c>
      <c r="AG1047" s="52">
        <f t="shared" si="845"/>
        <v>50.45</v>
      </c>
      <c r="AH1047" s="146"/>
      <c r="AJ1047" s="38">
        <f t="shared" si="846"/>
        <v>50.45</v>
      </c>
      <c r="AK1047" s="16">
        <f t="shared" si="847"/>
        <v>0</v>
      </c>
      <c r="AL1047" s="16">
        <f t="shared" si="848"/>
        <v>0</v>
      </c>
      <c r="AM1047" s="16" t="str">
        <f t="shared" si="849"/>
        <v/>
      </c>
      <c r="AO1047" s="156" t="s">
        <v>56</v>
      </c>
    </row>
    <row r="1048" spans="2:41" s="3" customFormat="1" ht="9.9499999999999993" customHeight="1" x14ac:dyDescent="0.2">
      <c r="B1048" s="106" t="s">
        <v>6</v>
      </c>
      <c r="D1048" s="39"/>
      <c r="E1048" s="72" t="s">
        <v>83</v>
      </c>
      <c r="F1048" s="72"/>
      <c r="G1048" s="29" t="s">
        <v>111</v>
      </c>
      <c r="H1048" s="29"/>
      <c r="I1048" s="29"/>
      <c r="J1048" s="29" t="s">
        <v>2071</v>
      </c>
      <c r="K1048" s="29"/>
      <c r="L1048" s="29"/>
      <c r="M1048" s="29" t="s">
        <v>2688</v>
      </c>
      <c r="N1048" s="29"/>
      <c r="P1048" s="72" t="s">
        <v>1531</v>
      </c>
      <c r="Q1048" s="87"/>
      <c r="R1048" s="28"/>
      <c r="S1048" s="38">
        <f t="shared" si="841"/>
        <v>50.45</v>
      </c>
      <c r="T1048" s="36" t="s">
        <v>43</v>
      </c>
      <c r="U1048" s="5" t="str">
        <f>+Instructions!$B$3</f>
        <v>E</v>
      </c>
      <c r="V1048" s="51"/>
      <c r="W1048" s="55">
        <f>+Instructions!$C$22</f>
        <v>0</v>
      </c>
      <c r="X1048" s="38">
        <f t="shared" si="842"/>
        <v>50.45</v>
      </c>
      <c r="Y1048" s="146"/>
      <c r="Z1048" s="6" t="s">
        <v>3262</v>
      </c>
      <c r="AA1048" s="38">
        <v>50.45</v>
      </c>
      <c r="AB1048" s="59">
        <f t="shared" si="843"/>
        <v>0</v>
      </c>
      <c r="AC1048" s="16">
        <f t="shared" si="843"/>
        <v>50.45</v>
      </c>
      <c r="AD1048" s="12">
        <f t="shared" si="844"/>
        <v>0</v>
      </c>
      <c r="AE1048" s="115"/>
      <c r="AF1048" s="121">
        <v>3</v>
      </c>
      <c r="AG1048" s="52">
        <f t="shared" si="845"/>
        <v>50.45</v>
      </c>
      <c r="AH1048" s="146"/>
      <c r="AJ1048" s="38">
        <f t="shared" si="846"/>
        <v>50.45</v>
      </c>
      <c r="AK1048" s="16">
        <f t="shared" si="847"/>
        <v>0</v>
      </c>
      <c r="AL1048" s="16">
        <f t="shared" si="848"/>
        <v>0</v>
      </c>
      <c r="AM1048" s="16" t="str">
        <f t="shared" si="849"/>
        <v/>
      </c>
      <c r="AO1048" s="156" t="s">
        <v>56</v>
      </c>
    </row>
    <row r="1049" spans="2:41" s="3" customFormat="1" ht="9.9499999999999993" customHeight="1" x14ac:dyDescent="0.2">
      <c r="B1049" s="106" t="s">
        <v>6</v>
      </c>
      <c r="D1049" s="39"/>
      <c r="E1049" s="72" t="s">
        <v>83</v>
      </c>
      <c r="F1049" s="72"/>
      <c r="G1049" s="29" t="s">
        <v>720</v>
      </c>
      <c r="H1049" s="29"/>
      <c r="I1049" s="29"/>
      <c r="J1049" s="29" t="s">
        <v>2071</v>
      </c>
      <c r="K1049" s="29"/>
      <c r="L1049" s="29"/>
      <c r="M1049" s="29" t="s">
        <v>2685</v>
      </c>
      <c r="N1049" s="29"/>
      <c r="P1049" s="72" t="s">
        <v>1531</v>
      </c>
      <c r="Q1049" s="87"/>
      <c r="R1049" s="28"/>
      <c r="S1049" s="38">
        <f t="shared" si="841"/>
        <v>50.45</v>
      </c>
      <c r="T1049" s="36" t="s">
        <v>43</v>
      </c>
      <c r="U1049" s="5" t="str">
        <f>+Instructions!$B$3</f>
        <v>E</v>
      </c>
      <c r="V1049" s="51"/>
      <c r="W1049" s="55">
        <f>+Instructions!$C$22</f>
        <v>0</v>
      </c>
      <c r="X1049" s="38">
        <f t="shared" si="842"/>
        <v>50.45</v>
      </c>
      <c r="Y1049" s="146"/>
      <c r="Z1049" s="6" t="s">
        <v>3262</v>
      </c>
      <c r="AA1049" s="38">
        <v>50.45</v>
      </c>
      <c r="AB1049" s="59">
        <f t="shared" si="843"/>
        <v>0</v>
      </c>
      <c r="AC1049" s="16">
        <f t="shared" si="843"/>
        <v>50.45</v>
      </c>
      <c r="AD1049" s="12">
        <f t="shared" si="844"/>
        <v>0</v>
      </c>
      <c r="AE1049" s="115"/>
      <c r="AF1049" s="121">
        <v>3</v>
      </c>
      <c r="AG1049" s="52">
        <f t="shared" si="845"/>
        <v>50.45</v>
      </c>
      <c r="AH1049" s="146"/>
      <c r="AJ1049" s="38">
        <f t="shared" si="846"/>
        <v>50.45</v>
      </c>
      <c r="AK1049" s="16">
        <f t="shared" si="847"/>
        <v>0</v>
      </c>
      <c r="AL1049" s="16">
        <f t="shared" si="848"/>
        <v>0</v>
      </c>
      <c r="AM1049" s="16" t="str">
        <f t="shared" si="849"/>
        <v/>
      </c>
      <c r="AO1049" s="156" t="s">
        <v>56</v>
      </c>
    </row>
    <row r="1050" spans="2:41" s="3" customFormat="1" ht="9.9499999999999993" customHeight="1" x14ac:dyDescent="0.2">
      <c r="B1050" s="106" t="s">
        <v>6</v>
      </c>
      <c r="D1050" s="39"/>
      <c r="E1050" s="72" t="s">
        <v>83</v>
      </c>
      <c r="F1050" s="72"/>
      <c r="G1050" s="29" t="s">
        <v>1925</v>
      </c>
      <c r="H1050" s="29"/>
      <c r="I1050" s="29"/>
      <c r="J1050" s="29" t="s">
        <v>2071</v>
      </c>
      <c r="K1050" s="29"/>
      <c r="L1050" s="29"/>
      <c r="M1050" s="29" t="s">
        <v>2689</v>
      </c>
      <c r="N1050" s="29"/>
      <c r="P1050" s="72" t="s">
        <v>1531</v>
      </c>
      <c r="Q1050" s="87"/>
      <c r="R1050" s="28"/>
      <c r="S1050" s="38">
        <f t="shared" si="841"/>
        <v>50.45</v>
      </c>
      <c r="T1050" s="36" t="s">
        <v>43</v>
      </c>
      <c r="U1050" s="5" t="str">
        <f>+Instructions!$B$3</f>
        <v>E</v>
      </c>
      <c r="V1050" s="51"/>
      <c r="W1050" s="55">
        <f>+Instructions!$C$22</f>
        <v>0</v>
      </c>
      <c r="X1050" s="38">
        <f t="shared" si="842"/>
        <v>50.45</v>
      </c>
      <c r="Y1050" s="146"/>
      <c r="Z1050" s="6" t="s">
        <v>3262</v>
      </c>
      <c r="AA1050" s="38">
        <v>50.45</v>
      </c>
      <c r="AB1050" s="59">
        <f t="shared" si="843"/>
        <v>0</v>
      </c>
      <c r="AC1050" s="16">
        <f t="shared" si="843"/>
        <v>50.45</v>
      </c>
      <c r="AD1050" s="12">
        <f t="shared" si="844"/>
        <v>0</v>
      </c>
      <c r="AE1050" s="115"/>
      <c r="AF1050" s="121">
        <v>3</v>
      </c>
      <c r="AG1050" s="52">
        <f t="shared" si="845"/>
        <v>50.45</v>
      </c>
      <c r="AH1050" s="146"/>
      <c r="AJ1050" s="38">
        <f t="shared" si="846"/>
        <v>50.45</v>
      </c>
      <c r="AK1050" s="16">
        <f t="shared" si="847"/>
        <v>0</v>
      </c>
      <c r="AL1050" s="16">
        <f t="shared" si="848"/>
        <v>0</v>
      </c>
      <c r="AM1050" s="16" t="str">
        <f t="shared" si="849"/>
        <v/>
      </c>
      <c r="AO1050" s="156" t="s">
        <v>56</v>
      </c>
    </row>
    <row r="1051" spans="2:41" s="3" customFormat="1" ht="9.9499999999999993" customHeight="1" x14ac:dyDescent="0.2">
      <c r="B1051" s="106" t="s">
        <v>6</v>
      </c>
      <c r="D1051" s="39"/>
      <c r="E1051" s="72" t="s">
        <v>83</v>
      </c>
      <c r="F1051" s="72"/>
      <c r="G1051" s="29" t="s">
        <v>2106</v>
      </c>
      <c r="H1051" s="29"/>
      <c r="I1051" s="29"/>
      <c r="J1051" s="29" t="s">
        <v>2071</v>
      </c>
      <c r="K1051" s="29"/>
      <c r="L1051" s="29"/>
      <c r="M1051" s="29" t="s">
        <v>2690</v>
      </c>
      <c r="N1051" s="29"/>
      <c r="P1051" s="72" t="s">
        <v>1531</v>
      </c>
      <c r="Q1051" s="87"/>
      <c r="R1051" s="28"/>
      <c r="S1051" s="38">
        <f t="shared" si="841"/>
        <v>50.45</v>
      </c>
      <c r="T1051" s="36" t="s">
        <v>43</v>
      </c>
      <c r="U1051" s="5" t="str">
        <f>+Instructions!$B$3</f>
        <v>E</v>
      </c>
      <c r="V1051" s="51"/>
      <c r="W1051" s="55">
        <f>+Instructions!$C$22</f>
        <v>0</v>
      </c>
      <c r="X1051" s="38">
        <f t="shared" si="842"/>
        <v>50.45</v>
      </c>
      <c r="Y1051" s="146"/>
      <c r="Z1051" s="6" t="s">
        <v>3262</v>
      </c>
      <c r="AA1051" s="38">
        <v>50.45</v>
      </c>
      <c r="AB1051" s="59">
        <f t="shared" si="843"/>
        <v>0</v>
      </c>
      <c r="AC1051" s="16">
        <f t="shared" si="843"/>
        <v>50.45</v>
      </c>
      <c r="AD1051" s="12">
        <f t="shared" si="844"/>
        <v>0</v>
      </c>
      <c r="AE1051" s="115"/>
      <c r="AF1051" s="121">
        <v>3</v>
      </c>
      <c r="AG1051" s="52">
        <f t="shared" si="845"/>
        <v>50.45</v>
      </c>
      <c r="AH1051" s="146"/>
      <c r="AJ1051" s="38">
        <f t="shared" si="846"/>
        <v>50.45</v>
      </c>
      <c r="AK1051" s="16">
        <f t="shared" si="847"/>
        <v>0</v>
      </c>
      <c r="AL1051" s="16">
        <f t="shared" si="848"/>
        <v>0</v>
      </c>
      <c r="AM1051" s="16" t="str">
        <f t="shared" si="849"/>
        <v/>
      </c>
      <c r="AO1051" s="156" t="s">
        <v>56</v>
      </c>
    </row>
    <row r="1052" spans="2:41" s="3" customFormat="1" ht="9.9499999999999993" customHeight="1" x14ac:dyDescent="0.2">
      <c r="B1052" s="106" t="s">
        <v>6</v>
      </c>
      <c r="D1052" s="39"/>
      <c r="E1052" s="72" t="s">
        <v>83</v>
      </c>
      <c r="F1052" s="72"/>
      <c r="G1052" s="29" t="s">
        <v>213</v>
      </c>
      <c r="H1052" s="29"/>
      <c r="I1052" s="29"/>
      <c r="J1052" s="29" t="s">
        <v>2071</v>
      </c>
      <c r="K1052" s="29"/>
      <c r="L1052" s="29"/>
      <c r="M1052" s="29" t="s">
        <v>2687</v>
      </c>
      <c r="N1052" s="29"/>
      <c r="P1052" s="72" t="s">
        <v>1531</v>
      </c>
      <c r="Q1052" s="87"/>
      <c r="R1052" s="28"/>
      <c r="S1052" s="38">
        <f t="shared" si="841"/>
        <v>50.45</v>
      </c>
      <c r="T1052" s="36" t="s">
        <v>43</v>
      </c>
      <c r="U1052" s="5" t="str">
        <f>+Instructions!$B$3</f>
        <v>E</v>
      </c>
      <c r="V1052" s="51"/>
      <c r="W1052" s="55">
        <f>+Instructions!$C$22</f>
        <v>0</v>
      </c>
      <c r="X1052" s="38">
        <f t="shared" si="842"/>
        <v>50.45</v>
      </c>
      <c r="Y1052" s="146"/>
      <c r="Z1052" s="6" t="s">
        <v>3262</v>
      </c>
      <c r="AA1052" s="38">
        <v>50.45</v>
      </c>
      <c r="AB1052" s="59">
        <f t="shared" si="843"/>
        <v>0</v>
      </c>
      <c r="AC1052" s="16">
        <f t="shared" si="843"/>
        <v>50.45</v>
      </c>
      <c r="AD1052" s="12">
        <f t="shared" si="844"/>
        <v>0</v>
      </c>
      <c r="AE1052" s="115"/>
      <c r="AF1052" s="121">
        <v>3</v>
      </c>
      <c r="AG1052" s="52">
        <f t="shared" si="845"/>
        <v>50.45</v>
      </c>
      <c r="AH1052" s="146"/>
      <c r="AJ1052" s="38">
        <f t="shared" si="846"/>
        <v>50.45</v>
      </c>
      <c r="AK1052" s="16">
        <f t="shared" si="847"/>
        <v>0</v>
      </c>
      <c r="AL1052" s="16">
        <f t="shared" si="848"/>
        <v>0</v>
      </c>
      <c r="AM1052" s="16" t="str">
        <f t="shared" si="849"/>
        <v/>
      </c>
      <c r="AO1052" s="156" t="s">
        <v>56</v>
      </c>
    </row>
    <row r="1053" spans="2:41" s="3" customFormat="1" ht="3.75" customHeight="1" x14ac:dyDescent="0.2">
      <c r="P1053" s="72"/>
      <c r="Q1053" s="87"/>
      <c r="R1053" s="6"/>
      <c r="S1053" s="38"/>
      <c r="T1053" s="6"/>
      <c r="U1053" s="5"/>
      <c r="V1053" s="51"/>
      <c r="W1053" s="55"/>
      <c r="X1053" s="14"/>
      <c r="Y1053" s="146"/>
      <c r="Z1053" s="38"/>
      <c r="AA1053" s="38"/>
      <c r="AB1053" s="54"/>
      <c r="AC1053" s="16"/>
      <c r="AD1053" s="14"/>
      <c r="AE1053" s="64"/>
      <c r="AF1053" s="118"/>
      <c r="AG1053" s="38"/>
      <c r="AH1053" s="146"/>
      <c r="AJ1053" s="38"/>
      <c r="AK1053" s="16"/>
      <c r="AL1053" s="16"/>
      <c r="AM1053" s="16"/>
      <c r="AO1053" s="157" t="s">
        <v>56</v>
      </c>
    </row>
    <row r="1054" spans="2:41" s="3" customFormat="1" ht="9.9499999999999993" customHeight="1" x14ac:dyDescent="0.2">
      <c r="C1054" s="71" t="s">
        <v>2399</v>
      </c>
      <c r="E1054" s="177"/>
      <c r="J1054" s="87"/>
      <c r="K1054" s="3" t="s">
        <v>2343</v>
      </c>
      <c r="N1054" s="3" t="s">
        <v>2343</v>
      </c>
      <c r="P1054" s="137"/>
      <c r="Q1054" s="6"/>
      <c r="R1054" s="77" t="s">
        <v>791</v>
      </c>
      <c r="S1054" s="185" t="s">
        <v>2104</v>
      </c>
      <c r="T1054" s="190"/>
      <c r="U1054" s="5"/>
      <c r="V1054" s="51"/>
      <c r="W1054" s="68"/>
      <c r="X1054" s="68"/>
      <c r="Y1054" s="146"/>
      <c r="Z1054" s="38"/>
      <c r="AA1054" s="38"/>
      <c r="AB1054" s="14"/>
      <c r="AC1054" s="14"/>
      <c r="AD1054" s="14"/>
      <c r="AE1054" s="14"/>
      <c r="AF1054" s="64"/>
      <c r="AG1054" s="16"/>
      <c r="AH1054" s="146"/>
      <c r="AO1054" s="157" t="s">
        <v>56</v>
      </c>
    </row>
    <row r="1055" spans="2:41" s="3" customFormat="1" ht="2.85" customHeight="1" x14ac:dyDescent="0.2">
      <c r="C1055" s="177"/>
      <c r="D1055" s="177"/>
      <c r="E1055" s="177"/>
      <c r="P1055" s="72"/>
      <c r="Q1055" s="87"/>
      <c r="R1055" s="6"/>
      <c r="S1055" s="38"/>
      <c r="T1055" s="6"/>
      <c r="U1055" s="5"/>
      <c r="V1055" s="51"/>
      <c r="W1055" s="55"/>
      <c r="X1055" s="14"/>
      <c r="Y1055" s="146"/>
      <c r="Z1055" s="38"/>
      <c r="AA1055" s="38"/>
      <c r="AB1055" s="54"/>
      <c r="AC1055" s="16"/>
      <c r="AD1055" s="14"/>
      <c r="AE1055" s="64"/>
      <c r="AF1055" s="118"/>
      <c r="AG1055" s="38"/>
      <c r="AH1055" s="146"/>
      <c r="AJ1055" s="38"/>
      <c r="AK1055" s="16"/>
      <c r="AL1055" s="16"/>
      <c r="AM1055" s="16"/>
      <c r="AO1055" s="157" t="s">
        <v>56</v>
      </c>
    </row>
    <row r="1056" spans="2:41" s="3" customFormat="1" ht="9.75" customHeight="1" x14ac:dyDescent="0.2">
      <c r="B1056" s="107" t="s">
        <v>52</v>
      </c>
      <c r="D1056" s="39"/>
      <c r="E1056" s="72" t="s">
        <v>2400</v>
      </c>
      <c r="F1056" s="72"/>
      <c r="G1056" s="29" t="s">
        <v>2103</v>
      </c>
      <c r="H1056" s="29"/>
      <c r="I1056" s="29"/>
      <c r="J1056" s="144"/>
      <c r="K1056" s="144" t="s">
        <v>2029</v>
      </c>
      <c r="L1056" s="72"/>
      <c r="M1056" s="144" t="s">
        <v>2401</v>
      </c>
      <c r="N1056" s="72"/>
      <c r="P1056" s="72" t="s">
        <v>2691</v>
      </c>
      <c r="Q1056" s="87"/>
      <c r="R1056" s="28"/>
      <c r="S1056" s="38">
        <f>IF(Suggested="Yes",AA1056,AG1056)</f>
        <v>31.85</v>
      </c>
      <c r="T1056" s="36" t="s">
        <v>44</v>
      </c>
      <c r="U1056" s="5" t="str">
        <f>+Instructions!$B$3</f>
        <v>E</v>
      </c>
      <c r="V1056" s="51"/>
      <c r="W1056" s="55">
        <f>+Instructions!$C$22</f>
        <v>0</v>
      </c>
      <c r="X1056" s="38">
        <f>ROUND($AA1056*(1-W1056)+0.004999,2)</f>
        <v>31.85</v>
      </c>
      <c r="Y1056" s="146"/>
      <c r="Z1056" s="6" t="s">
        <v>3263</v>
      </c>
      <c r="AA1056" s="38">
        <v>31.85</v>
      </c>
      <c r="AB1056" s="59">
        <f t="shared" ref="AB1056:AC1060" si="850">+W1056</f>
        <v>0</v>
      </c>
      <c r="AC1056" s="16">
        <f t="shared" si="850"/>
        <v>31.85</v>
      </c>
      <c r="AD1056" s="12">
        <f>(AG1056-AC1056)/AG1056</f>
        <v>0</v>
      </c>
      <c r="AE1056" s="115"/>
      <c r="AF1056" s="120">
        <v>1</v>
      </c>
      <c r="AG1056" s="37">
        <f>SUM(AJ1056:AL1056)+AE1056</f>
        <v>31.85</v>
      </c>
      <c r="AH1056" s="146"/>
      <c r="AJ1056" s="38">
        <f>ROUND(AC1056/(1-VLOOKUP(AF1056,Group,2,FALSE)),2)</f>
        <v>31.85</v>
      </c>
      <c r="AK1056" s="16">
        <f>IF(VLOOKUP(AF1056,Group,5,FALSE)="YES",VLOOKUP(ROUND(ROUND(AJ1056,1)-AJ1056,2),Round,2,FALSE)+VLOOKUP(AF1056,Group,6,FALSE),0)</f>
        <v>0</v>
      </c>
      <c r="AL1056" s="16">
        <f>IF(VLOOKUP(AF1056,Group,7,FALSE)="",0,ROUND(AJ1056-0.04999,1)-AJ1056+AM1056)</f>
        <v>0</v>
      </c>
      <c r="AM1056" s="16" t="str">
        <f>IF(VLOOKUP(AF1056,Group,7,FALSE)="","",VLOOKUP(AF1056,Group,7,FALSE))</f>
        <v/>
      </c>
      <c r="AO1056" s="156" t="s">
        <v>56</v>
      </c>
    </row>
    <row r="1057" spans="2:41" s="3" customFormat="1" ht="9.75" customHeight="1" x14ac:dyDescent="0.2">
      <c r="B1057" s="107" t="s">
        <v>52</v>
      </c>
      <c r="D1057" s="39"/>
      <c r="E1057" s="72" t="s">
        <v>953</v>
      </c>
      <c r="F1057" s="72"/>
      <c r="G1057" s="29" t="s">
        <v>2103</v>
      </c>
      <c r="H1057" s="29"/>
      <c r="I1057" s="29"/>
      <c r="J1057" s="144"/>
      <c r="K1057" s="144" t="s">
        <v>2029</v>
      </c>
      <c r="L1057" s="72"/>
      <c r="M1057" s="144" t="s">
        <v>2402</v>
      </c>
      <c r="N1057" s="72"/>
      <c r="P1057" s="72" t="s">
        <v>2505</v>
      </c>
      <c r="Q1057" s="87"/>
      <c r="R1057" s="28"/>
      <c r="S1057" s="38">
        <f>IF(Suggested="Yes",AA1057,AG1057)</f>
        <v>31.85</v>
      </c>
      <c r="T1057" s="36" t="s">
        <v>44</v>
      </c>
      <c r="U1057" s="5" t="str">
        <f>+Instructions!$B$3</f>
        <v>E</v>
      </c>
      <c r="V1057" s="51"/>
      <c r="W1057" s="55">
        <f>+Instructions!$C$22</f>
        <v>0</v>
      </c>
      <c r="X1057" s="38">
        <f>ROUND($AA1057*(1-W1057)+0.004999,2)</f>
        <v>31.85</v>
      </c>
      <c r="Y1057" s="146"/>
      <c r="Z1057" s="6" t="s">
        <v>3263</v>
      </c>
      <c r="AA1057" s="38">
        <v>31.85</v>
      </c>
      <c r="AB1057" s="59">
        <f t="shared" si="850"/>
        <v>0</v>
      </c>
      <c r="AC1057" s="16">
        <f t="shared" si="850"/>
        <v>31.85</v>
      </c>
      <c r="AD1057" s="12">
        <f>(AG1057-AC1057)/AG1057</f>
        <v>0</v>
      </c>
      <c r="AE1057" s="115"/>
      <c r="AF1057" s="120">
        <v>1</v>
      </c>
      <c r="AG1057" s="37">
        <f>SUM(AJ1057:AL1057)+AE1057</f>
        <v>31.85</v>
      </c>
      <c r="AH1057" s="146"/>
      <c r="AJ1057" s="38">
        <f>ROUND(AC1057/(1-VLOOKUP(AF1057,Group,2,FALSE)),2)</f>
        <v>31.85</v>
      </c>
      <c r="AK1057" s="16">
        <f>IF(VLOOKUP(AF1057,Group,5,FALSE)="YES",VLOOKUP(ROUND(ROUND(AJ1057,1)-AJ1057,2),Round,2,FALSE)+VLOOKUP(AF1057,Group,6,FALSE),0)</f>
        <v>0</v>
      </c>
      <c r="AL1057" s="16">
        <f>IF(VLOOKUP(AF1057,Group,7,FALSE)="",0,ROUND(AJ1057-0.04999,1)-AJ1057+AM1057)</f>
        <v>0</v>
      </c>
      <c r="AM1057" s="16" t="str">
        <f>IF(VLOOKUP(AF1057,Group,7,FALSE)="","",VLOOKUP(AF1057,Group,7,FALSE))</f>
        <v/>
      </c>
      <c r="AO1057" s="156" t="s">
        <v>56</v>
      </c>
    </row>
    <row r="1058" spans="2:41" s="3" customFormat="1" ht="9.75" customHeight="1" x14ac:dyDescent="0.2">
      <c r="B1058" s="107" t="s">
        <v>52</v>
      </c>
      <c r="D1058" s="39"/>
      <c r="E1058" s="72" t="s">
        <v>896</v>
      </c>
      <c r="F1058" s="72"/>
      <c r="G1058" s="29" t="s">
        <v>2103</v>
      </c>
      <c r="H1058" s="29"/>
      <c r="I1058" s="29"/>
      <c r="J1058" s="144"/>
      <c r="K1058" s="144" t="s">
        <v>2029</v>
      </c>
      <c r="L1058" s="72"/>
      <c r="M1058" s="144" t="s">
        <v>2403</v>
      </c>
      <c r="N1058" s="72"/>
      <c r="P1058" s="72" t="s">
        <v>2692</v>
      </c>
      <c r="Q1058" s="87"/>
      <c r="R1058" s="28"/>
      <c r="S1058" s="38">
        <f>IF(Suggested="Yes",AA1058,AG1058)</f>
        <v>15.95</v>
      </c>
      <c r="T1058" s="36" t="s">
        <v>43</v>
      </c>
      <c r="U1058" s="5" t="str">
        <f>+Instructions!$B$3</f>
        <v>E</v>
      </c>
      <c r="V1058" s="51"/>
      <c r="W1058" s="55">
        <f>+Instructions!$C$22</f>
        <v>0</v>
      </c>
      <c r="X1058" s="38">
        <f>ROUND($AA1058*(1-W1058)+0.004999,2)</f>
        <v>15.95</v>
      </c>
      <c r="Y1058" s="146"/>
      <c r="Z1058" s="6" t="s">
        <v>3263</v>
      </c>
      <c r="AA1058" s="38">
        <v>15.95</v>
      </c>
      <c r="AB1058" s="59">
        <f t="shared" si="850"/>
        <v>0</v>
      </c>
      <c r="AC1058" s="16">
        <f t="shared" si="850"/>
        <v>15.95</v>
      </c>
      <c r="AD1058" s="12">
        <f>(AG1058-AC1058)/AG1058</f>
        <v>0</v>
      </c>
      <c r="AE1058" s="115"/>
      <c r="AF1058" s="120">
        <v>1</v>
      </c>
      <c r="AG1058" s="37">
        <f>SUM(AJ1058:AL1058)+AE1058</f>
        <v>15.95</v>
      </c>
      <c r="AH1058" s="146"/>
      <c r="AJ1058" s="38">
        <f>ROUND(AC1058/(1-VLOOKUP(AF1058,Group,2,FALSE)),2)</f>
        <v>15.95</v>
      </c>
      <c r="AK1058" s="16">
        <f>IF(VLOOKUP(AF1058,Group,5,FALSE)="YES",VLOOKUP(ROUND(ROUND(AJ1058,1)-AJ1058,2),Round,2,FALSE)+VLOOKUP(AF1058,Group,6,FALSE),0)</f>
        <v>0</v>
      </c>
      <c r="AL1058" s="16">
        <f>IF(VLOOKUP(AF1058,Group,7,FALSE)="",0,ROUND(AJ1058-0.04999,1)-AJ1058+AM1058)</f>
        <v>0</v>
      </c>
      <c r="AM1058" s="16" t="str">
        <f>IF(VLOOKUP(AF1058,Group,7,FALSE)="","",VLOOKUP(AF1058,Group,7,FALSE))</f>
        <v/>
      </c>
      <c r="AO1058" s="156" t="s">
        <v>56</v>
      </c>
    </row>
    <row r="1059" spans="2:41" s="3" customFormat="1" ht="9.75" customHeight="1" x14ac:dyDescent="0.2">
      <c r="B1059" s="107" t="s">
        <v>52</v>
      </c>
      <c r="D1059" s="39"/>
      <c r="E1059" s="72" t="s">
        <v>2406</v>
      </c>
      <c r="F1059" s="72"/>
      <c r="G1059" s="29" t="s">
        <v>2103</v>
      </c>
      <c r="H1059" s="29"/>
      <c r="I1059" s="29"/>
      <c r="J1059" s="144"/>
      <c r="K1059" s="144" t="s">
        <v>2029</v>
      </c>
      <c r="L1059" s="72"/>
      <c r="M1059" s="144" t="s">
        <v>2404</v>
      </c>
      <c r="N1059" s="72"/>
      <c r="P1059" s="72" t="s">
        <v>2693</v>
      </c>
      <c r="Q1059" s="87"/>
      <c r="R1059" s="28"/>
      <c r="S1059" s="38">
        <f>IF(Suggested="Yes",AA1059,AG1059)</f>
        <v>10.25</v>
      </c>
      <c r="T1059" s="36" t="s">
        <v>43</v>
      </c>
      <c r="U1059" s="5" t="str">
        <f>+Instructions!$B$3</f>
        <v>E</v>
      </c>
      <c r="V1059" s="51"/>
      <c r="W1059" s="55">
        <f>+Instructions!$C$22</f>
        <v>0</v>
      </c>
      <c r="X1059" s="38">
        <f>ROUND($AA1059*(1-W1059)+0.004999,2)</f>
        <v>10.25</v>
      </c>
      <c r="Y1059" s="146"/>
      <c r="Z1059" s="6" t="s">
        <v>3263</v>
      </c>
      <c r="AA1059" s="38">
        <v>10.25</v>
      </c>
      <c r="AB1059" s="59">
        <f t="shared" si="850"/>
        <v>0</v>
      </c>
      <c r="AC1059" s="16">
        <f t="shared" si="850"/>
        <v>10.25</v>
      </c>
      <c r="AD1059" s="12">
        <f>(AG1059-AC1059)/AG1059</f>
        <v>0</v>
      </c>
      <c r="AE1059" s="115"/>
      <c r="AF1059" s="120">
        <v>1</v>
      </c>
      <c r="AG1059" s="37">
        <f>SUM(AJ1059:AL1059)+AE1059</f>
        <v>10.25</v>
      </c>
      <c r="AH1059" s="146"/>
      <c r="AJ1059" s="38">
        <f>ROUND(AC1059/(1-VLOOKUP(AF1059,Group,2,FALSE)),2)</f>
        <v>10.25</v>
      </c>
      <c r="AK1059" s="16">
        <f>IF(VLOOKUP(AF1059,Group,5,FALSE)="YES",VLOOKUP(ROUND(ROUND(AJ1059,1)-AJ1059,2),Round,2,FALSE)+VLOOKUP(AF1059,Group,6,FALSE),0)</f>
        <v>0</v>
      </c>
      <c r="AL1059" s="16">
        <f>IF(VLOOKUP(AF1059,Group,7,FALSE)="",0,ROUND(AJ1059-0.04999,1)-AJ1059+AM1059)</f>
        <v>0</v>
      </c>
      <c r="AM1059" s="16" t="str">
        <f>IF(VLOOKUP(AF1059,Group,7,FALSE)="","",VLOOKUP(AF1059,Group,7,FALSE))</f>
        <v/>
      </c>
      <c r="AO1059" s="156" t="s">
        <v>56</v>
      </c>
    </row>
    <row r="1060" spans="2:41" s="3" customFormat="1" ht="9.75" customHeight="1" x14ac:dyDescent="0.2">
      <c r="B1060" s="107" t="s">
        <v>52</v>
      </c>
      <c r="D1060" s="39"/>
      <c r="E1060" s="72" t="s">
        <v>1483</v>
      </c>
      <c r="F1060" s="72"/>
      <c r="G1060" s="29" t="s">
        <v>2103</v>
      </c>
      <c r="H1060" s="29"/>
      <c r="I1060" s="29"/>
      <c r="J1060" s="144"/>
      <c r="K1060" s="144" t="s">
        <v>2029</v>
      </c>
      <c r="L1060" s="72"/>
      <c r="M1060" s="144" t="s">
        <v>2405</v>
      </c>
      <c r="N1060" s="72"/>
      <c r="P1060" s="72" t="s">
        <v>2694</v>
      </c>
      <c r="Q1060" s="87"/>
      <c r="R1060" s="28"/>
      <c r="S1060" s="38">
        <f>IF(Suggested="Yes",AA1060,AG1060)</f>
        <v>16.100000000000001</v>
      </c>
      <c r="T1060" s="36" t="s">
        <v>44</v>
      </c>
      <c r="U1060" s="5" t="str">
        <f>+Instructions!$B$3</f>
        <v>E</v>
      </c>
      <c r="V1060" s="51"/>
      <c r="W1060" s="55">
        <f>+Instructions!$C$22</f>
        <v>0</v>
      </c>
      <c r="X1060" s="38">
        <f>ROUND($AA1060*(1-W1060)+0.004999,2)</f>
        <v>16.100000000000001</v>
      </c>
      <c r="Y1060" s="146"/>
      <c r="Z1060" s="6" t="s">
        <v>3263</v>
      </c>
      <c r="AA1060" s="38">
        <v>16.100000000000001</v>
      </c>
      <c r="AB1060" s="59">
        <f t="shared" si="850"/>
        <v>0</v>
      </c>
      <c r="AC1060" s="16">
        <f t="shared" si="850"/>
        <v>16.100000000000001</v>
      </c>
      <c r="AD1060" s="12">
        <f>(AG1060-AC1060)/AG1060</f>
        <v>0</v>
      </c>
      <c r="AE1060" s="115"/>
      <c r="AF1060" s="120">
        <v>1</v>
      </c>
      <c r="AG1060" s="37">
        <f>SUM(AJ1060:AL1060)+AE1060</f>
        <v>16.100000000000001</v>
      </c>
      <c r="AH1060" s="146"/>
      <c r="AJ1060" s="38">
        <f>ROUND(AC1060/(1-VLOOKUP(AF1060,Group,2,FALSE)),2)</f>
        <v>16.100000000000001</v>
      </c>
      <c r="AK1060" s="16">
        <f>IF(VLOOKUP(AF1060,Group,5,FALSE)="YES",VLOOKUP(ROUND(ROUND(AJ1060,1)-AJ1060,2),Round,2,FALSE)+VLOOKUP(AF1060,Group,6,FALSE),0)</f>
        <v>0</v>
      </c>
      <c r="AL1060" s="16">
        <f>IF(VLOOKUP(AF1060,Group,7,FALSE)="",0,ROUND(AJ1060-0.04999,1)-AJ1060+AM1060)</f>
        <v>0</v>
      </c>
      <c r="AM1060" s="16" t="str">
        <f>IF(VLOOKUP(AF1060,Group,7,FALSE)="","",VLOOKUP(AF1060,Group,7,FALSE))</f>
        <v/>
      </c>
      <c r="AO1060" s="156" t="s">
        <v>56</v>
      </c>
    </row>
    <row r="1061" spans="2:41" s="3" customFormat="1" ht="1.5" customHeight="1" x14ac:dyDescent="0.2">
      <c r="P1061" s="72"/>
      <c r="Q1061" s="87"/>
      <c r="R1061" s="6"/>
      <c r="S1061" s="38"/>
      <c r="T1061" s="6"/>
      <c r="U1061" s="5"/>
      <c r="V1061" s="51"/>
      <c r="W1061" s="55"/>
      <c r="X1061" s="14"/>
      <c r="Y1061" s="146"/>
      <c r="Z1061" s="38"/>
      <c r="AA1061" s="38"/>
      <c r="AB1061" s="54"/>
      <c r="AC1061" s="16"/>
      <c r="AD1061" s="14"/>
      <c r="AE1061" s="64"/>
      <c r="AF1061" s="118"/>
      <c r="AG1061" s="38"/>
      <c r="AH1061" s="146"/>
      <c r="AJ1061" s="38"/>
      <c r="AK1061" s="16"/>
      <c r="AL1061" s="16"/>
      <c r="AM1061" s="16"/>
      <c r="AO1061" s="157" t="s">
        <v>56</v>
      </c>
    </row>
    <row r="1062" spans="2:41" s="3" customFormat="1" ht="9.9499999999999993" customHeight="1" x14ac:dyDescent="0.2">
      <c r="B1062" s="108" t="s">
        <v>42</v>
      </c>
      <c r="D1062" s="39"/>
      <c r="E1062" s="72" t="s">
        <v>1507</v>
      </c>
      <c r="F1062" s="72"/>
      <c r="G1062" s="29" t="s">
        <v>1478</v>
      </c>
      <c r="H1062" s="29"/>
      <c r="I1062" s="29"/>
      <c r="J1062" s="29"/>
      <c r="K1062" s="29"/>
      <c r="L1062" s="29"/>
      <c r="M1062" s="29" t="s">
        <v>2407</v>
      </c>
      <c r="N1062" s="29"/>
      <c r="P1062" s="72"/>
      <c r="Q1062" s="87"/>
      <c r="R1062" s="28"/>
      <c r="S1062" s="38">
        <f t="shared" ref="S1062" si="851">IF(Suggested="Yes",AA1062,AG1062)</f>
        <v>30</v>
      </c>
      <c r="T1062" s="36" t="s">
        <v>43</v>
      </c>
      <c r="U1062" s="5" t="str">
        <f>+Instructions!$B$3</f>
        <v>E</v>
      </c>
      <c r="V1062" s="51"/>
      <c r="W1062" s="55">
        <f>+Instructions!$C$22</f>
        <v>0</v>
      </c>
      <c r="X1062" s="38">
        <f t="shared" ref="X1062" si="852">ROUND($AA1062*(1-W1062)+0.004999,2)</f>
        <v>30</v>
      </c>
      <c r="Y1062" s="146"/>
      <c r="Z1062" s="6" t="s">
        <v>3263</v>
      </c>
      <c r="AA1062" s="38">
        <v>30</v>
      </c>
      <c r="AB1062" s="59">
        <f t="shared" ref="AB1062" si="853">+W1062</f>
        <v>0</v>
      </c>
      <c r="AC1062" s="38">
        <f t="shared" ref="AC1062" si="854">+X1062</f>
        <v>30</v>
      </c>
      <c r="AD1062" s="59">
        <f t="shared" ref="AD1062" si="855">(AG1062-AC1062)/AG1062</f>
        <v>0</v>
      </c>
      <c r="AE1062" s="115"/>
      <c r="AF1062" s="122">
        <v>2</v>
      </c>
      <c r="AG1062" s="43">
        <f t="shared" ref="AG1062" si="856">SUM(AJ1062:AL1062)+AE1062</f>
        <v>30</v>
      </c>
      <c r="AH1062" s="146"/>
      <c r="AJ1062" s="38">
        <f t="shared" ref="AJ1062" si="857">ROUND(AC1062/(1-VLOOKUP(AF1062,Group,2,FALSE)),2)</f>
        <v>30</v>
      </c>
      <c r="AK1062" s="16">
        <f t="shared" ref="AK1062" si="858">IF(VLOOKUP(AF1062,Group,5,FALSE)="YES",VLOOKUP(ROUND(ROUND(AJ1062,1)-AJ1062,2),Round,2,FALSE)+VLOOKUP(AF1062,Group,6,FALSE),0)</f>
        <v>0</v>
      </c>
      <c r="AL1062" s="16">
        <f t="shared" ref="AL1062" si="859">IF(VLOOKUP(AF1062,Group,7,FALSE)="",0,ROUND(AJ1062-0.04999,1)-AJ1062+AM1062)</f>
        <v>0</v>
      </c>
      <c r="AM1062" s="16" t="str">
        <f t="shared" ref="AM1062" si="860">IF(VLOOKUP(AF1062,Group,7,FALSE)="","",VLOOKUP(AF1062,Group,7,FALSE))</f>
        <v/>
      </c>
      <c r="AO1062" s="156" t="s">
        <v>56</v>
      </c>
    </row>
    <row r="1063" spans="2:41" s="3" customFormat="1" ht="9.9499999999999993" customHeight="1" x14ac:dyDescent="0.2">
      <c r="B1063" s="108" t="s">
        <v>42</v>
      </c>
      <c r="D1063" s="39"/>
      <c r="E1063" s="72" t="s">
        <v>1191</v>
      </c>
      <c r="F1063" s="72"/>
      <c r="G1063" s="29" t="s">
        <v>1479</v>
      </c>
      <c r="H1063" s="29"/>
      <c r="I1063" s="29"/>
      <c r="J1063" s="29"/>
      <c r="K1063" s="29"/>
      <c r="L1063" s="29"/>
      <c r="M1063" s="29" t="s">
        <v>2408</v>
      </c>
      <c r="N1063" s="29"/>
      <c r="P1063" s="72"/>
      <c r="Q1063" s="87"/>
      <c r="R1063" s="28"/>
      <c r="S1063" s="38">
        <f t="shared" ref="S1063" si="861">IF(Suggested="Yes",AA1063,AG1063)</f>
        <v>30.05</v>
      </c>
      <c r="T1063" s="36" t="s">
        <v>43</v>
      </c>
      <c r="U1063" s="5" t="str">
        <f>+Instructions!$B$3</f>
        <v>E</v>
      </c>
      <c r="V1063" s="51"/>
      <c r="W1063" s="55">
        <f>+Instructions!$C$22</f>
        <v>0</v>
      </c>
      <c r="X1063" s="38">
        <f t="shared" ref="X1063" si="862">ROUND($AA1063*(1-W1063)+0.004999,2)</f>
        <v>30.05</v>
      </c>
      <c r="Y1063" s="146"/>
      <c r="Z1063" s="6" t="s">
        <v>3263</v>
      </c>
      <c r="AA1063" s="38">
        <v>30.05</v>
      </c>
      <c r="AB1063" s="59">
        <f t="shared" ref="AB1063" si="863">+W1063</f>
        <v>0</v>
      </c>
      <c r="AC1063" s="38">
        <f t="shared" ref="AC1063" si="864">+X1063</f>
        <v>30.05</v>
      </c>
      <c r="AD1063" s="59">
        <f t="shared" ref="AD1063" si="865">(AG1063-AC1063)/AG1063</f>
        <v>0</v>
      </c>
      <c r="AE1063" s="115"/>
      <c r="AF1063" s="122">
        <v>2</v>
      </c>
      <c r="AG1063" s="43">
        <f t="shared" ref="AG1063" si="866">SUM(AJ1063:AL1063)+AE1063</f>
        <v>30.05</v>
      </c>
      <c r="AH1063" s="146"/>
      <c r="AJ1063" s="38">
        <f t="shared" ref="AJ1063" si="867">ROUND(AC1063/(1-VLOOKUP(AF1063,Group,2,FALSE)),2)</f>
        <v>30.05</v>
      </c>
      <c r="AK1063" s="16">
        <f t="shared" ref="AK1063" si="868">IF(VLOOKUP(AF1063,Group,5,FALSE)="YES",VLOOKUP(ROUND(ROUND(AJ1063,1)-AJ1063,2),Round,2,FALSE)+VLOOKUP(AF1063,Group,6,FALSE),0)</f>
        <v>0</v>
      </c>
      <c r="AL1063" s="16">
        <f t="shared" ref="AL1063" si="869">IF(VLOOKUP(AF1063,Group,7,FALSE)="",0,ROUND(AJ1063-0.04999,1)-AJ1063+AM1063)</f>
        <v>0</v>
      </c>
      <c r="AM1063" s="16" t="str">
        <f t="shared" ref="AM1063" si="870">IF(VLOOKUP(AF1063,Group,7,FALSE)="","",VLOOKUP(AF1063,Group,7,FALSE))</f>
        <v/>
      </c>
      <c r="AO1063" s="156" t="s">
        <v>56</v>
      </c>
    </row>
    <row r="1064" spans="2:41" s="3" customFormat="1" ht="3.75" customHeight="1" x14ac:dyDescent="0.2">
      <c r="P1064" s="72"/>
      <c r="Q1064" s="87"/>
      <c r="R1064" s="6"/>
      <c r="S1064" s="38"/>
      <c r="T1064" s="6"/>
      <c r="U1064" s="5"/>
      <c r="V1064" s="51"/>
      <c r="W1064" s="55"/>
      <c r="X1064" s="14"/>
      <c r="Y1064" s="146"/>
      <c r="Z1064" s="38"/>
      <c r="AA1064" s="38"/>
      <c r="AB1064" s="54"/>
      <c r="AC1064" s="16"/>
      <c r="AD1064" s="14"/>
      <c r="AE1064" s="64"/>
      <c r="AF1064" s="118"/>
      <c r="AG1064" s="38"/>
      <c r="AH1064" s="146"/>
      <c r="AJ1064" s="38"/>
      <c r="AK1064" s="16"/>
      <c r="AL1064" s="16"/>
      <c r="AM1064" s="16"/>
      <c r="AO1064" s="157" t="s">
        <v>56</v>
      </c>
    </row>
    <row r="1065" spans="2:41" s="3" customFormat="1" ht="9.9499999999999993" customHeight="1" x14ac:dyDescent="0.2">
      <c r="C1065" s="71" t="s">
        <v>1375</v>
      </c>
      <c r="P1065" s="137"/>
      <c r="Q1065" s="6"/>
      <c r="R1065" s="77" t="s">
        <v>791</v>
      </c>
      <c r="S1065" s="185" t="s">
        <v>1377</v>
      </c>
      <c r="T1065" s="190"/>
      <c r="U1065" s="5"/>
      <c r="V1065" s="51"/>
      <c r="W1065" s="68"/>
      <c r="X1065" s="68"/>
      <c r="Y1065" s="146"/>
      <c r="Z1065" s="38"/>
      <c r="AA1065" s="38"/>
      <c r="AB1065" s="14"/>
      <c r="AC1065" s="14"/>
      <c r="AD1065" s="14"/>
      <c r="AE1065" s="14"/>
      <c r="AF1065" s="64"/>
      <c r="AG1065" s="16"/>
      <c r="AH1065" s="146"/>
      <c r="AO1065" s="157" t="s">
        <v>56</v>
      </c>
    </row>
    <row r="1066" spans="2:41" s="3" customFormat="1" ht="2.85" customHeight="1" x14ac:dyDescent="0.2">
      <c r="P1066" s="72"/>
      <c r="Q1066" s="87"/>
      <c r="R1066" s="6"/>
      <c r="S1066" s="38"/>
      <c r="T1066" s="6"/>
      <c r="U1066" s="5"/>
      <c r="V1066" s="51"/>
      <c r="W1066" s="55"/>
      <c r="X1066" s="14"/>
      <c r="Y1066" s="146"/>
      <c r="Z1066" s="38"/>
      <c r="AA1066" s="38"/>
      <c r="AB1066" s="54"/>
      <c r="AC1066" s="16"/>
      <c r="AD1066" s="14"/>
      <c r="AE1066" s="64"/>
      <c r="AF1066" s="118"/>
      <c r="AG1066" s="38"/>
      <c r="AH1066" s="146"/>
      <c r="AJ1066" s="38"/>
      <c r="AK1066" s="16"/>
      <c r="AL1066" s="16"/>
      <c r="AM1066" s="16"/>
      <c r="AO1066" s="157" t="s">
        <v>56</v>
      </c>
    </row>
    <row r="1067" spans="2:41" s="3" customFormat="1" ht="9.9499999999999993" customHeight="1" x14ac:dyDescent="0.2">
      <c r="C1067" s="34"/>
      <c r="D1067" s="39" t="s">
        <v>216</v>
      </c>
      <c r="E1067" s="138" t="s">
        <v>1376</v>
      </c>
      <c r="F1067" s="138"/>
      <c r="G1067" s="138"/>
      <c r="H1067" s="138"/>
      <c r="I1067" s="138"/>
      <c r="J1067" s="138"/>
      <c r="K1067" s="138"/>
      <c r="L1067" s="138"/>
      <c r="M1067" s="138"/>
      <c r="N1067" s="138"/>
      <c r="O1067" s="29"/>
      <c r="P1067" s="29"/>
      <c r="Q1067" s="29"/>
      <c r="R1067" s="29"/>
      <c r="S1067" s="29"/>
      <c r="T1067" s="29"/>
      <c r="U1067" s="5"/>
      <c r="V1067" s="51"/>
      <c r="W1067" s="68"/>
      <c r="X1067" s="68"/>
      <c r="Y1067" s="146"/>
      <c r="Z1067" s="38"/>
      <c r="AA1067" s="38"/>
      <c r="AB1067" s="54"/>
      <c r="AC1067" s="16"/>
      <c r="AD1067" s="14"/>
      <c r="AE1067" s="64"/>
      <c r="AF1067" s="118"/>
      <c r="AG1067" s="16"/>
      <c r="AH1067" s="146"/>
      <c r="AJ1067" s="38"/>
      <c r="AK1067" s="16"/>
      <c r="AL1067" s="16"/>
      <c r="AM1067" s="16"/>
      <c r="AO1067" s="157"/>
    </row>
    <row r="1068" spans="2:41" s="3" customFormat="1" ht="1.5" customHeight="1" x14ac:dyDescent="0.2">
      <c r="P1068" s="72"/>
      <c r="Q1068" s="87"/>
      <c r="R1068" s="6"/>
      <c r="S1068" s="38"/>
      <c r="T1068" s="6"/>
      <c r="U1068" s="5"/>
      <c r="V1068" s="51"/>
      <c r="W1068" s="55"/>
      <c r="X1068" s="14"/>
      <c r="Y1068" s="146"/>
      <c r="Z1068" s="38"/>
      <c r="AA1068" s="38"/>
      <c r="AB1068" s="54"/>
      <c r="AC1068" s="16"/>
      <c r="AD1068" s="14"/>
      <c r="AE1068" s="64"/>
      <c r="AF1068" s="118"/>
      <c r="AG1068" s="38"/>
      <c r="AH1068" s="146"/>
      <c r="AJ1068" s="38"/>
      <c r="AK1068" s="16"/>
      <c r="AL1068" s="16"/>
      <c r="AM1068" s="16"/>
      <c r="AO1068" s="157" t="s">
        <v>56</v>
      </c>
    </row>
    <row r="1069" spans="2:41" s="3" customFormat="1" ht="9.9499999999999993" customHeight="1" x14ac:dyDescent="0.2">
      <c r="B1069" s="107" t="s">
        <v>52</v>
      </c>
      <c r="D1069" s="39"/>
      <c r="E1069" s="72" t="s">
        <v>92</v>
      </c>
      <c r="F1069" s="72"/>
      <c r="G1069" s="29" t="s">
        <v>45</v>
      </c>
      <c r="H1069" s="29"/>
      <c r="I1069" s="29"/>
      <c r="J1069" s="29"/>
      <c r="K1069" s="29" t="s">
        <v>125</v>
      </c>
      <c r="L1069" s="29"/>
      <c r="M1069" s="29" t="s">
        <v>1378</v>
      </c>
      <c r="N1069" s="29"/>
      <c r="P1069" s="72" t="s">
        <v>300</v>
      </c>
      <c r="Q1069" s="87"/>
      <c r="R1069" s="28"/>
      <c r="S1069" s="38">
        <f>IF(Suggested="Yes",AA1069,AG1069)</f>
        <v>34.5</v>
      </c>
      <c r="T1069" s="36" t="s">
        <v>44</v>
      </c>
      <c r="U1069" s="5" t="str">
        <f>+Instructions!$B$3</f>
        <v>E</v>
      </c>
      <c r="V1069" s="51"/>
      <c r="W1069" s="55">
        <f>+Instructions!$C$22</f>
        <v>0</v>
      </c>
      <c r="X1069" s="38">
        <f>ROUND($AA1069*(1-W1069)+0.004999,2)</f>
        <v>34.5</v>
      </c>
      <c r="Y1069" s="146"/>
      <c r="Z1069" s="6" t="s">
        <v>3263</v>
      </c>
      <c r="AA1069" s="38">
        <v>34.5</v>
      </c>
      <c r="AB1069" s="59">
        <f t="shared" ref="AB1069:AC1069" si="871">+W1069</f>
        <v>0</v>
      </c>
      <c r="AC1069" s="16">
        <f t="shared" si="871"/>
        <v>34.5</v>
      </c>
      <c r="AD1069" s="12">
        <f>(AG1069-AC1069)/AG1069</f>
        <v>0</v>
      </c>
      <c r="AE1069" s="115"/>
      <c r="AF1069" s="120">
        <v>1</v>
      </c>
      <c r="AG1069" s="37">
        <f>SUM(AJ1069:AL1069)+AE1069</f>
        <v>34.5</v>
      </c>
      <c r="AH1069" s="146"/>
      <c r="AJ1069" s="38">
        <f>ROUND(AC1069/(1-VLOOKUP(AF1069,Group,2,FALSE)),2)</f>
        <v>34.5</v>
      </c>
      <c r="AK1069" s="16">
        <f>IF(VLOOKUP(AF1069,Group,5,FALSE)="YES",VLOOKUP(ROUND(ROUND(AJ1069,1)-AJ1069,2),Round,2,FALSE)+VLOOKUP(AF1069,Group,6,FALSE),0)</f>
        <v>0</v>
      </c>
      <c r="AL1069" s="16">
        <f>IF(VLOOKUP(AF1069,Group,7,FALSE)="",0,ROUND(AJ1069-0.04999,1)-AJ1069+AM1069)</f>
        <v>0</v>
      </c>
      <c r="AM1069" s="16" t="str">
        <f>IF(VLOOKUP(AF1069,Group,7,FALSE)="","",VLOOKUP(AF1069,Group,7,FALSE))</f>
        <v/>
      </c>
      <c r="AO1069" s="156" t="s">
        <v>56</v>
      </c>
    </row>
    <row r="1070" spans="2:41" s="3" customFormat="1" ht="1.5" customHeight="1" x14ac:dyDescent="0.2">
      <c r="P1070" s="72"/>
      <c r="Q1070" s="87"/>
      <c r="R1070" s="6"/>
      <c r="S1070" s="38"/>
      <c r="T1070" s="6"/>
      <c r="U1070" s="5"/>
      <c r="V1070" s="51"/>
      <c r="W1070" s="55"/>
      <c r="X1070" s="14"/>
      <c r="Y1070" s="146"/>
      <c r="Z1070" s="38"/>
      <c r="AA1070" s="38"/>
      <c r="AB1070" s="54"/>
      <c r="AC1070" s="16"/>
      <c r="AD1070" s="14"/>
      <c r="AE1070" s="64"/>
      <c r="AF1070" s="118"/>
      <c r="AG1070" s="38"/>
      <c r="AH1070" s="146"/>
      <c r="AJ1070" s="38"/>
      <c r="AK1070" s="16"/>
      <c r="AL1070" s="16"/>
      <c r="AM1070" s="16"/>
      <c r="AO1070" s="157" t="s">
        <v>56</v>
      </c>
    </row>
    <row r="1071" spans="2:41" s="3" customFormat="1" ht="9.9499999999999993" customHeight="1" x14ac:dyDescent="0.2">
      <c r="B1071" s="106" t="s">
        <v>6</v>
      </c>
      <c r="D1071" s="39"/>
      <c r="E1071" s="72" t="s">
        <v>83</v>
      </c>
      <c r="F1071" s="72"/>
      <c r="G1071" s="29" t="s">
        <v>94</v>
      </c>
      <c r="H1071" s="29"/>
      <c r="I1071" s="29"/>
      <c r="J1071" s="29" t="s">
        <v>244</v>
      </c>
      <c r="K1071" s="29" t="s">
        <v>125</v>
      </c>
      <c r="L1071" s="29"/>
      <c r="M1071" s="29" t="s">
        <v>2073</v>
      </c>
      <c r="N1071" s="29"/>
      <c r="P1071" s="72" t="s">
        <v>1531</v>
      </c>
      <c r="Q1071" s="87"/>
      <c r="R1071" s="28"/>
      <c r="S1071" s="38">
        <f t="shared" ref="S1071:S1072" si="872">IF(Suggested="Yes",AA1071,AG1071)</f>
        <v>34.1</v>
      </c>
      <c r="T1071" s="36" t="s">
        <v>43</v>
      </c>
      <c r="U1071" s="5" t="str">
        <f>+Instructions!$B$3</f>
        <v>E</v>
      </c>
      <c r="V1071" s="51"/>
      <c r="W1071" s="55">
        <f>+Instructions!$C$22</f>
        <v>0</v>
      </c>
      <c r="X1071" s="38">
        <f t="shared" ref="X1071:X1072" si="873">ROUND($AA1071*(1-W1071)+0.004999,2)</f>
        <v>34.1</v>
      </c>
      <c r="Y1071" s="146"/>
      <c r="Z1071" s="6" t="s">
        <v>3263</v>
      </c>
      <c r="AA1071" s="38">
        <v>34.1</v>
      </c>
      <c r="AB1071" s="59">
        <f t="shared" ref="AB1071:AC1072" si="874">+W1071</f>
        <v>0</v>
      </c>
      <c r="AC1071" s="16">
        <f t="shared" si="874"/>
        <v>34.1</v>
      </c>
      <c r="AD1071" s="12">
        <f t="shared" ref="AD1071:AD1072" si="875">(AG1071-AC1071)/AG1071</f>
        <v>0</v>
      </c>
      <c r="AE1071" s="115"/>
      <c r="AF1071" s="121">
        <v>3</v>
      </c>
      <c r="AG1071" s="52">
        <f t="shared" ref="AG1071:AG1072" si="876">SUM(AJ1071:AL1071)+AE1071</f>
        <v>34.1</v>
      </c>
      <c r="AH1071" s="146"/>
      <c r="AJ1071" s="38">
        <f t="shared" ref="AJ1071:AJ1072" si="877">ROUND(AC1071/(1-VLOOKUP(AF1071,Group,2,FALSE)),2)</f>
        <v>34.1</v>
      </c>
      <c r="AK1071" s="16">
        <f t="shared" ref="AK1071:AK1072" si="878">IF(VLOOKUP(AF1071,Group,5,FALSE)="YES",VLOOKUP(ROUND(ROUND(AJ1071,1)-AJ1071,2),Round,2,FALSE)+VLOOKUP(AF1071,Group,6,FALSE),0)</f>
        <v>0</v>
      </c>
      <c r="AL1071" s="16">
        <f t="shared" ref="AL1071:AL1072" si="879">IF(VLOOKUP(AF1071,Group,7,FALSE)="",0,ROUND(AJ1071-0.04999,1)-AJ1071+AM1071)</f>
        <v>0</v>
      </c>
      <c r="AM1071" s="16" t="str">
        <f t="shared" ref="AM1071:AM1072" si="880">IF(VLOOKUP(AF1071,Group,7,FALSE)="","",VLOOKUP(AF1071,Group,7,FALSE))</f>
        <v/>
      </c>
      <c r="AO1071" s="157" t="s">
        <v>56</v>
      </c>
    </row>
    <row r="1072" spans="2:41" s="3" customFormat="1" ht="9.9499999999999993" customHeight="1" x14ac:dyDescent="0.2">
      <c r="B1072" s="106" t="s">
        <v>6</v>
      </c>
      <c r="D1072" s="39"/>
      <c r="E1072" s="72" t="s">
        <v>251</v>
      </c>
      <c r="F1072" s="72"/>
      <c r="G1072" s="29" t="s">
        <v>96</v>
      </c>
      <c r="H1072" s="29"/>
      <c r="I1072" s="29"/>
      <c r="J1072" s="29"/>
      <c r="K1072" s="29" t="s">
        <v>125</v>
      </c>
      <c r="L1072" s="29"/>
      <c r="M1072" s="29" t="s">
        <v>2072</v>
      </c>
      <c r="N1072" s="29"/>
      <c r="P1072" s="72" t="s">
        <v>1531</v>
      </c>
      <c r="Q1072" s="87"/>
      <c r="R1072" s="28"/>
      <c r="S1072" s="38">
        <f t="shared" si="872"/>
        <v>46.3</v>
      </c>
      <c r="T1072" s="36" t="s">
        <v>43</v>
      </c>
      <c r="U1072" s="5" t="str">
        <f>+Instructions!$B$3</f>
        <v>E</v>
      </c>
      <c r="V1072" s="51"/>
      <c r="W1072" s="55">
        <f>+Instructions!$C$22</f>
        <v>0</v>
      </c>
      <c r="X1072" s="38">
        <f t="shared" si="873"/>
        <v>46.3</v>
      </c>
      <c r="Y1072" s="146"/>
      <c r="Z1072" s="6" t="s">
        <v>3263</v>
      </c>
      <c r="AA1072" s="38">
        <v>46.3</v>
      </c>
      <c r="AB1072" s="59">
        <f t="shared" si="874"/>
        <v>0</v>
      </c>
      <c r="AC1072" s="16">
        <f t="shared" si="874"/>
        <v>46.3</v>
      </c>
      <c r="AD1072" s="12">
        <f t="shared" si="875"/>
        <v>0</v>
      </c>
      <c r="AE1072" s="115"/>
      <c r="AF1072" s="121">
        <v>3</v>
      </c>
      <c r="AG1072" s="52">
        <f t="shared" si="876"/>
        <v>46.3</v>
      </c>
      <c r="AH1072" s="146"/>
      <c r="AJ1072" s="38">
        <f t="shared" si="877"/>
        <v>46.3</v>
      </c>
      <c r="AK1072" s="16">
        <f t="shared" si="878"/>
        <v>0</v>
      </c>
      <c r="AL1072" s="16">
        <f t="shared" si="879"/>
        <v>0</v>
      </c>
      <c r="AM1072" s="16" t="str">
        <f t="shared" si="880"/>
        <v/>
      </c>
      <c r="AO1072" s="157" t="s">
        <v>56</v>
      </c>
    </row>
    <row r="1073" spans="1:41" s="3" customFormat="1" ht="1.5" customHeight="1" x14ac:dyDescent="0.2">
      <c r="P1073" s="72"/>
      <c r="Q1073" s="87"/>
      <c r="R1073" s="6"/>
      <c r="S1073" s="38"/>
      <c r="T1073" s="6"/>
      <c r="U1073" s="5"/>
      <c r="V1073" s="51"/>
      <c r="W1073" s="55"/>
      <c r="X1073" s="14"/>
      <c r="Y1073" s="146"/>
      <c r="Z1073" s="38"/>
      <c r="AA1073" s="38"/>
      <c r="AB1073" s="54"/>
      <c r="AC1073" s="16"/>
      <c r="AD1073" s="14"/>
      <c r="AE1073" s="64"/>
      <c r="AF1073" s="118"/>
      <c r="AG1073" s="38"/>
      <c r="AH1073" s="146"/>
      <c r="AJ1073" s="38"/>
      <c r="AK1073" s="16"/>
      <c r="AL1073" s="16"/>
      <c r="AM1073" s="16"/>
      <c r="AO1073" s="157" t="s">
        <v>56</v>
      </c>
    </row>
    <row r="1074" spans="1:41" s="3" customFormat="1" ht="9.9499999999999993" customHeight="1" x14ac:dyDescent="0.2">
      <c r="B1074" s="107" t="s">
        <v>52</v>
      </c>
      <c r="D1074" s="39"/>
      <c r="E1074" s="72" t="s">
        <v>92</v>
      </c>
      <c r="F1074" s="72"/>
      <c r="G1074" s="29" t="s">
        <v>45</v>
      </c>
      <c r="H1074" s="29"/>
      <c r="I1074" s="29"/>
      <c r="J1074" s="29"/>
      <c r="K1074" s="29" t="s">
        <v>88</v>
      </c>
      <c r="L1074" s="29"/>
      <c r="M1074" s="29" t="s">
        <v>1379</v>
      </c>
      <c r="N1074" s="29"/>
      <c r="P1074" s="72" t="s">
        <v>300</v>
      </c>
      <c r="Q1074" s="87"/>
      <c r="R1074" s="28"/>
      <c r="S1074" s="38">
        <f t="shared" ref="S1074" si="881">IF(Suggested="Yes",AA1074,AG1074)</f>
        <v>34.5</v>
      </c>
      <c r="T1074" s="36" t="s">
        <v>44</v>
      </c>
      <c r="U1074" s="5" t="str">
        <f>+Instructions!$B$3</f>
        <v>E</v>
      </c>
      <c r="V1074" s="51"/>
      <c r="W1074" s="55">
        <f>+Instructions!$C$22</f>
        <v>0</v>
      </c>
      <c r="X1074" s="38">
        <f t="shared" ref="X1074" si="882">ROUND($AA1074*(1-W1074)+0.004999,2)</f>
        <v>34.5</v>
      </c>
      <c r="Y1074" s="146"/>
      <c r="Z1074" s="6" t="s">
        <v>3263</v>
      </c>
      <c r="AA1074" s="38">
        <v>34.5</v>
      </c>
      <c r="AB1074" s="59">
        <f t="shared" ref="AB1074:AC1074" si="883">+W1074</f>
        <v>0</v>
      </c>
      <c r="AC1074" s="16">
        <f t="shared" si="883"/>
        <v>34.5</v>
      </c>
      <c r="AD1074" s="12">
        <f t="shared" ref="AD1074" si="884">(AG1074-AC1074)/AG1074</f>
        <v>0</v>
      </c>
      <c r="AE1074" s="115"/>
      <c r="AF1074" s="120">
        <v>1</v>
      </c>
      <c r="AG1074" s="37">
        <f t="shared" ref="AG1074" si="885">SUM(AJ1074:AL1074)+AE1074</f>
        <v>34.5</v>
      </c>
      <c r="AH1074" s="146"/>
      <c r="AJ1074" s="38">
        <f t="shared" ref="AJ1074" si="886">ROUND(AC1074/(1-VLOOKUP(AF1074,Group,2,FALSE)),2)</f>
        <v>34.5</v>
      </c>
      <c r="AK1074" s="16">
        <f t="shared" ref="AK1074" si="887">IF(VLOOKUP(AF1074,Group,5,FALSE)="YES",VLOOKUP(ROUND(ROUND(AJ1074,1)-AJ1074,2),Round,2,FALSE)+VLOOKUP(AF1074,Group,6,FALSE),0)</f>
        <v>0</v>
      </c>
      <c r="AL1074" s="16">
        <f t="shared" ref="AL1074" si="888">IF(VLOOKUP(AF1074,Group,7,FALSE)="",0,ROUND(AJ1074-0.04999,1)-AJ1074+AM1074)</f>
        <v>0</v>
      </c>
      <c r="AM1074" s="16" t="str">
        <f t="shared" ref="AM1074" si="889">IF(VLOOKUP(AF1074,Group,7,FALSE)="","",VLOOKUP(AF1074,Group,7,FALSE))</f>
        <v/>
      </c>
      <c r="AO1074" s="156" t="s">
        <v>56</v>
      </c>
    </row>
    <row r="1075" spans="1:41" s="3" customFormat="1" ht="1.5" customHeight="1" x14ac:dyDescent="0.2">
      <c r="D1075" s="178"/>
      <c r="E1075" s="178"/>
      <c r="F1075" s="178"/>
      <c r="G1075" s="178"/>
      <c r="H1075" s="178"/>
      <c r="I1075" s="178"/>
      <c r="J1075" s="178"/>
      <c r="K1075" s="178"/>
      <c r="L1075" s="178"/>
      <c r="M1075" s="178"/>
      <c r="N1075" s="178"/>
      <c r="O1075" s="178"/>
      <c r="P1075" s="180"/>
      <c r="Q1075" s="181"/>
      <c r="R1075" s="179"/>
      <c r="S1075" s="182"/>
      <c r="T1075" s="179"/>
      <c r="U1075" s="5"/>
      <c r="V1075" s="51"/>
      <c r="W1075" s="55"/>
      <c r="X1075" s="14"/>
      <c r="Y1075" s="146"/>
      <c r="Z1075" s="38"/>
      <c r="AA1075" s="38"/>
      <c r="AB1075" s="54"/>
      <c r="AC1075" s="16"/>
      <c r="AD1075" s="14"/>
      <c r="AE1075" s="64"/>
      <c r="AF1075" s="118"/>
      <c r="AG1075" s="38"/>
      <c r="AH1075" s="146"/>
      <c r="AJ1075" s="38"/>
      <c r="AK1075" s="16"/>
      <c r="AL1075" s="16"/>
      <c r="AM1075" s="16"/>
      <c r="AO1075" s="157" t="s">
        <v>56</v>
      </c>
    </row>
    <row r="1076" spans="1:41" s="3" customFormat="1" ht="9.9499999999999993" customHeight="1" x14ac:dyDescent="0.2">
      <c r="B1076" s="106" t="s">
        <v>6</v>
      </c>
      <c r="D1076" s="39"/>
      <c r="E1076" s="72" t="s">
        <v>83</v>
      </c>
      <c r="F1076" s="72"/>
      <c r="G1076" s="29" t="s">
        <v>254</v>
      </c>
      <c r="H1076" s="29"/>
      <c r="I1076" s="29"/>
      <c r="J1076" s="29"/>
      <c r="K1076" s="29" t="s">
        <v>88</v>
      </c>
      <c r="L1076" s="29"/>
      <c r="M1076" s="29" t="s">
        <v>1382</v>
      </c>
      <c r="N1076" s="29"/>
      <c r="P1076" s="72" t="s">
        <v>1531</v>
      </c>
      <c r="Q1076" s="87"/>
      <c r="R1076" s="28"/>
      <c r="S1076" s="38">
        <f>IF(Suggested="Yes",AA1076,AG1076)</f>
        <v>46.35</v>
      </c>
      <c r="T1076" s="36" t="s">
        <v>43</v>
      </c>
      <c r="U1076" s="5" t="str">
        <f>+Instructions!$B$3</f>
        <v>E</v>
      </c>
      <c r="V1076" s="51"/>
      <c r="W1076" s="55">
        <f>+Instructions!$C$22</f>
        <v>0</v>
      </c>
      <c r="X1076" s="38">
        <f>ROUND($AA1076*(1-W1076)+0.004999,2)</f>
        <v>46.35</v>
      </c>
      <c r="Y1076" s="146"/>
      <c r="Z1076" s="6" t="s">
        <v>3263</v>
      </c>
      <c r="AA1076" s="38">
        <v>46.35</v>
      </c>
      <c r="AB1076" s="59">
        <f t="shared" ref="AB1076:AC1076" si="890">+W1076</f>
        <v>0</v>
      </c>
      <c r="AC1076" s="16">
        <f t="shared" si="890"/>
        <v>46.35</v>
      </c>
      <c r="AD1076" s="12">
        <f>(AG1076-AC1076)/AG1076</f>
        <v>0</v>
      </c>
      <c r="AE1076" s="115"/>
      <c r="AF1076" s="121">
        <v>3</v>
      </c>
      <c r="AG1076" s="52">
        <f>SUM(AJ1076:AL1076)+AE1076</f>
        <v>46.35</v>
      </c>
      <c r="AH1076" s="146"/>
      <c r="AJ1076" s="38">
        <f>ROUND(AC1076/(1-VLOOKUP(AF1076,Group,2,FALSE)),2)</f>
        <v>46.35</v>
      </c>
      <c r="AK1076" s="16">
        <f>IF(VLOOKUP(AF1076,Group,5,FALSE)="YES",VLOOKUP(ROUND(ROUND(AJ1076,1)-AJ1076,2),Round,2,FALSE)+VLOOKUP(AF1076,Group,6,FALSE),0)</f>
        <v>0</v>
      </c>
      <c r="AL1076" s="16">
        <f>IF(VLOOKUP(AF1076,Group,7,FALSE)="",0,ROUND(AJ1076-0.04999,1)-AJ1076+AM1076)</f>
        <v>0</v>
      </c>
      <c r="AM1076" s="16" t="str">
        <f>IF(VLOOKUP(AF1076,Group,7,FALSE)="","",VLOOKUP(AF1076,Group,7,FALSE))</f>
        <v/>
      </c>
      <c r="AO1076" s="157" t="s">
        <v>56</v>
      </c>
    </row>
    <row r="1077" spans="1:41" s="3" customFormat="1" ht="1.5" customHeight="1" x14ac:dyDescent="0.2">
      <c r="P1077" s="72"/>
      <c r="Q1077" s="87"/>
      <c r="R1077" s="6"/>
      <c r="S1077" s="38"/>
      <c r="T1077" s="6"/>
      <c r="U1077" s="5"/>
      <c r="V1077" s="51"/>
      <c r="W1077" s="55"/>
      <c r="X1077" s="14"/>
      <c r="Y1077" s="146"/>
      <c r="Z1077" s="38"/>
      <c r="AA1077" s="38"/>
      <c r="AB1077" s="54"/>
      <c r="AC1077" s="16"/>
      <c r="AD1077" s="14"/>
      <c r="AE1077" s="64"/>
      <c r="AF1077" s="118"/>
      <c r="AG1077" s="38"/>
      <c r="AH1077" s="146"/>
      <c r="AJ1077" s="38"/>
      <c r="AK1077" s="16"/>
      <c r="AL1077" s="16"/>
      <c r="AM1077" s="16"/>
      <c r="AO1077" s="157" t="s">
        <v>56</v>
      </c>
    </row>
    <row r="1078" spans="1:41" s="3" customFormat="1" ht="9.9499999999999993" customHeight="1" x14ac:dyDescent="0.2">
      <c r="B1078" s="106" t="s">
        <v>6</v>
      </c>
      <c r="D1078" s="39"/>
      <c r="E1078" s="72" t="s">
        <v>97</v>
      </c>
      <c r="F1078" s="72"/>
      <c r="G1078" s="29" t="s">
        <v>1301</v>
      </c>
      <c r="H1078" s="29"/>
      <c r="I1078" s="29"/>
      <c r="J1078" s="29"/>
      <c r="K1078" s="29" t="s">
        <v>88</v>
      </c>
      <c r="L1078" s="29"/>
      <c r="M1078" s="29" t="s">
        <v>1383</v>
      </c>
      <c r="N1078" s="29"/>
      <c r="P1078" s="72"/>
      <c r="Q1078" s="87"/>
      <c r="R1078" s="28"/>
      <c r="S1078" s="38">
        <f>IF(Suggested="Yes",AA1078,AG1078)</f>
        <v>45</v>
      </c>
      <c r="T1078" s="36" t="s">
        <v>43</v>
      </c>
      <c r="U1078" s="5" t="str">
        <f>+Instructions!$B$3</f>
        <v>E</v>
      </c>
      <c r="V1078" s="51"/>
      <c r="W1078" s="55">
        <f>+Instructions!$C$22</f>
        <v>0</v>
      </c>
      <c r="X1078" s="38">
        <f>ROUND($AA1078*(1-W1078)+0.004999,2)</f>
        <v>45</v>
      </c>
      <c r="Y1078" s="146"/>
      <c r="Z1078" s="6" t="s">
        <v>3263</v>
      </c>
      <c r="AA1078" s="38">
        <v>45</v>
      </c>
      <c r="AB1078" s="59">
        <f t="shared" ref="AB1078:AC1086" si="891">+W1078</f>
        <v>0</v>
      </c>
      <c r="AC1078" s="16">
        <f t="shared" si="891"/>
        <v>45</v>
      </c>
      <c r="AD1078" s="12">
        <f>(AG1078-AC1078)/AG1078</f>
        <v>0</v>
      </c>
      <c r="AE1078" s="115"/>
      <c r="AF1078" s="121">
        <v>3</v>
      </c>
      <c r="AG1078" s="52">
        <f>SUM(AJ1078:AL1078)+AE1078</f>
        <v>45</v>
      </c>
      <c r="AH1078" s="146"/>
      <c r="AJ1078" s="38">
        <f>ROUND(AC1078/(1-VLOOKUP(AF1078,Group,2,FALSE)),2)</f>
        <v>45</v>
      </c>
      <c r="AK1078" s="16">
        <f>IF(VLOOKUP(AF1078,Group,5,FALSE)="YES",VLOOKUP(ROUND(ROUND(AJ1078,1)-AJ1078,2),Round,2,FALSE)+VLOOKUP(AF1078,Group,6,FALSE),0)</f>
        <v>0</v>
      </c>
      <c r="AL1078" s="16">
        <f>IF(VLOOKUP(AF1078,Group,7,FALSE)="",0,ROUND(AJ1078-0.04999,1)-AJ1078+AM1078)</f>
        <v>0</v>
      </c>
      <c r="AM1078" s="16" t="str">
        <f>IF(VLOOKUP(AF1078,Group,7,FALSE)="","",VLOOKUP(AF1078,Group,7,FALSE))</f>
        <v/>
      </c>
      <c r="AO1078" s="157" t="s">
        <v>56</v>
      </c>
    </row>
    <row r="1079" spans="1:41" s="3" customFormat="1" ht="9.9499999999999993" customHeight="1" x14ac:dyDescent="0.2">
      <c r="B1079" s="106" t="s">
        <v>6</v>
      </c>
      <c r="D1079" s="39"/>
      <c r="E1079" s="72" t="s">
        <v>98</v>
      </c>
      <c r="F1079" s="72"/>
      <c r="G1079" s="29" t="s">
        <v>99</v>
      </c>
      <c r="H1079" s="29"/>
      <c r="I1079" s="29"/>
      <c r="J1079" s="29"/>
      <c r="K1079" s="29" t="s">
        <v>88</v>
      </c>
      <c r="L1079" s="29"/>
      <c r="M1079" s="29" t="s">
        <v>1385</v>
      </c>
      <c r="N1079" s="29"/>
      <c r="P1079" s="72"/>
      <c r="Q1079" s="87"/>
      <c r="R1079" s="28"/>
      <c r="S1079" s="38">
        <f>IF(Suggested="Yes",AA1079,AG1079)</f>
        <v>43.85</v>
      </c>
      <c r="T1079" s="36" t="s">
        <v>43</v>
      </c>
      <c r="U1079" s="5" t="str">
        <f>+Instructions!$B$3</f>
        <v>E</v>
      </c>
      <c r="V1079" s="51"/>
      <c r="W1079" s="55">
        <f>+Instructions!$C$22</f>
        <v>0</v>
      </c>
      <c r="X1079" s="38">
        <f>ROUND($AA1079*(1-W1079)+0.004999,2)</f>
        <v>43.85</v>
      </c>
      <c r="Y1079" s="146"/>
      <c r="Z1079" s="6" t="s">
        <v>3263</v>
      </c>
      <c r="AA1079" s="38">
        <v>43.85</v>
      </c>
      <c r="AB1079" s="59">
        <f t="shared" si="891"/>
        <v>0</v>
      </c>
      <c r="AC1079" s="16">
        <f t="shared" si="891"/>
        <v>43.85</v>
      </c>
      <c r="AD1079" s="12">
        <f>(AG1079-AC1079)/AG1079</f>
        <v>0</v>
      </c>
      <c r="AE1079" s="115"/>
      <c r="AF1079" s="121">
        <v>3</v>
      </c>
      <c r="AG1079" s="52">
        <f>SUM(AJ1079:AL1079)+AE1079</f>
        <v>43.85</v>
      </c>
      <c r="AH1079" s="146"/>
      <c r="AJ1079" s="38">
        <f>ROUND(AC1079/(1-VLOOKUP(AF1079,Group,2,FALSE)),2)</f>
        <v>43.85</v>
      </c>
      <c r="AK1079" s="16">
        <f>IF(VLOOKUP(AF1079,Group,5,FALSE)="YES",VLOOKUP(ROUND(ROUND(AJ1079,1)-AJ1079,2),Round,2,FALSE)+VLOOKUP(AF1079,Group,6,FALSE),0)</f>
        <v>0</v>
      </c>
      <c r="AL1079" s="16">
        <f>IF(VLOOKUP(AF1079,Group,7,FALSE)="",0,ROUND(AJ1079-0.04999,1)-AJ1079+AM1079)</f>
        <v>0</v>
      </c>
      <c r="AM1079" s="16" t="str">
        <f>IF(VLOOKUP(AF1079,Group,7,FALSE)="","",VLOOKUP(AF1079,Group,7,FALSE))</f>
        <v/>
      </c>
      <c r="AO1079" s="157" t="s">
        <v>56</v>
      </c>
    </row>
    <row r="1080" spans="1:41" s="3" customFormat="1" ht="1.5" customHeight="1" x14ac:dyDescent="0.2">
      <c r="G1080" s="29"/>
      <c r="N1080" s="77"/>
      <c r="P1080" s="77"/>
      <c r="Q1080" s="87"/>
      <c r="R1080" s="6"/>
      <c r="S1080" s="38"/>
      <c r="T1080" s="6"/>
      <c r="U1080" s="5"/>
      <c r="V1080" s="51"/>
      <c r="W1080" s="55"/>
      <c r="X1080" s="14"/>
      <c r="Y1080" s="146"/>
      <c r="Z1080" s="38"/>
      <c r="AA1080" s="38"/>
      <c r="AB1080" s="54"/>
      <c r="AC1080" s="16"/>
      <c r="AD1080" s="14"/>
      <c r="AE1080" s="64"/>
      <c r="AF1080" s="118"/>
      <c r="AG1080" s="38"/>
      <c r="AH1080" s="146"/>
      <c r="AJ1080" s="38"/>
      <c r="AK1080" s="16"/>
      <c r="AL1080" s="16"/>
      <c r="AM1080" s="16"/>
      <c r="AO1080" s="157" t="s">
        <v>56</v>
      </c>
    </row>
    <row r="1081" spans="1:41" s="3" customFormat="1" ht="10.5" customHeight="1" x14ac:dyDescent="0.2">
      <c r="A1081" s="3" t="s">
        <v>242</v>
      </c>
      <c r="C1081" s="139" t="s">
        <v>243</v>
      </c>
      <c r="D1081" s="11"/>
      <c r="E1081" s="140"/>
      <c r="F1081" s="140"/>
      <c r="G1081" s="29" t="s">
        <v>244</v>
      </c>
      <c r="N1081" s="77"/>
      <c r="P1081" s="77"/>
      <c r="Q1081" s="87"/>
      <c r="T1081" s="191"/>
      <c r="U1081" s="141"/>
      <c r="V1081" s="51"/>
      <c r="W1081" s="14"/>
      <c r="X1081" s="142"/>
      <c r="Y1081" s="150"/>
      <c r="Z1081" s="14"/>
      <c r="AA1081" s="142"/>
      <c r="AB1081" s="142"/>
      <c r="AD1081" s="54"/>
      <c r="AE1081" s="16"/>
      <c r="AF1081" s="14"/>
      <c r="AG1081" s="64"/>
      <c r="AH1081" s="153"/>
      <c r="AI1081" s="38"/>
      <c r="AJ1081" s="142"/>
      <c r="AL1081" s="6" t="s">
        <v>244</v>
      </c>
      <c r="AO1081" s="157"/>
    </row>
    <row r="1082" spans="1:41" s="3" customFormat="1" ht="9.9499999999999993" customHeight="1" x14ac:dyDescent="0.2">
      <c r="C1082" s="71" t="s">
        <v>3093</v>
      </c>
      <c r="D1082" s="11"/>
      <c r="E1082" s="140"/>
      <c r="F1082" s="140"/>
      <c r="G1082" s="29"/>
      <c r="N1082" s="77"/>
      <c r="P1082" s="77"/>
      <c r="Q1082" s="71"/>
      <c r="R1082" s="77" t="s">
        <v>791</v>
      </c>
      <c r="S1082" s="185" t="s">
        <v>1377</v>
      </c>
      <c r="T1082" s="190"/>
      <c r="U1082" s="141"/>
      <c r="V1082" s="51"/>
      <c r="W1082" s="14"/>
      <c r="X1082" s="142"/>
      <c r="Y1082" s="150"/>
      <c r="Z1082" s="14"/>
      <c r="AA1082" s="142"/>
      <c r="AB1082" s="142"/>
      <c r="AD1082" s="54"/>
      <c r="AE1082" s="16"/>
      <c r="AF1082" s="14"/>
      <c r="AG1082" s="64"/>
      <c r="AH1082" s="153"/>
      <c r="AI1082" s="38"/>
      <c r="AJ1082" s="142"/>
      <c r="AL1082" s="6" t="s">
        <v>244</v>
      </c>
      <c r="AO1082" s="157"/>
    </row>
    <row r="1083" spans="1:41" s="3" customFormat="1" ht="2.85" customHeight="1" x14ac:dyDescent="0.2">
      <c r="P1083" s="72"/>
      <c r="Q1083" s="87"/>
      <c r="R1083" s="6"/>
      <c r="S1083" s="38"/>
      <c r="T1083" s="6"/>
      <c r="U1083" s="5"/>
      <c r="V1083" s="51"/>
      <c r="W1083" s="55"/>
      <c r="X1083" s="14"/>
      <c r="Y1083" s="146"/>
      <c r="Z1083" s="38"/>
      <c r="AA1083" s="38"/>
      <c r="AB1083" s="54"/>
      <c r="AC1083" s="16"/>
      <c r="AD1083" s="14"/>
      <c r="AE1083" s="64"/>
      <c r="AF1083" s="118"/>
      <c r="AG1083" s="38"/>
      <c r="AH1083" s="146"/>
      <c r="AJ1083" s="38"/>
      <c r="AK1083" s="16"/>
      <c r="AL1083" s="16"/>
      <c r="AM1083" s="16"/>
      <c r="AO1083" s="157" t="s">
        <v>56</v>
      </c>
    </row>
    <row r="1084" spans="1:41" s="3" customFormat="1" ht="9.9499999999999993" customHeight="1" x14ac:dyDescent="0.2">
      <c r="C1084" s="34"/>
      <c r="D1084" s="39" t="s">
        <v>216</v>
      </c>
      <c r="E1084" s="138" t="s">
        <v>1376</v>
      </c>
      <c r="F1084" s="138"/>
      <c r="G1084" s="138"/>
      <c r="H1084" s="138"/>
      <c r="I1084" s="138"/>
      <c r="J1084" s="138"/>
      <c r="K1084" s="138"/>
      <c r="L1084" s="138"/>
      <c r="M1084" s="138"/>
      <c r="N1084" s="138"/>
      <c r="O1084" s="29"/>
      <c r="P1084" s="29"/>
      <c r="Q1084" s="29"/>
      <c r="R1084" s="29"/>
      <c r="S1084" s="29"/>
      <c r="T1084" s="29"/>
      <c r="U1084" s="5"/>
      <c r="V1084" s="51"/>
      <c r="W1084" s="68"/>
      <c r="X1084" s="68"/>
      <c r="Y1084" s="146"/>
      <c r="Z1084" s="38"/>
      <c r="AA1084" s="38"/>
      <c r="AB1084" s="54"/>
      <c r="AC1084" s="16"/>
      <c r="AD1084" s="14"/>
      <c r="AE1084" s="64"/>
      <c r="AF1084" s="118"/>
      <c r="AG1084" s="16"/>
      <c r="AH1084" s="146"/>
      <c r="AJ1084" s="38"/>
      <c r="AK1084" s="16"/>
      <c r="AL1084" s="16"/>
      <c r="AM1084" s="16"/>
      <c r="AO1084" s="157"/>
    </row>
    <row r="1085" spans="1:41" s="3" customFormat="1" ht="1.5" customHeight="1" x14ac:dyDescent="0.2">
      <c r="P1085" s="72"/>
      <c r="Q1085" s="87"/>
      <c r="R1085" s="6"/>
      <c r="S1085" s="38"/>
      <c r="T1085" s="6"/>
      <c r="U1085" s="5"/>
      <c r="V1085" s="51"/>
      <c r="W1085" s="55"/>
      <c r="X1085" s="14"/>
      <c r="Y1085" s="146"/>
      <c r="Z1085" s="38"/>
      <c r="AA1085" s="38"/>
      <c r="AB1085" s="54"/>
      <c r="AC1085" s="16"/>
      <c r="AD1085" s="14"/>
      <c r="AE1085" s="64"/>
      <c r="AF1085" s="118"/>
      <c r="AG1085" s="38"/>
      <c r="AH1085" s="146"/>
      <c r="AJ1085" s="38"/>
      <c r="AK1085" s="16"/>
      <c r="AL1085" s="16"/>
      <c r="AM1085" s="16"/>
      <c r="AO1085" s="157" t="s">
        <v>56</v>
      </c>
    </row>
    <row r="1086" spans="1:41" s="3" customFormat="1" ht="9.9499999999999993" customHeight="1" x14ac:dyDescent="0.2">
      <c r="B1086" s="106" t="s">
        <v>6</v>
      </c>
      <c r="D1086" s="39"/>
      <c r="E1086" s="72" t="s">
        <v>256</v>
      </c>
      <c r="F1086" s="72"/>
      <c r="G1086" s="29" t="s">
        <v>1020</v>
      </c>
      <c r="H1086" s="29"/>
      <c r="I1086" s="29"/>
      <c r="J1086" s="29"/>
      <c r="K1086" s="29" t="s">
        <v>88</v>
      </c>
      <c r="L1086" s="29"/>
      <c r="M1086" s="29" t="s">
        <v>1384</v>
      </c>
      <c r="N1086" s="29"/>
      <c r="P1086" s="72"/>
      <c r="Q1086" s="87"/>
      <c r="R1086" s="28"/>
      <c r="S1086" s="38">
        <f>IF(Suggested="Yes",AA1086,AG1086)</f>
        <v>57.9</v>
      </c>
      <c r="T1086" s="36" t="s">
        <v>43</v>
      </c>
      <c r="U1086" s="5" t="str">
        <f>+Instructions!$B$3</f>
        <v>E</v>
      </c>
      <c r="V1086" s="51"/>
      <c r="W1086" s="55">
        <f>+Instructions!$C$22</f>
        <v>0</v>
      </c>
      <c r="X1086" s="38">
        <f>ROUND($AA1086*(1-W1086)+0.004999,2)</f>
        <v>57.9</v>
      </c>
      <c r="Y1086" s="146"/>
      <c r="Z1086" s="6" t="s">
        <v>3263</v>
      </c>
      <c r="AA1086" s="38">
        <v>57.9</v>
      </c>
      <c r="AB1086" s="59">
        <f t="shared" si="891"/>
        <v>0</v>
      </c>
      <c r="AC1086" s="16">
        <f t="shared" si="891"/>
        <v>57.9</v>
      </c>
      <c r="AD1086" s="12">
        <f>(AG1086-AC1086)/AG1086</f>
        <v>0</v>
      </c>
      <c r="AE1086" s="115"/>
      <c r="AF1086" s="121">
        <v>3</v>
      </c>
      <c r="AG1086" s="52">
        <f>SUM(AJ1086:AL1086)+AE1086</f>
        <v>57.9</v>
      </c>
      <c r="AH1086" s="146"/>
      <c r="AJ1086" s="38">
        <f>ROUND(AC1086/(1-VLOOKUP(AF1086,Group,2,FALSE)),2)</f>
        <v>57.9</v>
      </c>
      <c r="AK1086" s="16">
        <f>IF(VLOOKUP(AF1086,Group,5,FALSE)="YES",VLOOKUP(ROUND(ROUND(AJ1086,1)-AJ1086,2),Round,2,FALSE)+VLOOKUP(AF1086,Group,6,FALSE),0)</f>
        <v>0</v>
      </c>
      <c r="AL1086" s="16">
        <f>IF(VLOOKUP(AF1086,Group,7,FALSE)="",0,ROUND(AJ1086-0.04999,1)-AJ1086+AM1086)</f>
        <v>0</v>
      </c>
      <c r="AM1086" s="16" t="str">
        <f>IF(VLOOKUP(AF1086,Group,7,FALSE)="","",VLOOKUP(AF1086,Group,7,FALSE))</f>
        <v/>
      </c>
      <c r="AO1086" s="157" t="s">
        <v>56</v>
      </c>
    </row>
    <row r="1087" spans="1:41" s="3" customFormat="1" ht="2.85" customHeight="1" x14ac:dyDescent="0.2">
      <c r="P1087" s="72"/>
      <c r="Q1087" s="87"/>
      <c r="R1087" s="6"/>
      <c r="S1087" s="38"/>
      <c r="T1087" s="6"/>
      <c r="U1087" s="5"/>
      <c r="V1087" s="51"/>
      <c r="W1087" s="55"/>
      <c r="X1087" s="14"/>
      <c r="Y1087" s="146"/>
      <c r="Z1087" s="38"/>
      <c r="AA1087" s="38"/>
      <c r="AB1087" s="54"/>
      <c r="AC1087" s="16"/>
      <c r="AD1087" s="14"/>
      <c r="AE1087" s="64"/>
      <c r="AF1087" s="118"/>
      <c r="AG1087" s="38"/>
      <c r="AH1087" s="146"/>
      <c r="AJ1087" s="38"/>
      <c r="AK1087" s="16"/>
      <c r="AL1087" s="16"/>
      <c r="AM1087" s="16"/>
      <c r="AO1087" s="157" t="s">
        <v>56</v>
      </c>
    </row>
    <row r="1088" spans="1:41" s="3" customFormat="1" ht="9.9499999999999993" customHeight="1" x14ac:dyDescent="0.2">
      <c r="C1088" s="34"/>
      <c r="D1088" s="39" t="s">
        <v>227</v>
      </c>
      <c r="E1088" s="138" t="s">
        <v>3025</v>
      </c>
      <c r="F1088" s="138"/>
      <c r="G1088" s="138"/>
      <c r="H1088" s="138"/>
      <c r="I1088" s="138"/>
      <c r="J1088" s="138"/>
      <c r="K1088" s="138"/>
      <c r="L1088" s="138"/>
      <c r="M1088" s="138"/>
      <c r="N1088" s="138"/>
      <c r="O1088" s="29"/>
      <c r="P1088" s="29"/>
      <c r="Q1088" s="29"/>
      <c r="R1088" s="29"/>
      <c r="S1088" s="29"/>
      <c r="T1088" s="29"/>
      <c r="U1088" s="5"/>
      <c r="V1088" s="51"/>
      <c r="W1088" s="68"/>
      <c r="X1088" s="68"/>
      <c r="Y1088" s="146"/>
      <c r="Z1088" s="38"/>
      <c r="AA1088" s="38"/>
      <c r="AB1088" s="54"/>
      <c r="AC1088" s="16"/>
      <c r="AD1088" s="14"/>
      <c r="AE1088" s="64"/>
      <c r="AF1088" s="118"/>
      <c r="AG1088" s="16"/>
      <c r="AH1088" s="146"/>
      <c r="AJ1088" s="38"/>
      <c r="AK1088" s="16"/>
      <c r="AL1088" s="16"/>
      <c r="AM1088" s="16"/>
      <c r="AO1088" s="157"/>
    </row>
    <row r="1089" spans="2:41" s="3" customFormat="1" ht="1.5" customHeight="1" x14ac:dyDescent="0.2">
      <c r="P1089" s="72"/>
      <c r="Q1089" s="87"/>
      <c r="R1089" s="6"/>
      <c r="S1089" s="38"/>
      <c r="T1089" s="6"/>
      <c r="U1089" s="5"/>
      <c r="V1089" s="51"/>
      <c r="W1089" s="55"/>
      <c r="X1089" s="14"/>
      <c r="Y1089" s="146"/>
      <c r="Z1089" s="38"/>
      <c r="AA1089" s="38"/>
      <c r="AB1089" s="54"/>
      <c r="AC1089" s="16"/>
      <c r="AD1089" s="14"/>
      <c r="AE1089" s="64"/>
      <c r="AF1089" s="118"/>
      <c r="AG1089" s="38"/>
      <c r="AH1089" s="146"/>
      <c r="AJ1089" s="38"/>
      <c r="AK1089" s="16"/>
      <c r="AL1089" s="16"/>
      <c r="AM1089" s="16"/>
      <c r="AO1089" s="157" t="s">
        <v>56</v>
      </c>
    </row>
    <row r="1090" spans="2:41" s="3" customFormat="1" ht="9.9499999999999993" customHeight="1" x14ac:dyDescent="0.2">
      <c r="B1090" s="106" t="s">
        <v>6</v>
      </c>
      <c r="D1090" s="39"/>
      <c r="E1090" s="72" t="s">
        <v>1386</v>
      </c>
      <c r="F1090" s="72"/>
      <c r="G1090" s="29" t="s">
        <v>1387</v>
      </c>
      <c r="H1090" s="29"/>
      <c r="I1090" s="29"/>
      <c r="J1090" s="29"/>
      <c r="K1090" s="29" t="s">
        <v>88</v>
      </c>
      <c r="L1090" s="29"/>
      <c r="M1090" s="29"/>
      <c r="N1090" s="29"/>
      <c r="P1090" s="72" t="s">
        <v>2497</v>
      </c>
      <c r="Q1090" s="87"/>
      <c r="R1090" s="28"/>
      <c r="S1090" s="38">
        <f>IF(Suggested="Yes",AA1090,AG1090)</f>
        <v>105.15</v>
      </c>
      <c r="T1090" s="36" t="s">
        <v>43</v>
      </c>
      <c r="U1090" s="5" t="str">
        <f>+Instructions!$B$3</f>
        <v>E</v>
      </c>
      <c r="V1090" s="51"/>
      <c r="W1090" s="55">
        <f>+Instructions!$C$22</f>
        <v>0</v>
      </c>
      <c r="X1090" s="38">
        <f>ROUND($AA1090*(1-W1090)+0.004999,2)</f>
        <v>105.15</v>
      </c>
      <c r="Y1090" s="146"/>
      <c r="Z1090" s="6" t="s">
        <v>3263</v>
      </c>
      <c r="AA1090" s="38">
        <v>105.15</v>
      </c>
      <c r="AB1090" s="59">
        <f>+W1090</f>
        <v>0</v>
      </c>
      <c r="AC1090" s="16">
        <f>+X1090</f>
        <v>105.15</v>
      </c>
      <c r="AD1090" s="12">
        <f>(AG1090-AC1090)/AG1090</f>
        <v>0</v>
      </c>
      <c r="AE1090" s="115"/>
      <c r="AF1090" s="121">
        <v>3</v>
      </c>
      <c r="AG1090" s="52">
        <f>SUM(AJ1090:AL1090)+AE1090</f>
        <v>105.15</v>
      </c>
      <c r="AH1090" s="146"/>
      <c r="AJ1090" s="38">
        <f>ROUND(AC1090/(1-VLOOKUP(AF1090,Group,2,FALSE)),2)</f>
        <v>105.15</v>
      </c>
      <c r="AK1090" s="16">
        <f>IF(VLOOKUP(AF1090,Group,5,FALSE)="YES",VLOOKUP(ROUND(ROUND(AJ1090,1)-AJ1090,2),Round,2,FALSE)+VLOOKUP(AF1090,Group,6,FALSE),0)</f>
        <v>0</v>
      </c>
      <c r="AL1090" s="16">
        <f>IF(VLOOKUP(AF1090,Group,7,FALSE)="",0,ROUND(AJ1090-0.04999,1)-AJ1090+AM1090)</f>
        <v>0</v>
      </c>
      <c r="AM1090" s="16" t="str">
        <f>IF(VLOOKUP(AF1090,Group,7,FALSE)="","",VLOOKUP(AF1090,Group,7,FALSE))</f>
        <v/>
      </c>
      <c r="AO1090" s="156" t="s">
        <v>56</v>
      </c>
    </row>
    <row r="1091" spans="2:41" s="3" customFormat="1" ht="2.85" customHeight="1" x14ac:dyDescent="0.2">
      <c r="P1091" s="72"/>
      <c r="Q1091" s="87"/>
      <c r="R1091" s="6"/>
      <c r="S1091" s="38"/>
      <c r="T1091" s="6"/>
      <c r="U1091" s="5"/>
      <c r="V1091" s="51"/>
      <c r="W1091" s="55"/>
      <c r="X1091" s="14"/>
      <c r="Y1091" s="146"/>
      <c r="Z1091" s="38"/>
      <c r="AA1091" s="38"/>
      <c r="AB1091" s="54"/>
      <c r="AC1091" s="16"/>
      <c r="AD1091" s="14"/>
      <c r="AE1091" s="64"/>
      <c r="AF1091" s="118"/>
      <c r="AG1091" s="38"/>
      <c r="AH1091" s="146"/>
      <c r="AJ1091" s="38"/>
      <c r="AK1091" s="16"/>
      <c r="AL1091" s="16"/>
      <c r="AM1091" s="16"/>
      <c r="AO1091" s="157" t="s">
        <v>56</v>
      </c>
    </row>
    <row r="1092" spans="2:41" s="3" customFormat="1" ht="9.9499999999999993" customHeight="1" x14ac:dyDescent="0.2">
      <c r="C1092" s="34"/>
      <c r="D1092" s="39" t="s">
        <v>227</v>
      </c>
      <c r="E1092" s="138" t="s">
        <v>3026</v>
      </c>
      <c r="F1092" s="138"/>
      <c r="G1092" s="138"/>
      <c r="H1092" s="138"/>
      <c r="I1092" s="138"/>
      <c r="J1092" s="138"/>
      <c r="K1092" s="138"/>
      <c r="L1092" s="138"/>
      <c r="M1092" s="138"/>
      <c r="N1092" s="138"/>
      <c r="O1092" s="29"/>
      <c r="P1092" s="29"/>
      <c r="Q1092" s="29"/>
      <c r="R1092" s="29"/>
      <c r="S1092" s="29"/>
      <c r="T1092" s="29"/>
      <c r="U1092" s="5"/>
      <c r="V1092" s="51"/>
      <c r="W1092" s="68"/>
      <c r="X1092" s="68"/>
      <c r="Y1092" s="146"/>
      <c r="Z1092" s="38"/>
      <c r="AA1092" s="38"/>
      <c r="AB1092" s="54"/>
      <c r="AC1092" s="16"/>
      <c r="AD1092" s="14"/>
      <c r="AE1092" s="64"/>
      <c r="AF1092" s="118"/>
      <c r="AG1092" s="16"/>
      <c r="AH1092" s="146"/>
      <c r="AJ1092" s="38"/>
      <c r="AK1092" s="16"/>
      <c r="AL1092" s="16"/>
      <c r="AM1092" s="16"/>
      <c r="AO1092" s="157"/>
    </row>
    <row r="1093" spans="2:41" s="3" customFormat="1" ht="1.5" customHeight="1" x14ac:dyDescent="0.2">
      <c r="P1093" s="72"/>
      <c r="Q1093" s="87"/>
      <c r="R1093" s="6"/>
      <c r="S1093" s="38"/>
      <c r="T1093" s="6"/>
      <c r="U1093" s="5"/>
      <c r="V1093" s="51"/>
      <c r="W1093" s="55"/>
      <c r="X1093" s="14"/>
      <c r="Y1093" s="146"/>
      <c r="Z1093" s="38"/>
      <c r="AA1093" s="38"/>
      <c r="AB1093" s="54"/>
      <c r="AC1093" s="16"/>
      <c r="AD1093" s="14"/>
      <c r="AE1093" s="64"/>
      <c r="AF1093" s="118"/>
      <c r="AG1093" s="38"/>
      <c r="AH1093" s="146"/>
      <c r="AJ1093" s="38"/>
      <c r="AK1093" s="16"/>
      <c r="AL1093" s="16"/>
      <c r="AM1093" s="16"/>
      <c r="AO1093" s="157" t="s">
        <v>56</v>
      </c>
    </row>
    <row r="1094" spans="2:41" s="3" customFormat="1" ht="9.9499999999999993" customHeight="1" x14ac:dyDescent="0.2">
      <c r="B1094" s="106" t="s">
        <v>6</v>
      </c>
      <c r="D1094" s="39"/>
      <c r="E1094" s="72" t="s">
        <v>793</v>
      </c>
      <c r="F1094" s="72"/>
      <c r="G1094" s="29" t="s">
        <v>253</v>
      </c>
      <c r="H1094" s="29"/>
      <c r="I1094" s="29"/>
      <c r="J1094" s="29"/>
      <c r="K1094" s="29" t="s">
        <v>88</v>
      </c>
      <c r="L1094" s="29"/>
      <c r="M1094" s="29"/>
      <c r="N1094" s="29"/>
      <c r="P1094" s="72" t="s">
        <v>1531</v>
      </c>
      <c r="Q1094" s="87"/>
      <c r="R1094" s="28"/>
      <c r="S1094" s="38">
        <f>IF(Suggested="Yes",AA1094,AG1094)</f>
        <v>63.15</v>
      </c>
      <c r="T1094" s="36" t="s">
        <v>43</v>
      </c>
      <c r="U1094" s="5" t="str">
        <f>+Instructions!$B$3</f>
        <v>E</v>
      </c>
      <c r="V1094" s="51"/>
      <c r="W1094" s="55">
        <f>+Instructions!$C$22</f>
        <v>0</v>
      </c>
      <c r="X1094" s="38">
        <f>ROUND($AA1094*(1-W1094)+0.004999,2)</f>
        <v>63.15</v>
      </c>
      <c r="Y1094" s="146"/>
      <c r="Z1094" s="6" t="s">
        <v>3263</v>
      </c>
      <c r="AA1094" s="38">
        <v>63.15</v>
      </c>
      <c r="AB1094" s="59">
        <f>+W1094</f>
        <v>0</v>
      </c>
      <c r="AC1094" s="16">
        <f>+X1094</f>
        <v>63.15</v>
      </c>
      <c r="AD1094" s="12">
        <f>(AG1094-AC1094)/AG1094</f>
        <v>0</v>
      </c>
      <c r="AE1094" s="115"/>
      <c r="AF1094" s="121">
        <v>3</v>
      </c>
      <c r="AG1094" s="52">
        <f>SUM(AJ1094:AL1094)+AE1094</f>
        <v>63.15</v>
      </c>
      <c r="AH1094" s="146"/>
      <c r="AJ1094" s="38">
        <f>ROUND(AC1094/(1-VLOOKUP(AF1094,Group,2,FALSE)),2)</f>
        <v>63.15</v>
      </c>
      <c r="AK1094" s="16">
        <f>IF(VLOOKUP(AF1094,Group,5,FALSE)="YES",VLOOKUP(ROUND(ROUND(AJ1094,1)-AJ1094,2),Round,2,FALSE)+VLOOKUP(AF1094,Group,6,FALSE),0)</f>
        <v>0</v>
      </c>
      <c r="AL1094" s="16">
        <f>IF(VLOOKUP(AF1094,Group,7,FALSE)="",0,ROUND(AJ1094-0.04999,1)-AJ1094+AM1094)</f>
        <v>0</v>
      </c>
      <c r="AM1094" s="16" t="str">
        <f>IF(VLOOKUP(AF1094,Group,7,FALSE)="","",VLOOKUP(AF1094,Group,7,FALSE))</f>
        <v/>
      </c>
      <c r="AO1094" s="156" t="s">
        <v>56</v>
      </c>
    </row>
    <row r="1095" spans="2:41" s="3" customFormat="1" ht="2.85" customHeight="1" x14ac:dyDescent="0.2">
      <c r="P1095" s="72"/>
      <c r="Q1095" s="87"/>
      <c r="R1095" s="6"/>
      <c r="S1095" s="38"/>
      <c r="T1095" s="6"/>
      <c r="U1095" s="5"/>
      <c r="V1095" s="51"/>
      <c r="W1095" s="55"/>
      <c r="X1095" s="14"/>
      <c r="Y1095" s="146"/>
      <c r="Z1095" s="38"/>
      <c r="AA1095" s="38"/>
      <c r="AB1095" s="54"/>
      <c r="AC1095" s="16"/>
      <c r="AD1095" s="14"/>
      <c r="AE1095" s="64"/>
      <c r="AF1095" s="118"/>
      <c r="AG1095" s="38"/>
      <c r="AH1095" s="146"/>
      <c r="AJ1095" s="38"/>
      <c r="AK1095" s="16"/>
      <c r="AL1095" s="16"/>
      <c r="AM1095" s="16"/>
      <c r="AO1095" s="157" t="s">
        <v>56</v>
      </c>
    </row>
    <row r="1096" spans="2:41" s="3" customFormat="1" ht="9.9499999999999993" customHeight="1" x14ac:dyDescent="0.2">
      <c r="C1096" s="34"/>
      <c r="D1096" s="39" t="s">
        <v>227</v>
      </c>
      <c r="E1096" s="138" t="s">
        <v>3027</v>
      </c>
      <c r="F1096" s="138"/>
      <c r="G1096" s="138"/>
      <c r="H1096" s="138"/>
      <c r="I1096" s="138"/>
      <c r="J1096" s="138"/>
      <c r="K1096" s="138"/>
      <c r="L1096" s="138"/>
      <c r="M1096" s="138"/>
      <c r="N1096" s="138"/>
      <c r="O1096" s="29"/>
      <c r="P1096" s="29"/>
      <c r="Q1096" s="29"/>
      <c r="R1096" s="29"/>
      <c r="S1096" s="29"/>
      <c r="T1096" s="29"/>
      <c r="U1096" s="5"/>
      <c r="V1096" s="51"/>
      <c r="W1096" s="68"/>
      <c r="X1096" s="68"/>
      <c r="Y1096" s="146"/>
      <c r="Z1096" s="38"/>
      <c r="AA1096" s="38"/>
      <c r="AB1096" s="54"/>
      <c r="AC1096" s="16"/>
      <c r="AD1096" s="14"/>
      <c r="AE1096" s="64"/>
      <c r="AF1096" s="118"/>
      <c r="AG1096" s="16"/>
      <c r="AH1096" s="146"/>
      <c r="AJ1096" s="38"/>
      <c r="AK1096" s="16"/>
      <c r="AL1096" s="16"/>
      <c r="AM1096" s="16"/>
      <c r="AO1096" s="157"/>
    </row>
    <row r="1097" spans="2:41" s="3" customFormat="1" ht="1.5" customHeight="1" x14ac:dyDescent="0.2">
      <c r="P1097" s="72"/>
      <c r="Q1097" s="87"/>
      <c r="R1097" s="6"/>
      <c r="S1097" s="38"/>
      <c r="T1097" s="6"/>
      <c r="U1097" s="5"/>
      <c r="V1097" s="51"/>
      <c r="W1097" s="55"/>
      <c r="X1097" s="14"/>
      <c r="Y1097" s="146"/>
      <c r="Z1097" s="38"/>
      <c r="AA1097" s="38"/>
      <c r="AB1097" s="54"/>
      <c r="AC1097" s="16"/>
      <c r="AD1097" s="14"/>
      <c r="AE1097" s="64"/>
      <c r="AF1097" s="118"/>
      <c r="AG1097" s="38"/>
      <c r="AH1097" s="146"/>
      <c r="AJ1097" s="38"/>
      <c r="AK1097" s="16"/>
      <c r="AL1097" s="16"/>
      <c r="AM1097" s="16"/>
      <c r="AO1097" s="157" t="s">
        <v>56</v>
      </c>
    </row>
    <row r="1098" spans="2:41" s="3" customFormat="1" ht="9.9499999999999993" customHeight="1" x14ac:dyDescent="0.2">
      <c r="B1098" s="106" t="s">
        <v>6</v>
      </c>
      <c r="D1098" s="39"/>
      <c r="E1098" s="72" t="s">
        <v>929</v>
      </c>
      <c r="F1098" s="72"/>
      <c r="G1098" s="29" t="s">
        <v>1388</v>
      </c>
      <c r="H1098" s="29"/>
      <c r="I1098" s="29"/>
      <c r="J1098" s="29"/>
      <c r="K1098" s="29" t="s">
        <v>88</v>
      </c>
      <c r="L1098" s="29"/>
      <c r="M1098" s="29"/>
      <c r="N1098" s="29"/>
      <c r="P1098" s="72" t="s">
        <v>2497</v>
      </c>
      <c r="Q1098" s="87"/>
      <c r="R1098" s="28"/>
      <c r="S1098" s="38">
        <f>IF(Suggested="Yes",AA1098,AG1098)</f>
        <v>64.349999999999994</v>
      </c>
      <c r="T1098" s="36" t="s">
        <v>43</v>
      </c>
      <c r="U1098" s="5" t="str">
        <f>+Instructions!$B$3</f>
        <v>E</v>
      </c>
      <c r="V1098" s="51"/>
      <c r="W1098" s="55">
        <f>+Instructions!$C$22</f>
        <v>0</v>
      </c>
      <c r="X1098" s="38">
        <f>ROUND($AA1098*(1-W1098)+0.004999,2)</f>
        <v>64.349999999999994</v>
      </c>
      <c r="Y1098" s="146"/>
      <c r="Z1098" s="6" t="s">
        <v>3263</v>
      </c>
      <c r="AA1098" s="38">
        <v>64.349999999999994</v>
      </c>
      <c r="AB1098" s="59">
        <f>+W1098</f>
        <v>0</v>
      </c>
      <c r="AC1098" s="16">
        <f>+X1098</f>
        <v>64.349999999999994</v>
      </c>
      <c r="AD1098" s="12">
        <f>(AG1098-AC1098)/AG1098</f>
        <v>0</v>
      </c>
      <c r="AE1098" s="115"/>
      <c r="AF1098" s="121">
        <v>3</v>
      </c>
      <c r="AG1098" s="52">
        <f>SUM(AJ1098:AL1098)+AE1098</f>
        <v>64.349999999999994</v>
      </c>
      <c r="AH1098" s="146"/>
      <c r="AJ1098" s="38">
        <f>ROUND(AC1098/(1-VLOOKUP(AF1098,Group,2,FALSE)),2)</f>
        <v>64.349999999999994</v>
      </c>
      <c r="AK1098" s="16">
        <f>IF(VLOOKUP(AF1098,Group,5,FALSE)="YES",VLOOKUP(ROUND(ROUND(AJ1098,1)-AJ1098,2),Round,2,FALSE)+VLOOKUP(AF1098,Group,6,FALSE),0)</f>
        <v>0</v>
      </c>
      <c r="AL1098" s="16">
        <f>IF(VLOOKUP(AF1098,Group,7,FALSE)="",0,ROUND(AJ1098-0.04999,1)-AJ1098+AM1098)</f>
        <v>0</v>
      </c>
      <c r="AM1098" s="16" t="str">
        <f>IF(VLOOKUP(AF1098,Group,7,FALSE)="","",VLOOKUP(AF1098,Group,7,FALSE))</f>
        <v/>
      </c>
      <c r="AO1098" s="156" t="s">
        <v>56</v>
      </c>
    </row>
    <row r="1099" spans="2:41" s="3" customFormat="1" ht="3.75" customHeight="1" x14ac:dyDescent="0.2">
      <c r="P1099" s="72"/>
      <c r="Q1099" s="87"/>
      <c r="R1099" s="6"/>
      <c r="S1099" s="38"/>
      <c r="T1099" s="6"/>
      <c r="U1099" s="5"/>
      <c r="V1099" s="51"/>
      <c r="W1099" s="55"/>
      <c r="X1099" s="14"/>
      <c r="Y1099" s="146"/>
      <c r="Z1099" s="38"/>
      <c r="AA1099" s="38"/>
      <c r="AB1099" s="54"/>
      <c r="AC1099" s="16"/>
      <c r="AD1099" s="14"/>
      <c r="AE1099" s="64"/>
      <c r="AF1099" s="118"/>
      <c r="AG1099" s="38"/>
      <c r="AH1099" s="146"/>
      <c r="AJ1099" s="38"/>
      <c r="AK1099" s="16"/>
      <c r="AL1099" s="16"/>
      <c r="AM1099" s="16"/>
      <c r="AO1099" s="157" t="s">
        <v>56</v>
      </c>
    </row>
    <row r="1100" spans="2:41" s="3" customFormat="1" ht="9.9499999999999993" customHeight="1" x14ac:dyDescent="0.2">
      <c r="C1100" s="71" t="s">
        <v>1687</v>
      </c>
      <c r="J1100" s="3" t="s">
        <v>2386</v>
      </c>
      <c r="P1100" s="137"/>
      <c r="Q1100" s="6"/>
      <c r="R1100" s="77" t="s">
        <v>791</v>
      </c>
      <c r="S1100" s="185" t="s">
        <v>1688</v>
      </c>
      <c r="T1100" s="190"/>
      <c r="U1100" s="5"/>
      <c r="V1100" s="51"/>
      <c r="W1100" s="68"/>
      <c r="X1100" s="68"/>
      <c r="Y1100" s="146"/>
      <c r="Z1100" s="38"/>
      <c r="AA1100" s="38"/>
      <c r="AB1100" s="14"/>
      <c r="AC1100" s="14"/>
      <c r="AD1100" s="14"/>
      <c r="AE1100" s="14"/>
      <c r="AF1100" s="64"/>
      <c r="AG1100" s="16"/>
      <c r="AH1100" s="146"/>
      <c r="AO1100" s="157" t="s">
        <v>56</v>
      </c>
    </row>
    <row r="1101" spans="2:41" s="3" customFormat="1" ht="2.85" customHeight="1" x14ac:dyDescent="0.2">
      <c r="P1101" s="72"/>
      <c r="Q1101" s="87"/>
      <c r="R1101" s="6"/>
      <c r="S1101" s="38"/>
      <c r="T1101" s="6"/>
      <c r="U1101" s="5"/>
      <c r="V1101" s="51"/>
      <c r="W1101" s="55"/>
      <c r="X1101" s="14"/>
      <c r="Y1101" s="146"/>
      <c r="Z1101" s="38"/>
      <c r="AA1101" s="38"/>
      <c r="AB1101" s="54"/>
      <c r="AC1101" s="16"/>
      <c r="AD1101" s="14"/>
      <c r="AE1101" s="64"/>
      <c r="AF1101" s="118"/>
      <c r="AG1101" s="38"/>
      <c r="AH1101" s="146"/>
      <c r="AJ1101" s="38"/>
      <c r="AK1101" s="16"/>
      <c r="AL1101" s="16"/>
      <c r="AM1101" s="16"/>
      <c r="AO1101" s="157" t="s">
        <v>56</v>
      </c>
    </row>
    <row r="1102" spans="2:41" s="3" customFormat="1" ht="9.9499999999999993" customHeight="1" x14ac:dyDescent="0.2">
      <c r="C1102" s="34"/>
      <c r="D1102" s="39" t="s">
        <v>216</v>
      </c>
      <c r="E1102" s="138" t="s">
        <v>720</v>
      </c>
      <c r="F1102" s="183"/>
      <c r="G1102" s="183"/>
      <c r="H1102" s="183"/>
      <c r="I1102" s="183"/>
      <c r="J1102" s="183"/>
      <c r="K1102" s="183"/>
      <c r="L1102" s="183"/>
      <c r="M1102" s="183"/>
      <c r="N1102" s="183"/>
      <c r="O1102" s="184"/>
      <c r="P1102" s="184"/>
      <c r="Q1102" s="184" t="s">
        <v>244</v>
      </c>
      <c r="R1102" s="184"/>
      <c r="S1102" s="184"/>
      <c r="T1102" s="184"/>
      <c r="U1102" s="5"/>
      <c r="V1102" s="51"/>
      <c r="W1102" s="68"/>
      <c r="X1102" s="68"/>
      <c r="Y1102" s="146"/>
      <c r="Z1102" s="38"/>
      <c r="AA1102" s="38"/>
      <c r="AB1102" s="54"/>
      <c r="AC1102" s="16"/>
      <c r="AD1102" s="14"/>
      <c r="AE1102" s="64"/>
      <c r="AF1102" s="118"/>
      <c r="AG1102" s="16"/>
      <c r="AH1102" s="146"/>
      <c r="AJ1102" s="38"/>
      <c r="AK1102" s="16"/>
      <c r="AL1102" s="16"/>
      <c r="AM1102" s="16"/>
      <c r="AO1102" s="157"/>
    </row>
    <row r="1103" spans="2:41" s="3" customFormat="1" ht="1.5" customHeight="1" x14ac:dyDescent="0.2">
      <c r="D1103" s="178"/>
      <c r="E1103" s="178"/>
      <c r="F1103" s="178"/>
      <c r="G1103" s="178"/>
      <c r="H1103" s="178"/>
      <c r="I1103" s="178"/>
      <c r="J1103" s="178"/>
      <c r="K1103" s="178"/>
      <c r="L1103" s="178"/>
      <c r="M1103" s="178"/>
      <c r="N1103" s="178"/>
      <c r="O1103" s="178"/>
      <c r="P1103" s="180"/>
      <c r="Q1103" s="181"/>
      <c r="R1103" s="179"/>
      <c r="S1103" s="182"/>
      <c r="T1103" s="179"/>
      <c r="U1103" s="5"/>
      <c r="V1103" s="51"/>
      <c r="W1103" s="55"/>
      <c r="X1103" s="14"/>
      <c r="Y1103" s="146"/>
      <c r="Z1103" s="38"/>
      <c r="AA1103" s="38"/>
      <c r="AB1103" s="54"/>
      <c r="AC1103" s="16"/>
      <c r="AD1103" s="14"/>
      <c r="AE1103" s="64"/>
      <c r="AF1103" s="118"/>
      <c r="AG1103" s="38"/>
      <c r="AH1103" s="146"/>
      <c r="AJ1103" s="38"/>
      <c r="AK1103" s="16"/>
      <c r="AL1103" s="16"/>
      <c r="AM1103" s="16"/>
      <c r="AO1103" s="157" t="s">
        <v>56</v>
      </c>
    </row>
    <row r="1104" spans="2:41" s="3" customFormat="1" ht="9.75" customHeight="1" x14ac:dyDescent="0.2">
      <c r="B1104" s="107" t="s">
        <v>52</v>
      </c>
      <c r="D1104" s="39"/>
      <c r="E1104" s="72" t="s">
        <v>1540</v>
      </c>
      <c r="F1104" s="72"/>
      <c r="G1104" s="29" t="s">
        <v>45</v>
      </c>
      <c r="H1104" s="29"/>
      <c r="I1104" s="29"/>
      <c r="J1104" s="29"/>
      <c r="K1104" s="29" t="s">
        <v>125</v>
      </c>
      <c r="L1104" s="29"/>
      <c r="M1104" s="29" t="s">
        <v>1690</v>
      </c>
      <c r="N1104" s="29"/>
      <c r="P1104" s="72" t="s">
        <v>2695</v>
      </c>
      <c r="Q1104" s="87"/>
      <c r="R1104" s="28"/>
      <c r="S1104" s="38">
        <f>IF(Suggested="Yes",AA1104,AG1104)</f>
        <v>27.8</v>
      </c>
      <c r="T1104" s="36" t="s">
        <v>44</v>
      </c>
      <c r="U1104" s="5" t="str">
        <f>+Instructions!$B$3</f>
        <v>E</v>
      </c>
      <c r="V1104" s="51"/>
      <c r="W1104" s="55">
        <f>+Instructions!$C$22</f>
        <v>0</v>
      </c>
      <c r="X1104" s="38">
        <f t="shared" ref="X1104" si="892">ROUND($AA1104*(1-W1104)+0.004999,2)</f>
        <v>27.8</v>
      </c>
      <c r="Y1104" s="146"/>
      <c r="Z1104" s="6" t="s">
        <v>3263</v>
      </c>
      <c r="AA1104" s="38">
        <v>27.8</v>
      </c>
      <c r="AB1104" s="59">
        <f t="shared" ref="AB1104" si="893">+W1104</f>
        <v>0</v>
      </c>
      <c r="AC1104" s="16">
        <f t="shared" ref="AC1104" si="894">+X1104</f>
        <v>27.8</v>
      </c>
      <c r="AD1104" s="12">
        <f t="shared" ref="AD1104" si="895">(AG1104-AC1104)/AG1104</f>
        <v>0</v>
      </c>
      <c r="AE1104" s="115"/>
      <c r="AF1104" s="120">
        <v>1</v>
      </c>
      <c r="AG1104" s="37">
        <f t="shared" ref="AG1104" si="896">SUM(AJ1104:AL1104)+AE1104</f>
        <v>27.8</v>
      </c>
      <c r="AH1104" s="146"/>
      <c r="AJ1104" s="38">
        <f t="shared" ref="AJ1104" si="897">ROUND(AC1104/(1-VLOOKUP(AF1104,Group,2,FALSE)),2)</f>
        <v>27.8</v>
      </c>
      <c r="AK1104" s="16">
        <f t="shared" ref="AK1104" si="898">IF(VLOOKUP(AF1104,Group,5,FALSE)="YES",VLOOKUP(ROUND(ROUND(AJ1104,1)-AJ1104,2),Round,2,FALSE)+VLOOKUP(AF1104,Group,6,FALSE),0)</f>
        <v>0</v>
      </c>
      <c r="AL1104" s="16">
        <f t="shared" ref="AL1104" si="899">IF(VLOOKUP(AF1104,Group,7,FALSE)="",0,ROUND(AJ1104-0.04999,1)-AJ1104+AM1104)</f>
        <v>0</v>
      </c>
      <c r="AM1104" s="16" t="str">
        <f t="shared" ref="AM1104" si="900">IF(VLOOKUP(AF1104,Group,7,FALSE)="","",VLOOKUP(AF1104,Group,7,FALSE))</f>
        <v/>
      </c>
      <c r="AO1104" s="156" t="s">
        <v>56</v>
      </c>
    </row>
    <row r="1105" spans="2:41" s="3" customFormat="1" ht="9.9499999999999993" customHeight="1" x14ac:dyDescent="0.2">
      <c r="B1105" s="107" t="s">
        <v>52</v>
      </c>
      <c r="D1105" s="39"/>
      <c r="E1105" s="72" t="s">
        <v>292</v>
      </c>
      <c r="F1105" s="72"/>
      <c r="G1105" s="29" t="s">
        <v>45</v>
      </c>
      <c r="H1105" s="29"/>
      <c r="I1105" s="29"/>
      <c r="J1105" s="29"/>
      <c r="K1105" s="29" t="s">
        <v>125</v>
      </c>
      <c r="L1105" s="29"/>
      <c r="M1105" s="29" t="s">
        <v>1691</v>
      </c>
      <c r="N1105" s="29"/>
      <c r="P1105" s="72" t="s">
        <v>90</v>
      </c>
      <c r="Q1105" s="87" t="s">
        <v>244</v>
      </c>
      <c r="R1105" s="28"/>
      <c r="S1105" s="38">
        <f>IF(Suggested="Yes",AA1105,AG1105)</f>
        <v>27.9</v>
      </c>
      <c r="T1105" s="36" t="s">
        <v>44</v>
      </c>
      <c r="U1105" s="5" t="str">
        <f>+Instructions!$B$3</f>
        <v>E</v>
      </c>
      <c r="V1105" s="51"/>
      <c r="W1105" s="55">
        <f>+Instructions!$C$22</f>
        <v>0</v>
      </c>
      <c r="X1105" s="38">
        <f>ROUND($AA1105*(1-W1105)+0.004999,2)</f>
        <v>27.9</v>
      </c>
      <c r="Y1105" s="146"/>
      <c r="Z1105" s="6" t="s">
        <v>3263</v>
      </c>
      <c r="AA1105" s="38">
        <v>27.9</v>
      </c>
      <c r="AB1105" s="59">
        <f>+W1105</f>
        <v>0</v>
      </c>
      <c r="AC1105" s="16">
        <f>+X1105</f>
        <v>27.9</v>
      </c>
      <c r="AD1105" s="12">
        <f>(AG1105-AC1105)/AG1105</f>
        <v>0</v>
      </c>
      <c r="AE1105" s="115"/>
      <c r="AF1105" s="120">
        <v>1</v>
      </c>
      <c r="AG1105" s="37">
        <f>SUM(AJ1105:AL1105)+AE1105</f>
        <v>27.9</v>
      </c>
      <c r="AH1105" s="146"/>
      <c r="AJ1105" s="38">
        <f>ROUND(AC1105/(1-VLOOKUP(AF1105,Group,2,FALSE)),2)</f>
        <v>27.9</v>
      </c>
      <c r="AK1105" s="16">
        <f>IF(VLOOKUP(AF1105,Group,5,FALSE)="YES",VLOOKUP(ROUND(ROUND(AJ1105,1)-AJ1105,2),Round,2,FALSE)+VLOOKUP(AF1105,Group,6,FALSE),0)</f>
        <v>0</v>
      </c>
      <c r="AL1105" s="16">
        <f>IF(VLOOKUP(AF1105,Group,7,FALSE)="",0,ROUND(AJ1105-0.04999,1)-AJ1105+AM1105)</f>
        <v>0</v>
      </c>
      <c r="AM1105" s="16" t="str">
        <f>IF(VLOOKUP(AF1105,Group,7,FALSE)="","",VLOOKUP(AF1105,Group,7,FALSE))</f>
        <v/>
      </c>
      <c r="AO1105" s="157" t="s">
        <v>56</v>
      </c>
    </row>
    <row r="1106" spans="2:41" s="3" customFormat="1" ht="9.9499999999999993" customHeight="1" x14ac:dyDescent="0.2">
      <c r="B1106" s="107" t="s">
        <v>52</v>
      </c>
      <c r="D1106" s="39"/>
      <c r="E1106" s="72" t="s">
        <v>89</v>
      </c>
      <c r="F1106" s="72"/>
      <c r="G1106" s="29" t="s">
        <v>45</v>
      </c>
      <c r="H1106" s="29"/>
      <c r="I1106" s="29"/>
      <c r="J1106" s="29"/>
      <c r="K1106" s="29" t="s">
        <v>125</v>
      </c>
      <c r="L1106" s="29"/>
      <c r="M1106" s="29" t="s">
        <v>2387</v>
      </c>
      <c r="N1106" s="29"/>
      <c r="P1106" s="72" t="s">
        <v>91</v>
      </c>
      <c r="Q1106" s="87"/>
      <c r="R1106" s="28"/>
      <c r="S1106" s="38">
        <f>IF(Suggested="Yes",AA1106,AG1106)</f>
        <v>27.6</v>
      </c>
      <c r="T1106" s="36" t="s">
        <v>44</v>
      </c>
      <c r="U1106" s="5" t="str">
        <f>+Instructions!$B$3</f>
        <v>E</v>
      </c>
      <c r="V1106" s="51"/>
      <c r="W1106" s="55">
        <f>+Instructions!$C$22</f>
        <v>0</v>
      </c>
      <c r="X1106" s="38">
        <f t="shared" ref="X1106" si="901">ROUND($AA1106*(1-W1106)+0.004999,2)</f>
        <v>27.6</v>
      </c>
      <c r="Y1106" s="146"/>
      <c r="Z1106" s="6" t="s">
        <v>3263</v>
      </c>
      <c r="AA1106" s="38">
        <v>27.6</v>
      </c>
      <c r="AB1106" s="59">
        <f t="shared" ref="AB1106" si="902">+W1106</f>
        <v>0</v>
      </c>
      <c r="AC1106" s="16">
        <f t="shared" ref="AC1106" si="903">+X1106</f>
        <v>27.6</v>
      </c>
      <c r="AD1106" s="12">
        <f t="shared" ref="AD1106" si="904">(AG1106-AC1106)/AG1106</f>
        <v>0</v>
      </c>
      <c r="AE1106" s="115"/>
      <c r="AF1106" s="120">
        <v>1</v>
      </c>
      <c r="AG1106" s="37">
        <f t="shared" ref="AG1106" si="905">SUM(AJ1106:AL1106)+AE1106</f>
        <v>27.6</v>
      </c>
      <c r="AH1106" s="146"/>
      <c r="AJ1106" s="38">
        <f t="shared" ref="AJ1106" si="906">ROUND(AC1106/(1-VLOOKUP(AF1106,Group,2,FALSE)),2)</f>
        <v>27.6</v>
      </c>
      <c r="AK1106" s="16">
        <f t="shared" ref="AK1106" si="907">IF(VLOOKUP(AF1106,Group,5,FALSE)="YES",VLOOKUP(ROUND(ROUND(AJ1106,1)-AJ1106,2),Round,2,FALSE)+VLOOKUP(AF1106,Group,6,FALSE),0)</f>
        <v>0</v>
      </c>
      <c r="AL1106" s="16">
        <f t="shared" ref="AL1106" si="908">IF(VLOOKUP(AF1106,Group,7,FALSE)="",0,ROUND(AJ1106-0.04999,1)-AJ1106+AM1106)</f>
        <v>0</v>
      </c>
      <c r="AM1106" s="16" t="str">
        <f t="shared" ref="AM1106" si="909">IF(VLOOKUP(AF1106,Group,7,FALSE)="","",VLOOKUP(AF1106,Group,7,FALSE))</f>
        <v/>
      </c>
      <c r="AO1106" s="156" t="s">
        <v>56</v>
      </c>
    </row>
    <row r="1107" spans="2:41" s="3" customFormat="1" ht="1.5" customHeight="1" x14ac:dyDescent="0.2">
      <c r="P1107" s="72"/>
      <c r="Q1107" s="87"/>
      <c r="R1107" s="6"/>
      <c r="S1107" s="38"/>
      <c r="T1107" s="6"/>
      <c r="U1107" s="5"/>
      <c r="V1107" s="51"/>
      <c r="W1107" s="55"/>
      <c r="X1107" s="14"/>
      <c r="Y1107" s="146"/>
      <c r="Z1107" s="38"/>
      <c r="AA1107" s="38"/>
      <c r="AB1107" s="54"/>
      <c r="AC1107" s="16"/>
      <c r="AD1107" s="14"/>
      <c r="AE1107" s="64"/>
      <c r="AF1107" s="118"/>
      <c r="AG1107" s="38"/>
      <c r="AH1107" s="146"/>
      <c r="AJ1107" s="38"/>
      <c r="AK1107" s="16"/>
      <c r="AL1107" s="16"/>
      <c r="AM1107" s="16"/>
      <c r="AO1107" s="157" t="s">
        <v>56</v>
      </c>
    </row>
    <row r="1108" spans="2:41" s="3" customFormat="1" ht="9.9499999999999993" customHeight="1" x14ac:dyDescent="0.2">
      <c r="B1108" s="106" t="s">
        <v>6</v>
      </c>
      <c r="D1108" s="39"/>
      <c r="E1108" s="72" t="s">
        <v>251</v>
      </c>
      <c r="F1108" s="72"/>
      <c r="G1108" s="29" t="s">
        <v>96</v>
      </c>
      <c r="H1108" s="29"/>
      <c r="I1108" s="29"/>
      <c r="J1108" s="29" t="s">
        <v>2343</v>
      </c>
      <c r="K1108" s="29" t="s">
        <v>125</v>
      </c>
      <c r="L1108" s="29"/>
      <c r="M1108" s="29" t="s">
        <v>1693</v>
      </c>
      <c r="N1108" s="29"/>
      <c r="P1108" s="72" t="s">
        <v>1531</v>
      </c>
      <c r="Q1108" s="87"/>
      <c r="R1108" s="28"/>
      <c r="S1108" s="38">
        <f>IF(Suggested="Yes",AA1108,AG1108)</f>
        <v>40.4</v>
      </c>
      <c r="T1108" s="36" t="s">
        <v>43</v>
      </c>
      <c r="U1108" s="5" t="str">
        <f>+Instructions!$B$3</f>
        <v>E</v>
      </c>
      <c r="V1108" s="51"/>
      <c r="W1108" s="55">
        <f>+Instructions!$C$22</f>
        <v>0</v>
      </c>
      <c r="X1108" s="38">
        <f>ROUND($AA1108*(1-W1108)+0.004999,2)</f>
        <v>40.4</v>
      </c>
      <c r="Y1108" s="146"/>
      <c r="Z1108" s="6" t="s">
        <v>3263</v>
      </c>
      <c r="AA1108" s="38">
        <v>40.4</v>
      </c>
      <c r="AB1108" s="59">
        <f>+W1108</f>
        <v>0</v>
      </c>
      <c r="AC1108" s="16">
        <f>+X1108</f>
        <v>40.4</v>
      </c>
      <c r="AD1108" s="12">
        <f>(AG1108-AC1108)/AG1108</f>
        <v>0</v>
      </c>
      <c r="AE1108" s="115"/>
      <c r="AF1108" s="121">
        <v>3</v>
      </c>
      <c r="AG1108" s="52">
        <f>SUM(AJ1108:AL1108)+AE1108</f>
        <v>40.4</v>
      </c>
      <c r="AH1108" s="146"/>
      <c r="AJ1108" s="38">
        <f>ROUND(AC1108/(1-VLOOKUP(AF1108,Group,2,FALSE)),2)</f>
        <v>40.4</v>
      </c>
      <c r="AK1108" s="16">
        <f>IF(VLOOKUP(AF1108,Group,5,FALSE)="YES",VLOOKUP(ROUND(ROUND(AJ1108,1)-AJ1108,2),Round,2,FALSE)+VLOOKUP(AF1108,Group,6,FALSE),0)</f>
        <v>0</v>
      </c>
      <c r="AL1108" s="16">
        <f>IF(VLOOKUP(AF1108,Group,7,FALSE)="",0,ROUND(AJ1108-0.04999,1)-AJ1108+AM1108)</f>
        <v>0</v>
      </c>
      <c r="AM1108" s="16" t="str">
        <f>IF(VLOOKUP(AF1108,Group,7,FALSE)="","",VLOOKUP(AF1108,Group,7,FALSE))</f>
        <v/>
      </c>
      <c r="AO1108" s="156" t="s">
        <v>56</v>
      </c>
    </row>
    <row r="1109" spans="2:41" s="3" customFormat="1" ht="9.9499999999999993" customHeight="1" x14ac:dyDescent="0.2">
      <c r="B1109" s="106" t="s">
        <v>6</v>
      </c>
      <c r="D1109" s="39"/>
      <c r="E1109" s="72" t="s">
        <v>377</v>
      </c>
      <c r="F1109" s="72"/>
      <c r="G1109" s="29" t="s">
        <v>2075</v>
      </c>
      <c r="H1109" s="29"/>
      <c r="I1109" s="29"/>
      <c r="J1109" s="29"/>
      <c r="K1109" s="29" t="s">
        <v>125</v>
      </c>
      <c r="L1109" s="29"/>
      <c r="M1109" s="29" t="s">
        <v>1692</v>
      </c>
      <c r="N1109" s="29"/>
      <c r="P1109" s="72" t="s">
        <v>1531</v>
      </c>
      <c r="Q1109" s="87"/>
      <c r="R1109" s="28"/>
      <c r="S1109" s="38">
        <f>IF(Suggested="Yes",AA1109,AG1109)</f>
        <v>36.9</v>
      </c>
      <c r="T1109" s="36" t="s">
        <v>43</v>
      </c>
      <c r="U1109" s="5" t="str">
        <f>+Instructions!$B$3</f>
        <v>E</v>
      </c>
      <c r="V1109" s="51"/>
      <c r="W1109" s="55">
        <f>+Instructions!$C$22</f>
        <v>0</v>
      </c>
      <c r="X1109" s="38">
        <f>ROUND($AA1109*(1-W1109)+0.004999,2)</f>
        <v>36.9</v>
      </c>
      <c r="Y1109" s="146"/>
      <c r="Z1109" s="6" t="s">
        <v>3263</v>
      </c>
      <c r="AA1109" s="38">
        <v>36.9</v>
      </c>
      <c r="AB1109" s="59">
        <f>+W1109</f>
        <v>0</v>
      </c>
      <c r="AC1109" s="16">
        <f>+X1109</f>
        <v>36.9</v>
      </c>
      <c r="AD1109" s="12">
        <f>(AG1109-AC1109)/AG1109</f>
        <v>0</v>
      </c>
      <c r="AE1109" s="115"/>
      <c r="AF1109" s="121">
        <v>3</v>
      </c>
      <c r="AG1109" s="52">
        <f>SUM(AJ1109:AL1109)+AE1109</f>
        <v>36.9</v>
      </c>
      <c r="AH1109" s="146"/>
      <c r="AJ1109" s="38">
        <f>ROUND(AC1109/(1-VLOOKUP(AF1109,Group,2,FALSE)),2)</f>
        <v>36.9</v>
      </c>
      <c r="AK1109" s="16">
        <f>IF(VLOOKUP(AF1109,Group,5,FALSE)="YES",VLOOKUP(ROUND(ROUND(AJ1109,1)-AJ1109,2),Round,2,FALSE)+VLOOKUP(AF1109,Group,6,FALSE),0)</f>
        <v>0</v>
      </c>
      <c r="AL1109" s="16">
        <f>IF(VLOOKUP(AF1109,Group,7,FALSE)="",0,ROUND(AJ1109-0.04999,1)-AJ1109+AM1109)</f>
        <v>0</v>
      </c>
      <c r="AM1109" s="16" t="str">
        <f>IF(VLOOKUP(AF1109,Group,7,FALSE)="","",VLOOKUP(AF1109,Group,7,FALSE))</f>
        <v/>
      </c>
      <c r="AO1109" s="156" t="s">
        <v>56</v>
      </c>
    </row>
    <row r="1110" spans="2:41" s="3" customFormat="1" ht="9.9499999999999993" customHeight="1" x14ac:dyDescent="0.2">
      <c r="B1110" s="106" t="s">
        <v>6</v>
      </c>
      <c r="D1110" s="39"/>
      <c r="E1110" s="72" t="s">
        <v>1814</v>
      </c>
      <c r="F1110" s="72"/>
      <c r="G1110" s="29" t="s">
        <v>720</v>
      </c>
      <c r="H1110" s="29"/>
      <c r="K1110" s="144" t="s">
        <v>125</v>
      </c>
      <c r="L1110" s="144"/>
      <c r="M1110" s="144" t="s">
        <v>2129</v>
      </c>
      <c r="N1110" s="144"/>
      <c r="P1110" s="72" t="s">
        <v>1531</v>
      </c>
      <c r="Q1110" s="87"/>
      <c r="R1110" s="28"/>
      <c r="S1110" s="38">
        <f t="shared" ref="S1110" si="910">IF(Suggested="Yes",AA1110,AG1110)</f>
        <v>71.8</v>
      </c>
      <c r="T1110" s="36" t="s">
        <v>43</v>
      </c>
      <c r="U1110" s="5" t="str">
        <f>+Instructions!$B$3</f>
        <v>E</v>
      </c>
      <c r="V1110" s="51"/>
      <c r="W1110" s="55">
        <f>+Instructions!$C$22</f>
        <v>0</v>
      </c>
      <c r="X1110" s="38">
        <f t="shared" ref="X1110" si="911">ROUND($AA1110*(1-W1110)+0.004999,2)</f>
        <v>71.8</v>
      </c>
      <c r="Y1110" s="146"/>
      <c r="Z1110" s="6" t="s">
        <v>3263</v>
      </c>
      <c r="AA1110" s="38">
        <v>71.8</v>
      </c>
      <c r="AB1110" s="59">
        <f t="shared" ref="AB1110" si="912">+W1110</f>
        <v>0</v>
      </c>
      <c r="AC1110" s="16">
        <f t="shared" ref="AC1110" si="913">+X1110</f>
        <v>71.8</v>
      </c>
      <c r="AD1110" s="12">
        <f t="shared" ref="AD1110" si="914">(AG1110-AC1110)/AG1110</f>
        <v>0</v>
      </c>
      <c r="AE1110" s="115"/>
      <c r="AF1110" s="121">
        <v>3</v>
      </c>
      <c r="AG1110" s="52">
        <f t="shared" ref="AG1110" si="915">SUM(AJ1110:AL1110)+AE1110</f>
        <v>71.8</v>
      </c>
      <c r="AH1110" s="146"/>
      <c r="AJ1110" s="38">
        <f t="shared" ref="AJ1110" si="916">ROUND(AC1110/(1-VLOOKUP(AF1110,Group,2,FALSE)),2)</f>
        <v>71.8</v>
      </c>
      <c r="AK1110" s="16">
        <f t="shared" ref="AK1110" si="917">IF(VLOOKUP(AF1110,Group,5,FALSE)="YES",VLOOKUP(ROUND(ROUND(AJ1110,1)-AJ1110,2),Round,2,FALSE)+VLOOKUP(AF1110,Group,6,FALSE),0)</f>
        <v>0</v>
      </c>
      <c r="AL1110" s="16">
        <f t="shared" ref="AL1110" si="918">IF(VLOOKUP(AF1110,Group,7,FALSE)="",0,ROUND(AJ1110-0.04999,1)-AJ1110+AM1110)</f>
        <v>0</v>
      </c>
      <c r="AM1110" s="16" t="str">
        <f t="shared" ref="AM1110" si="919">IF(VLOOKUP(AF1110,Group,7,FALSE)="","",VLOOKUP(AF1110,Group,7,FALSE))</f>
        <v/>
      </c>
      <c r="AO1110" s="157" t="s">
        <v>56</v>
      </c>
    </row>
    <row r="1111" spans="2:41" s="3" customFormat="1" ht="2.85" customHeight="1" x14ac:dyDescent="0.2">
      <c r="E1111" s="178"/>
      <c r="F1111" s="178"/>
      <c r="G1111" s="178"/>
      <c r="H1111" s="178"/>
      <c r="I1111" s="178"/>
      <c r="J1111" s="178"/>
      <c r="K1111" s="178"/>
      <c r="L1111" s="178"/>
      <c r="M1111" s="178"/>
      <c r="N1111" s="178"/>
      <c r="O1111" s="178"/>
      <c r="P1111" s="180"/>
      <c r="Q1111" s="181"/>
      <c r="R1111" s="179"/>
      <c r="S1111" s="182"/>
      <c r="T1111" s="179"/>
      <c r="U1111" s="5"/>
      <c r="V1111" s="51"/>
      <c r="W1111" s="55"/>
      <c r="X1111" s="14"/>
      <c r="Y1111" s="146"/>
      <c r="Z1111" s="38"/>
      <c r="AA1111" s="38"/>
      <c r="AB1111" s="54"/>
      <c r="AC1111" s="16"/>
      <c r="AD1111" s="14"/>
      <c r="AE1111" s="64"/>
      <c r="AF1111" s="118"/>
      <c r="AG1111" s="38"/>
      <c r="AH1111" s="146"/>
      <c r="AJ1111" s="38"/>
      <c r="AK1111" s="16"/>
      <c r="AL1111" s="16"/>
      <c r="AM1111" s="16"/>
      <c r="AO1111" s="157" t="s">
        <v>56</v>
      </c>
    </row>
    <row r="1112" spans="2:41" s="3" customFormat="1" ht="9.75" customHeight="1" x14ac:dyDescent="0.2">
      <c r="B1112" s="107" t="s">
        <v>52</v>
      </c>
      <c r="D1112" s="39"/>
      <c r="E1112" s="72" t="s">
        <v>359</v>
      </c>
      <c r="F1112" s="72"/>
      <c r="G1112" s="29" t="s">
        <v>45</v>
      </c>
      <c r="H1112" s="29"/>
      <c r="I1112" s="29"/>
      <c r="J1112" s="29"/>
      <c r="K1112" s="28" t="s">
        <v>1694</v>
      </c>
      <c r="L1112" s="29"/>
      <c r="M1112" s="29" t="s">
        <v>1695</v>
      </c>
      <c r="N1112" s="29"/>
      <c r="P1112" s="72" t="s">
        <v>1696</v>
      </c>
      <c r="Q1112" s="87"/>
      <c r="R1112" s="28"/>
      <c r="S1112" s="38">
        <f>IF(Suggested="Yes",AA1112,AG1112)</f>
        <v>28.85</v>
      </c>
      <c r="T1112" s="36" t="s">
        <v>44</v>
      </c>
      <c r="U1112" s="5" t="str">
        <f>+Instructions!$B$3</f>
        <v>E</v>
      </c>
      <c r="V1112" s="51"/>
      <c r="W1112" s="55">
        <f>+Instructions!$C$22</f>
        <v>0</v>
      </c>
      <c r="X1112" s="38">
        <f>ROUND($AA1112*(1-W1112)+0.004999,2)</f>
        <v>28.85</v>
      </c>
      <c r="Y1112" s="146"/>
      <c r="Z1112" s="6" t="s">
        <v>3263</v>
      </c>
      <c r="AA1112" s="38">
        <v>28.85</v>
      </c>
      <c r="AB1112" s="59">
        <f t="shared" ref="AB1112:AC1112" si="920">+W1112</f>
        <v>0</v>
      </c>
      <c r="AC1112" s="16">
        <f t="shared" si="920"/>
        <v>28.85</v>
      </c>
      <c r="AD1112" s="12">
        <f>(AG1112-AC1112)/AG1112</f>
        <v>0</v>
      </c>
      <c r="AE1112" s="115"/>
      <c r="AF1112" s="120">
        <v>1</v>
      </c>
      <c r="AG1112" s="37">
        <f>SUM(AJ1112:AL1112)+AE1112</f>
        <v>28.85</v>
      </c>
      <c r="AH1112" s="146"/>
      <c r="AJ1112" s="38">
        <f>ROUND(AC1112/(1-VLOOKUP(AF1112,Group,2,FALSE)),2)</f>
        <v>28.85</v>
      </c>
      <c r="AK1112" s="16">
        <f>IF(VLOOKUP(AF1112,Group,5,FALSE)="YES",VLOOKUP(ROUND(ROUND(AJ1112,1)-AJ1112,2),Round,2,FALSE)+VLOOKUP(AF1112,Group,6,FALSE),0)</f>
        <v>0</v>
      </c>
      <c r="AL1112" s="16">
        <f>IF(VLOOKUP(AF1112,Group,7,FALSE)="",0,ROUND(AJ1112-0.04999,1)-AJ1112+AM1112)</f>
        <v>0</v>
      </c>
      <c r="AM1112" s="16" t="str">
        <f>IF(VLOOKUP(AF1112,Group,7,FALSE)="","",VLOOKUP(AF1112,Group,7,FALSE))</f>
        <v/>
      </c>
      <c r="AO1112" s="156" t="s">
        <v>56</v>
      </c>
    </row>
    <row r="1113" spans="2:41" s="3" customFormat="1" ht="2.85" customHeight="1" x14ac:dyDescent="0.2">
      <c r="P1113" s="72"/>
      <c r="Q1113" s="87"/>
      <c r="R1113" s="6"/>
      <c r="S1113" s="38"/>
      <c r="T1113" s="6"/>
      <c r="U1113" s="5"/>
      <c r="V1113" s="51"/>
      <c r="W1113" s="55"/>
      <c r="X1113" s="14"/>
      <c r="Y1113" s="146"/>
      <c r="Z1113" s="38"/>
      <c r="AA1113" s="38"/>
      <c r="AB1113" s="54"/>
      <c r="AC1113" s="16"/>
      <c r="AD1113" s="14"/>
      <c r="AE1113" s="64"/>
      <c r="AF1113" s="118"/>
      <c r="AG1113" s="38"/>
      <c r="AH1113" s="146"/>
      <c r="AJ1113" s="38"/>
      <c r="AK1113" s="16"/>
      <c r="AL1113" s="16"/>
      <c r="AM1113" s="16"/>
      <c r="AO1113" s="157" t="s">
        <v>56</v>
      </c>
    </row>
    <row r="1114" spans="2:41" s="3" customFormat="1" ht="9.9499999999999993" customHeight="1" x14ac:dyDescent="0.2">
      <c r="B1114" s="107" t="s">
        <v>52</v>
      </c>
      <c r="D1114" s="39"/>
      <c r="E1114" s="72" t="s">
        <v>1540</v>
      </c>
      <c r="F1114" s="72"/>
      <c r="G1114" s="29" t="s">
        <v>45</v>
      </c>
      <c r="H1114" s="29"/>
      <c r="I1114" s="29"/>
      <c r="J1114" s="29"/>
      <c r="K1114" s="29" t="s">
        <v>457</v>
      </c>
      <c r="L1114" s="29"/>
      <c r="M1114" s="29" t="s">
        <v>1697</v>
      </c>
      <c r="N1114" s="29"/>
      <c r="P1114" s="72" t="s">
        <v>2695</v>
      </c>
      <c r="Q1114" s="87"/>
      <c r="R1114" s="28"/>
      <c r="S1114" s="38">
        <f>IF(Suggested="Yes",AA1114,AG1114)</f>
        <v>28.2</v>
      </c>
      <c r="T1114" s="36" t="s">
        <v>44</v>
      </c>
      <c r="U1114" s="5" t="str">
        <f>+Instructions!$B$3</f>
        <v>E</v>
      </c>
      <c r="V1114" s="51"/>
      <c r="W1114" s="55">
        <f>+Instructions!$C$22</f>
        <v>0</v>
      </c>
      <c r="X1114" s="38">
        <f t="shared" ref="X1114" si="921">ROUND($AA1114*(1-W1114)+0.004999,2)</f>
        <v>28.2</v>
      </c>
      <c r="Y1114" s="146"/>
      <c r="Z1114" s="6" t="s">
        <v>3263</v>
      </c>
      <c r="AA1114" s="38">
        <v>28.2</v>
      </c>
      <c r="AB1114" s="59">
        <f t="shared" ref="AB1114" si="922">+W1114</f>
        <v>0</v>
      </c>
      <c r="AC1114" s="16">
        <f t="shared" ref="AC1114" si="923">+X1114</f>
        <v>28.2</v>
      </c>
      <c r="AD1114" s="12">
        <f t="shared" ref="AD1114" si="924">(AG1114-AC1114)/AG1114</f>
        <v>0</v>
      </c>
      <c r="AE1114" s="115"/>
      <c r="AF1114" s="120">
        <v>1</v>
      </c>
      <c r="AG1114" s="37">
        <f t="shared" ref="AG1114" si="925">SUM(AJ1114:AL1114)+AE1114</f>
        <v>28.2</v>
      </c>
      <c r="AH1114" s="146"/>
      <c r="AJ1114" s="38">
        <f t="shared" ref="AJ1114" si="926">ROUND(AC1114/(1-VLOOKUP(AF1114,Group,2,FALSE)),2)</f>
        <v>28.2</v>
      </c>
      <c r="AK1114" s="16">
        <f t="shared" ref="AK1114" si="927">IF(VLOOKUP(AF1114,Group,5,FALSE)="YES",VLOOKUP(ROUND(ROUND(AJ1114,1)-AJ1114,2),Round,2,FALSE)+VLOOKUP(AF1114,Group,6,FALSE),0)</f>
        <v>0</v>
      </c>
      <c r="AL1114" s="16">
        <f t="shared" ref="AL1114" si="928">IF(VLOOKUP(AF1114,Group,7,FALSE)="",0,ROUND(AJ1114-0.04999,1)-AJ1114+AM1114)</f>
        <v>0</v>
      </c>
      <c r="AM1114" s="16" t="str">
        <f t="shared" ref="AM1114" si="929">IF(VLOOKUP(AF1114,Group,7,FALSE)="","",VLOOKUP(AF1114,Group,7,FALSE))</f>
        <v/>
      </c>
      <c r="AO1114" s="156" t="s">
        <v>56</v>
      </c>
    </row>
    <row r="1115" spans="2:41" s="3" customFormat="1" ht="1.5" customHeight="1" x14ac:dyDescent="0.2">
      <c r="D1115" s="178"/>
      <c r="E1115" s="178"/>
      <c r="F1115" s="178"/>
      <c r="G1115" s="178"/>
      <c r="H1115" s="178"/>
      <c r="I1115" s="178"/>
      <c r="J1115" s="178"/>
      <c r="K1115" s="178"/>
      <c r="L1115" s="178"/>
      <c r="M1115" s="178"/>
      <c r="N1115" s="178"/>
      <c r="O1115" s="178"/>
      <c r="P1115" s="180"/>
      <c r="Q1115" s="181"/>
      <c r="R1115" s="179"/>
      <c r="S1115" s="182"/>
      <c r="T1115" s="179"/>
      <c r="U1115" s="5"/>
      <c r="V1115" s="51"/>
      <c r="W1115" s="55"/>
      <c r="X1115" s="14"/>
      <c r="Y1115" s="146"/>
      <c r="Z1115" s="38"/>
      <c r="AA1115" s="38"/>
      <c r="AB1115" s="54"/>
      <c r="AC1115" s="16"/>
      <c r="AD1115" s="14"/>
      <c r="AE1115" s="64"/>
      <c r="AF1115" s="118"/>
      <c r="AG1115" s="38"/>
      <c r="AH1115" s="146"/>
      <c r="AJ1115" s="38"/>
      <c r="AK1115" s="16"/>
      <c r="AL1115" s="16"/>
      <c r="AM1115" s="16"/>
      <c r="AO1115" s="157" t="s">
        <v>56</v>
      </c>
    </row>
    <row r="1116" spans="2:41" s="3" customFormat="1" ht="9.9499999999999993" customHeight="1" x14ac:dyDescent="0.2">
      <c r="B1116" s="106" t="s">
        <v>6</v>
      </c>
      <c r="D1116" s="39"/>
      <c r="E1116" s="72" t="s">
        <v>377</v>
      </c>
      <c r="F1116" s="72"/>
      <c r="G1116" s="29" t="s">
        <v>2075</v>
      </c>
      <c r="H1116" s="29"/>
      <c r="I1116" s="29"/>
      <c r="J1116" s="29"/>
      <c r="K1116" s="29" t="s">
        <v>457</v>
      </c>
      <c r="L1116" s="29"/>
      <c r="M1116" s="29" t="s">
        <v>1698</v>
      </c>
      <c r="N1116" s="29"/>
      <c r="P1116" s="72" t="s">
        <v>1531</v>
      </c>
      <c r="Q1116" s="87"/>
      <c r="R1116" s="28"/>
      <c r="S1116" s="38">
        <f>IF(Suggested="Yes",AA1116,AG1116)</f>
        <v>33.4</v>
      </c>
      <c r="T1116" s="36" t="s">
        <v>43</v>
      </c>
      <c r="U1116" s="5" t="str">
        <f>+Instructions!$B$3</f>
        <v>E</v>
      </c>
      <c r="V1116" s="51"/>
      <c r="W1116" s="55">
        <f>+Instructions!$C$22</f>
        <v>0</v>
      </c>
      <c r="X1116" s="38">
        <f>ROUND($AA1116*(1-W1116)+0.004999,2)</f>
        <v>33.4</v>
      </c>
      <c r="Y1116" s="146"/>
      <c r="Z1116" s="6" t="s">
        <v>3263</v>
      </c>
      <c r="AA1116" s="38">
        <v>33.4</v>
      </c>
      <c r="AB1116" s="59">
        <f>+W1116</f>
        <v>0</v>
      </c>
      <c r="AC1116" s="16">
        <f>+X1116</f>
        <v>33.4</v>
      </c>
      <c r="AD1116" s="12">
        <f>(AG1116-AC1116)/AG1116</f>
        <v>0</v>
      </c>
      <c r="AE1116" s="115"/>
      <c r="AF1116" s="121">
        <v>3</v>
      </c>
      <c r="AG1116" s="52">
        <f>SUM(AJ1116:AL1116)+AE1116</f>
        <v>33.4</v>
      </c>
      <c r="AH1116" s="146"/>
      <c r="AJ1116" s="38">
        <f>ROUND(AC1116/(1-VLOOKUP(AF1116,Group,2,FALSE)),2)</f>
        <v>33.4</v>
      </c>
      <c r="AK1116" s="16">
        <f>IF(VLOOKUP(AF1116,Group,5,FALSE)="YES",VLOOKUP(ROUND(ROUND(AJ1116,1)-AJ1116,2),Round,2,FALSE)+VLOOKUP(AF1116,Group,6,FALSE),0)</f>
        <v>0</v>
      </c>
      <c r="AL1116" s="16">
        <f>IF(VLOOKUP(AF1116,Group,7,FALSE)="",0,ROUND(AJ1116-0.04999,1)-AJ1116+AM1116)</f>
        <v>0</v>
      </c>
      <c r="AM1116" s="16" t="str">
        <f>IF(VLOOKUP(AF1116,Group,7,FALSE)="","",VLOOKUP(AF1116,Group,7,FALSE))</f>
        <v/>
      </c>
      <c r="AO1116" s="156" t="s">
        <v>56</v>
      </c>
    </row>
    <row r="1117" spans="2:41" s="3" customFormat="1" ht="2.85" customHeight="1" x14ac:dyDescent="0.2">
      <c r="P1117" s="72"/>
      <c r="Q1117" s="87"/>
      <c r="R1117" s="6"/>
      <c r="S1117" s="38"/>
      <c r="T1117" s="6"/>
      <c r="U1117" s="5"/>
      <c r="V1117" s="51"/>
      <c r="W1117" s="55"/>
      <c r="X1117" s="14"/>
      <c r="Y1117" s="146"/>
      <c r="Z1117" s="38"/>
      <c r="AA1117" s="38"/>
      <c r="AB1117" s="54"/>
      <c r="AC1117" s="16"/>
      <c r="AD1117" s="14"/>
      <c r="AE1117" s="64"/>
      <c r="AF1117" s="118"/>
      <c r="AG1117" s="38"/>
      <c r="AH1117" s="146"/>
      <c r="AJ1117" s="38"/>
      <c r="AK1117" s="16"/>
      <c r="AL1117" s="16"/>
      <c r="AM1117" s="16"/>
      <c r="AO1117" s="157" t="s">
        <v>56</v>
      </c>
    </row>
    <row r="1118" spans="2:41" s="3" customFormat="1" ht="9.9499999999999993" customHeight="1" x14ac:dyDescent="0.2">
      <c r="B1118" s="106" t="s">
        <v>6</v>
      </c>
      <c r="D1118" s="39"/>
      <c r="E1118" s="72" t="s">
        <v>97</v>
      </c>
      <c r="F1118" s="72"/>
      <c r="G1118" s="29" t="s">
        <v>1301</v>
      </c>
      <c r="H1118" s="29"/>
      <c r="I1118" s="29"/>
      <c r="J1118" s="29"/>
      <c r="K1118" s="29" t="s">
        <v>125</v>
      </c>
      <c r="L1118" s="29"/>
      <c r="M1118" s="29" t="s">
        <v>1699</v>
      </c>
      <c r="N1118" s="29"/>
      <c r="P1118" s="72"/>
      <c r="Q1118" s="87"/>
      <c r="R1118" s="28"/>
      <c r="S1118" s="38">
        <f>IF(Suggested="Yes",AA1118,AG1118)</f>
        <v>43.35</v>
      </c>
      <c r="T1118" s="36" t="s">
        <v>43</v>
      </c>
      <c r="U1118" s="5" t="str">
        <f>+Instructions!$B$3</f>
        <v>E</v>
      </c>
      <c r="V1118" s="51"/>
      <c r="W1118" s="55">
        <f>+Instructions!$C$22</f>
        <v>0</v>
      </c>
      <c r="X1118" s="38">
        <f>ROUND($AA1118*(1-W1118)+0.004999,2)</f>
        <v>43.35</v>
      </c>
      <c r="Y1118" s="146"/>
      <c r="Z1118" s="6" t="s">
        <v>3263</v>
      </c>
      <c r="AA1118" s="38">
        <v>43.35</v>
      </c>
      <c r="AB1118" s="59">
        <f>+W1118</f>
        <v>0</v>
      </c>
      <c r="AC1118" s="16">
        <f>+X1118</f>
        <v>43.35</v>
      </c>
      <c r="AD1118" s="12">
        <f>(AG1118-AC1118)/AG1118</f>
        <v>0</v>
      </c>
      <c r="AE1118" s="115"/>
      <c r="AF1118" s="121">
        <v>3</v>
      </c>
      <c r="AG1118" s="52">
        <f>SUM(AJ1118:AL1118)+AE1118</f>
        <v>43.35</v>
      </c>
      <c r="AH1118" s="146"/>
      <c r="AJ1118" s="38">
        <f>ROUND(AC1118/(1-VLOOKUP(AF1118,Group,2,FALSE)),2)</f>
        <v>43.35</v>
      </c>
      <c r="AK1118" s="16">
        <f>IF(VLOOKUP(AF1118,Group,5,FALSE)="YES",VLOOKUP(ROUND(ROUND(AJ1118,1)-AJ1118,2),Round,2,FALSE)+VLOOKUP(AF1118,Group,6,FALSE),0)</f>
        <v>0</v>
      </c>
      <c r="AL1118" s="16">
        <f>IF(VLOOKUP(AF1118,Group,7,FALSE)="",0,ROUND(AJ1118-0.04999,1)-AJ1118+AM1118)</f>
        <v>0</v>
      </c>
      <c r="AM1118" s="16" t="str">
        <f>IF(VLOOKUP(AF1118,Group,7,FALSE)="","",VLOOKUP(AF1118,Group,7,FALSE))</f>
        <v/>
      </c>
      <c r="AO1118" s="157" t="s">
        <v>56</v>
      </c>
    </row>
    <row r="1119" spans="2:41" s="3" customFormat="1" ht="9.9499999999999993" customHeight="1" x14ac:dyDescent="0.2">
      <c r="B1119" s="106" t="s">
        <v>6</v>
      </c>
      <c r="D1119" s="39"/>
      <c r="E1119" s="72" t="s">
        <v>98</v>
      </c>
      <c r="F1119" s="72"/>
      <c r="G1119" s="29" t="s">
        <v>99</v>
      </c>
      <c r="H1119" s="29"/>
      <c r="I1119" s="29"/>
      <c r="J1119" s="29"/>
      <c r="K1119" s="29" t="s">
        <v>125</v>
      </c>
      <c r="L1119" s="29"/>
      <c r="M1119" s="29" t="s">
        <v>1700</v>
      </c>
      <c r="N1119" s="29"/>
      <c r="P1119" s="72"/>
      <c r="Q1119" s="87"/>
      <c r="R1119" s="28"/>
      <c r="S1119" s="38">
        <f>IF(Suggested="Yes",AA1119,AG1119)</f>
        <v>41.75</v>
      </c>
      <c r="T1119" s="36" t="s">
        <v>43</v>
      </c>
      <c r="U1119" s="5" t="str">
        <f>+Instructions!$B$3</f>
        <v>E</v>
      </c>
      <c r="V1119" s="51"/>
      <c r="W1119" s="55">
        <f>+Instructions!$C$22</f>
        <v>0</v>
      </c>
      <c r="X1119" s="38">
        <f>ROUND($AA1119*(1-W1119)+0.004999,2)</f>
        <v>41.75</v>
      </c>
      <c r="Y1119" s="146"/>
      <c r="Z1119" s="6" t="s">
        <v>3263</v>
      </c>
      <c r="AA1119" s="38">
        <v>41.75</v>
      </c>
      <c r="AB1119" s="59">
        <f>+W1119</f>
        <v>0</v>
      </c>
      <c r="AC1119" s="16">
        <f>+X1119</f>
        <v>41.75</v>
      </c>
      <c r="AD1119" s="12">
        <f>(AG1119-AC1119)/AG1119</f>
        <v>0</v>
      </c>
      <c r="AE1119" s="115"/>
      <c r="AF1119" s="121">
        <v>3</v>
      </c>
      <c r="AG1119" s="52">
        <f>SUM(AJ1119:AL1119)+AE1119</f>
        <v>41.75</v>
      </c>
      <c r="AH1119" s="146"/>
      <c r="AJ1119" s="38">
        <f>ROUND(AC1119/(1-VLOOKUP(AF1119,Group,2,FALSE)),2)</f>
        <v>41.75</v>
      </c>
      <c r="AK1119" s="16">
        <f>IF(VLOOKUP(AF1119,Group,5,FALSE)="YES",VLOOKUP(ROUND(ROUND(AJ1119,1)-AJ1119,2),Round,2,FALSE)+VLOOKUP(AF1119,Group,6,FALSE),0)</f>
        <v>0</v>
      </c>
      <c r="AL1119" s="16">
        <f>IF(VLOOKUP(AF1119,Group,7,FALSE)="",0,ROUND(AJ1119-0.04999,1)-AJ1119+AM1119)</f>
        <v>0</v>
      </c>
      <c r="AM1119" s="16" t="str">
        <f>IF(VLOOKUP(AF1119,Group,7,FALSE)="","",VLOOKUP(AF1119,Group,7,FALSE))</f>
        <v/>
      </c>
      <c r="AO1119" s="157" t="s">
        <v>56</v>
      </c>
    </row>
    <row r="1120" spans="2:41" s="3" customFormat="1" ht="3.75" customHeight="1" x14ac:dyDescent="0.2">
      <c r="P1120" s="72"/>
      <c r="Q1120" s="87"/>
      <c r="R1120" s="6"/>
      <c r="S1120" s="38"/>
      <c r="T1120" s="6"/>
      <c r="U1120" s="5"/>
      <c r="V1120" s="51"/>
      <c r="W1120" s="55"/>
      <c r="X1120" s="14"/>
      <c r="Y1120" s="146"/>
      <c r="Z1120" s="38"/>
      <c r="AA1120" s="38"/>
      <c r="AB1120" s="54"/>
      <c r="AC1120" s="16"/>
      <c r="AD1120" s="14"/>
      <c r="AE1120" s="64"/>
      <c r="AF1120" s="118"/>
      <c r="AG1120" s="38"/>
      <c r="AH1120" s="146"/>
      <c r="AJ1120" s="38"/>
      <c r="AK1120" s="16"/>
      <c r="AL1120" s="16"/>
      <c r="AM1120" s="16"/>
      <c r="AO1120" s="157" t="s">
        <v>56</v>
      </c>
    </row>
    <row r="1121" spans="2:41" s="3" customFormat="1" ht="9.9499999999999993" customHeight="1" x14ac:dyDescent="0.2">
      <c r="C1121" s="71" t="s">
        <v>1006</v>
      </c>
      <c r="D1121" s="11"/>
      <c r="E1121" s="140"/>
      <c r="F1121" s="140"/>
      <c r="G1121" s="29"/>
      <c r="N1121" s="77"/>
      <c r="P1121" s="77"/>
      <c r="Q1121" s="71"/>
      <c r="R1121" s="77" t="s">
        <v>791</v>
      </c>
      <c r="S1121" s="185" t="s">
        <v>1005</v>
      </c>
      <c r="T1121" s="190"/>
      <c r="U1121" s="141"/>
      <c r="V1121" s="51"/>
      <c r="W1121" s="14"/>
      <c r="X1121" s="142"/>
      <c r="Y1121" s="150"/>
      <c r="Z1121" s="14"/>
      <c r="AA1121" s="142"/>
      <c r="AB1121" s="142"/>
      <c r="AD1121" s="54"/>
      <c r="AE1121" s="16"/>
      <c r="AF1121" s="14"/>
      <c r="AG1121" s="64"/>
      <c r="AH1121" s="153"/>
      <c r="AI1121" s="38"/>
      <c r="AJ1121" s="142"/>
      <c r="AL1121" s="6" t="s">
        <v>244</v>
      </c>
      <c r="AO1121" s="157"/>
    </row>
    <row r="1122" spans="2:41" s="3" customFormat="1" ht="2.85" customHeight="1" x14ac:dyDescent="0.2">
      <c r="P1122" s="72"/>
      <c r="Q1122" s="87"/>
      <c r="R1122" s="6"/>
      <c r="S1122" s="38"/>
      <c r="T1122" s="6"/>
      <c r="U1122" s="5"/>
      <c r="V1122" s="51"/>
      <c r="W1122" s="55"/>
      <c r="X1122" s="14"/>
      <c r="Y1122" s="146"/>
      <c r="Z1122" s="38"/>
      <c r="AA1122" s="38"/>
      <c r="AB1122" s="54"/>
      <c r="AC1122" s="16"/>
      <c r="AD1122" s="14"/>
      <c r="AE1122" s="64"/>
      <c r="AF1122" s="118"/>
      <c r="AG1122" s="38"/>
      <c r="AH1122" s="146"/>
      <c r="AJ1122" s="38"/>
      <c r="AK1122" s="16"/>
      <c r="AL1122" s="16"/>
      <c r="AM1122" s="16"/>
      <c r="AO1122" s="157" t="s">
        <v>56</v>
      </c>
    </row>
    <row r="1123" spans="2:41" s="3" customFormat="1" ht="9.9499999999999993" customHeight="1" x14ac:dyDescent="0.2">
      <c r="C1123" s="34"/>
      <c r="D1123" s="39" t="s">
        <v>216</v>
      </c>
      <c r="E1123" s="138" t="s">
        <v>100</v>
      </c>
      <c r="F1123" s="138"/>
      <c r="G1123" s="138"/>
      <c r="H1123" s="138"/>
      <c r="J1123" s="138" t="s">
        <v>244</v>
      </c>
      <c r="K1123" s="138"/>
      <c r="L1123" s="138"/>
      <c r="M1123" s="138"/>
      <c r="N1123" s="138"/>
      <c r="O1123" s="29"/>
      <c r="P1123" s="29"/>
      <c r="Q1123" s="29"/>
      <c r="R1123" s="29"/>
      <c r="S1123" s="29"/>
      <c r="T1123" s="29"/>
      <c r="U1123" s="5"/>
      <c r="V1123" s="51"/>
      <c r="W1123" s="68"/>
      <c r="X1123" s="68"/>
      <c r="Y1123" s="146"/>
      <c r="Z1123" s="38"/>
      <c r="AA1123" s="38"/>
      <c r="AB1123" s="54"/>
      <c r="AC1123" s="16"/>
      <c r="AD1123" s="14"/>
      <c r="AE1123" s="64"/>
      <c r="AF1123" s="118"/>
      <c r="AG1123" s="16"/>
      <c r="AH1123" s="146"/>
      <c r="AJ1123" s="38"/>
      <c r="AK1123" s="16"/>
      <c r="AL1123" s="16"/>
      <c r="AM1123" s="16"/>
      <c r="AO1123" s="157"/>
    </row>
    <row r="1124" spans="2:41" s="3" customFormat="1" ht="1.5" customHeight="1" x14ac:dyDescent="0.2">
      <c r="P1124" s="72"/>
      <c r="Q1124" s="87"/>
      <c r="R1124" s="6"/>
      <c r="S1124" s="38"/>
      <c r="T1124" s="6"/>
      <c r="U1124" s="5"/>
      <c r="V1124" s="51"/>
      <c r="W1124" s="55"/>
      <c r="X1124" s="14"/>
      <c r="Y1124" s="146"/>
      <c r="Z1124" s="38"/>
      <c r="AA1124" s="38"/>
      <c r="AB1124" s="54"/>
      <c r="AC1124" s="16"/>
      <c r="AD1124" s="14"/>
      <c r="AE1124" s="64"/>
      <c r="AF1124" s="118"/>
      <c r="AG1124" s="38"/>
      <c r="AH1124" s="146"/>
      <c r="AJ1124" s="38"/>
      <c r="AK1124" s="16"/>
      <c r="AL1124" s="16"/>
      <c r="AM1124" s="16"/>
      <c r="AO1124" s="157" t="s">
        <v>56</v>
      </c>
    </row>
    <row r="1125" spans="2:41" s="3" customFormat="1" ht="9.9499999999999993" customHeight="1" x14ac:dyDescent="0.2">
      <c r="B1125" s="107" t="s">
        <v>52</v>
      </c>
      <c r="D1125" s="39"/>
      <c r="E1125" s="72" t="s">
        <v>83</v>
      </c>
      <c r="F1125" s="72"/>
      <c r="G1125" s="29" t="s">
        <v>45</v>
      </c>
      <c r="H1125" s="29"/>
      <c r="I1125" s="29"/>
      <c r="J1125" s="29"/>
      <c r="K1125" s="29" t="s">
        <v>104</v>
      </c>
      <c r="L1125" s="29"/>
      <c r="M1125" s="29" t="s">
        <v>108</v>
      </c>
      <c r="N1125" s="29"/>
      <c r="P1125" s="72" t="s">
        <v>90</v>
      </c>
      <c r="Q1125" s="87"/>
      <c r="R1125" s="28"/>
      <c r="S1125" s="38">
        <f>IF(Suggested="Yes",AA1125,AG1125)</f>
        <v>17.8</v>
      </c>
      <c r="T1125" s="36" t="s">
        <v>44</v>
      </c>
      <c r="U1125" s="5" t="str">
        <f>+Instructions!$B$3</f>
        <v>E</v>
      </c>
      <c r="V1125" s="51"/>
      <c r="W1125" s="55">
        <f>+Instructions!$C$22</f>
        <v>0</v>
      </c>
      <c r="X1125" s="38">
        <f>ROUND($AA1125*(1-W1125)+0.004999,2)</f>
        <v>17.8</v>
      </c>
      <c r="Y1125" s="146"/>
      <c r="Z1125" s="6" t="s">
        <v>3263</v>
      </c>
      <c r="AA1125" s="38">
        <v>17.8</v>
      </c>
      <c r="AB1125" s="59">
        <f>+W1125</f>
        <v>0</v>
      </c>
      <c r="AC1125" s="16">
        <f>+X1125</f>
        <v>17.8</v>
      </c>
      <c r="AD1125" s="12">
        <f>(AG1125-AC1125)/AG1125</f>
        <v>0</v>
      </c>
      <c r="AE1125" s="115"/>
      <c r="AF1125" s="120">
        <v>1</v>
      </c>
      <c r="AG1125" s="37">
        <f>SUM(AJ1125:AL1125)+AE1125</f>
        <v>17.8</v>
      </c>
      <c r="AH1125" s="146"/>
      <c r="AJ1125" s="38">
        <f>ROUND(AC1125/(1-VLOOKUP(AF1125,Group,2,FALSE)),2)</f>
        <v>17.8</v>
      </c>
      <c r="AK1125" s="16">
        <f>IF(VLOOKUP(AF1125,Group,5,FALSE)="YES",VLOOKUP(ROUND(ROUND(AJ1125,1)-AJ1125,2),Round,2,FALSE)+VLOOKUP(AF1125,Group,6,FALSE),0)</f>
        <v>0</v>
      </c>
      <c r="AL1125" s="16">
        <f>IF(VLOOKUP(AF1125,Group,7,FALSE)="",0,ROUND(AJ1125-0.04999,1)-AJ1125+AM1125)</f>
        <v>0</v>
      </c>
      <c r="AM1125" s="16" t="str">
        <f>IF(VLOOKUP(AF1125,Group,7,FALSE)="","",VLOOKUP(AF1125,Group,7,FALSE))</f>
        <v/>
      </c>
      <c r="AO1125" s="157" t="s">
        <v>56</v>
      </c>
    </row>
    <row r="1126" spans="2:41" s="3" customFormat="1" ht="9.9499999999999993" customHeight="1" x14ac:dyDescent="0.2">
      <c r="B1126" s="107" t="s">
        <v>52</v>
      </c>
      <c r="D1126" s="39"/>
      <c r="E1126" s="72" t="s">
        <v>89</v>
      </c>
      <c r="F1126" s="72"/>
      <c r="G1126" s="29" t="s">
        <v>45</v>
      </c>
      <c r="H1126" s="29"/>
      <c r="I1126" s="29"/>
      <c r="J1126" s="29"/>
      <c r="K1126" s="29" t="s">
        <v>104</v>
      </c>
      <c r="L1126" s="29"/>
      <c r="M1126" s="29" t="s">
        <v>109</v>
      </c>
      <c r="N1126" s="29"/>
      <c r="P1126" s="72" t="s">
        <v>298</v>
      </c>
      <c r="Q1126" s="87"/>
      <c r="R1126" s="28"/>
      <c r="S1126" s="38">
        <f>IF(Suggested="Yes",AA1126,AG1126)</f>
        <v>18.850000000000001</v>
      </c>
      <c r="T1126" s="36" t="s">
        <v>44</v>
      </c>
      <c r="U1126" s="5" t="str">
        <f>+Instructions!$B$3</f>
        <v>E</v>
      </c>
      <c r="V1126" s="51"/>
      <c r="W1126" s="55">
        <f>+Instructions!$C$22</f>
        <v>0</v>
      </c>
      <c r="X1126" s="38">
        <f>ROUND($AA1126*(1-W1126)+0.004999,2)</f>
        <v>18.850000000000001</v>
      </c>
      <c r="Y1126" s="146"/>
      <c r="Z1126" s="6" t="s">
        <v>3263</v>
      </c>
      <c r="AA1126" s="38">
        <v>18.850000000000001</v>
      </c>
      <c r="AB1126" s="59">
        <f>+W1126</f>
        <v>0</v>
      </c>
      <c r="AC1126" s="16">
        <f>+X1126</f>
        <v>18.850000000000001</v>
      </c>
      <c r="AD1126" s="12">
        <f>(AG1126-AC1126)/AG1126</f>
        <v>0</v>
      </c>
      <c r="AE1126" s="115"/>
      <c r="AF1126" s="120">
        <v>1</v>
      </c>
      <c r="AG1126" s="37">
        <f>SUM(AJ1126:AL1126)+AE1126</f>
        <v>18.850000000000001</v>
      </c>
      <c r="AH1126" s="146"/>
      <c r="AJ1126" s="38">
        <f>ROUND(AC1126/(1-VLOOKUP(AF1126,Group,2,FALSE)),2)</f>
        <v>18.850000000000001</v>
      </c>
      <c r="AK1126" s="16">
        <f>IF(VLOOKUP(AF1126,Group,5,FALSE)="YES",VLOOKUP(ROUND(ROUND(AJ1126,1)-AJ1126,2),Round,2,FALSE)+VLOOKUP(AF1126,Group,6,FALSE),0)</f>
        <v>0</v>
      </c>
      <c r="AL1126" s="16">
        <f>IF(VLOOKUP(AF1126,Group,7,FALSE)="",0,ROUND(AJ1126-0.04999,1)-AJ1126+AM1126)</f>
        <v>0</v>
      </c>
      <c r="AM1126" s="16" t="str">
        <f>IF(VLOOKUP(AF1126,Group,7,FALSE)="","",VLOOKUP(AF1126,Group,7,FALSE))</f>
        <v/>
      </c>
      <c r="AO1126" s="157" t="s">
        <v>56</v>
      </c>
    </row>
    <row r="1127" spans="2:41" s="3" customFormat="1" ht="1.5" customHeight="1" x14ac:dyDescent="0.2">
      <c r="P1127" s="72"/>
      <c r="Q1127" s="87"/>
      <c r="R1127" s="6"/>
      <c r="S1127" s="38"/>
      <c r="T1127" s="6"/>
      <c r="U1127" s="5"/>
      <c r="V1127" s="51"/>
      <c r="W1127" s="55"/>
      <c r="X1127" s="14"/>
      <c r="Y1127" s="146"/>
      <c r="Z1127" s="38"/>
      <c r="AA1127" s="38"/>
      <c r="AB1127" s="54"/>
      <c r="AC1127" s="16"/>
      <c r="AD1127" s="14"/>
      <c r="AE1127" s="64"/>
      <c r="AF1127" s="118"/>
      <c r="AG1127" s="38"/>
      <c r="AH1127" s="146"/>
      <c r="AJ1127" s="38"/>
      <c r="AK1127" s="16"/>
      <c r="AL1127" s="16"/>
      <c r="AM1127" s="16"/>
      <c r="AO1127" s="157" t="s">
        <v>56</v>
      </c>
    </row>
    <row r="1128" spans="2:41" s="3" customFormat="1" ht="9.9499999999999993" customHeight="1" x14ac:dyDescent="0.2">
      <c r="B1128" s="107" t="s">
        <v>52</v>
      </c>
      <c r="D1128" s="39"/>
      <c r="E1128" s="72" t="s">
        <v>84</v>
      </c>
      <c r="F1128" s="72"/>
      <c r="G1128" s="29" t="s">
        <v>45</v>
      </c>
      <c r="H1128" s="29"/>
      <c r="I1128" s="29"/>
      <c r="J1128" s="29"/>
      <c r="K1128" s="29" t="s">
        <v>124</v>
      </c>
      <c r="L1128" s="29"/>
      <c r="M1128" s="29" t="s">
        <v>218</v>
      </c>
      <c r="N1128" s="29"/>
      <c r="P1128" s="72" t="s">
        <v>302</v>
      </c>
      <c r="Q1128" s="87"/>
      <c r="R1128" s="28"/>
      <c r="S1128" s="38">
        <f t="shared" ref="S1128:S1132" si="930">IF(Suggested="Yes",AA1128,AG1128)</f>
        <v>16.8</v>
      </c>
      <c r="T1128" s="36" t="s">
        <v>44</v>
      </c>
      <c r="U1128" s="5" t="str">
        <f>+Instructions!$B$3</f>
        <v>E</v>
      </c>
      <c r="V1128" s="51"/>
      <c r="W1128" s="55">
        <f>+Instructions!$C$22</f>
        <v>0</v>
      </c>
      <c r="X1128" s="38">
        <f t="shared" ref="X1128:X1132" si="931">ROUND($AA1128*(1-W1128)+0.004999,2)</f>
        <v>16.8</v>
      </c>
      <c r="Y1128" s="146"/>
      <c r="Z1128" s="6" t="s">
        <v>3263</v>
      </c>
      <c r="AA1128" s="38">
        <v>16.8</v>
      </c>
      <c r="AB1128" s="59">
        <f>+W1128</f>
        <v>0</v>
      </c>
      <c r="AC1128" s="16">
        <f>+X1128</f>
        <v>16.8</v>
      </c>
      <c r="AD1128" s="12">
        <f t="shared" ref="AD1128:AD1132" si="932">(AG1128-AC1128)/AG1128</f>
        <v>0</v>
      </c>
      <c r="AE1128" s="115"/>
      <c r="AF1128" s="120">
        <v>1</v>
      </c>
      <c r="AG1128" s="37">
        <f t="shared" ref="AG1128:AG1132" si="933">SUM(AJ1128:AL1128)+AE1128</f>
        <v>16.8</v>
      </c>
      <c r="AH1128" s="146"/>
      <c r="AJ1128" s="38">
        <f t="shared" ref="AJ1128:AJ1132" si="934">ROUND(AC1128/(1-VLOOKUP(AF1128,Group,2,FALSE)),2)</f>
        <v>16.8</v>
      </c>
      <c r="AK1128" s="16">
        <f t="shared" ref="AK1128:AK1132" si="935">IF(VLOOKUP(AF1128,Group,5,FALSE)="YES",VLOOKUP(ROUND(ROUND(AJ1128,1)-AJ1128,2),Round,2,FALSE)+VLOOKUP(AF1128,Group,6,FALSE),0)</f>
        <v>0</v>
      </c>
      <c r="AL1128" s="16">
        <f t="shared" ref="AL1128:AL1132" si="936">IF(VLOOKUP(AF1128,Group,7,FALSE)="",0,ROUND(AJ1128-0.04999,1)-AJ1128+AM1128)</f>
        <v>0</v>
      </c>
      <c r="AM1128" s="16" t="str">
        <f t="shared" ref="AM1128:AM1132" si="937">IF(VLOOKUP(AF1128,Group,7,FALSE)="","",VLOOKUP(AF1128,Group,7,FALSE))</f>
        <v/>
      </c>
      <c r="AO1128" s="157" t="s">
        <v>56</v>
      </c>
    </row>
    <row r="1129" spans="2:41" s="3" customFormat="1" ht="9.9499999999999993" customHeight="1" x14ac:dyDescent="0.2">
      <c r="B1129" s="107" t="s">
        <v>52</v>
      </c>
      <c r="D1129" s="39"/>
      <c r="E1129" s="72" t="s">
        <v>92</v>
      </c>
      <c r="F1129" s="72"/>
      <c r="G1129" s="29" t="s">
        <v>45</v>
      </c>
      <c r="H1129" s="29"/>
      <c r="I1129" s="29"/>
      <c r="J1129" s="29"/>
      <c r="K1129" s="29" t="s">
        <v>124</v>
      </c>
      <c r="L1129" s="29"/>
      <c r="M1129" s="29" t="s">
        <v>219</v>
      </c>
      <c r="N1129" s="29"/>
      <c r="P1129" s="72" t="s">
        <v>300</v>
      </c>
      <c r="Q1129" s="87"/>
      <c r="R1129" s="28"/>
      <c r="S1129" s="38">
        <f t="shared" si="930"/>
        <v>19</v>
      </c>
      <c r="T1129" s="36" t="s">
        <v>44</v>
      </c>
      <c r="U1129" s="5" t="str">
        <f>+Instructions!$B$3</f>
        <v>E</v>
      </c>
      <c r="V1129" s="51"/>
      <c r="W1129" s="55">
        <f>+Instructions!$C$22</f>
        <v>0</v>
      </c>
      <c r="X1129" s="38">
        <f t="shared" si="931"/>
        <v>19</v>
      </c>
      <c r="Y1129" s="146"/>
      <c r="Z1129" s="6" t="s">
        <v>3263</v>
      </c>
      <c r="AA1129" s="38">
        <v>19</v>
      </c>
      <c r="AB1129" s="59">
        <f t="shared" ref="AB1129:AC1132" si="938">+W1129</f>
        <v>0</v>
      </c>
      <c r="AC1129" s="16">
        <f t="shared" si="938"/>
        <v>19</v>
      </c>
      <c r="AD1129" s="12">
        <f t="shared" si="932"/>
        <v>0</v>
      </c>
      <c r="AE1129" s="115"/>
      <c r="AF1129" s="120">
        <v>1</v>
      </c>
      <c r="AG1129" s="37">
        <f t="shared" si="933"/>
        <v>19</v>
      </c>
      <c r="AH1129" s="146"/>
      <c r="AJ1129" s="38">
        <f t="shared" si="934"/>
        <v>19</v>
      </c>
      <c r="AK1129" s="16">
        <f t="shared" si="935"/>
        <v>0</v>
      </c>
      <c r="AL1129" s="16">
        <f t="shared" si="936"/>
        <v>0</v>
      </c>
      <c r="AM1129" s="16" t="str">
        <f t="shared" si="937"/>
        <v/>
      </c>
      <c r="AO1129" s="157" t="s">
        <v>56</v>
      </c>
    </row>
    <row r="1130" spans="2:41" s="3" customFormat="1" ht="9.9499999999999993" customHeight="1" x14ac:dyDescent="0.2">
      <c r="B1130" s="107" t="s">
        <v>52</v>
      </c>
      <c r="D1130" s="39"/>
      <c r="E1130" s="72" t="s">
        <v>83</v>
      </c>
      <c r="F1130" s="72"/>
      <c r="G1130" s="29" t="s">
        <v>45</v>
      </c>
      <c r="H1130" s="29"/>
      <c r="I1130" s="29"/>
      <c r="J1130" s="29"/>
      <c r="K1130" s="29" t="s">
        <v>124</v>
      </c>
      <c r="L1130" s="29"/>
      <c r="M1130" s="29" t="s">
        <v>220</v>
      </c>
      <c r="N1130" s="29"/>
      <c r="P1130" s="72" t="s">
        <v>90</v>
      </c>
      <c r="Q1130" s="87"/>
      <c r="R1130" s="28"/>
      <c r="S1130" s="38">
        <f t="shared" si="930"/>
        <v>17.95</v>
      </c>
      <c r="T1130" s="36" t="s">
        <v>44</v>
      </c>
      <c r="U1130" s="5" t="str">
        <f>+Instructions!$B$3</f>
        <v>E</v>
      </c>
      <c r="V1130" s="51"/>
      <c r="W1130" s="55">
        <f>+Instructions!$C$22</f>
        <v>0</v>
      </c>
      <c r="X1130" s="38">
        <f t="shared" si="931"/>
        <v>17.95</v>
      </c>
      <c r="Y1130" s="146"/>
      <c r="Z1130" s="6" t="s">
        <v>3263</v>
      </c>
      <c r="AA1130" s="38">
        <v>17.95</v>
      </c>
      <c r="AB1130" s="59">
        <f t="shared" si="938"/>
        <v>0</v>
      </c>
      <c r="AC1130" s="16">
        <f t="shared" si="938"/>
        <v>17.95</v>
      </c>
      <c r="AD1130" s="12">
        <f t="shared" si="932"/>
        <v>0</v>
      </c>
      <c r="AE1130" s="115"/>
      <c r="AF1130" s="120">
        <v>1</v>
      </c>
      <c r="AG1130" s="37">
        <f t="shared" si="933"/>
        <v>17.95</v>
      </c>
      <c r="AH1130" s="146"/>
      <c r="AJ1130" s="38">
        <f t="shared" si="934"/>
        <v>17.95</v>
      </c>
      <c r="AK1130" s="16">
        <f t="shared" si="935"/>
        <v>0</v>
      </c>
      <c r="AL1130" s="16">
        <f t="shared" si="936"/>
        <v>0</v>
      </c>
      <c r="AM1130" s="16" t="str">
        <f t="shared" si="937"/>
        <v/>
      </c>
      <c r="AO1130" s="157" t="s">
        <v>56</v>
      </c>
    </row>
    <row r="1131" spans="2:41" s="3" customFormat="1" ht="9.9499999999999993" customHeight="1" x14ac:dyDescent="0.2">
      <c r="B1131" s="107" t="s">
        <v>52</v>
      </c>
      <c r="D1131" s="39"/>
      <c r="E1131" s="72" t="s">
        <v>89</v>
      </c>
      <c r="F1131" s="72"/>
      <c r="G1131" s="29" t="s">
        <v>45</v>
      </c>
      <c r="H1131" s="29"/>
      <c r="I1131" s="29"/>
      <c r="J1131" s="29"/>
      <c r="K1131" s="29" t="s">
        <v>124</v>
      </c>
      <c r="L1131" s="29"/>
      <c r="M1131" s="29" t="s">
        <v>221</v>
      </c>
      <c r="N1131" s="29"/>
      <c r="P1131" s="72" t="s">
        <v>298</v>
      </c>
      <c r="Q1131" s="87"/>
      <c r="R1131" s="28"/>
      <c r="S1131" s="38">
        <f t="shared" si="930"/>
        <v>18.45</v>
      </c>
      <c r="T1131" s="36" t="s">
        <v>44</v>
      </c>
      <c r="U1131" s="5" t="str">
        <f>+Instructions!$B$3</f>
        <v>E</v>
      </c>
      <c r="V1131" s="51"/>
      <c r="W1131" s="55">
        <f>+Instructions!$C$22</f>
        <v>0</v>
      </c>
      <c r="X1131" s="38">
        <f t="shared" si="931"/>
        <v>18.45</v>
      </c>
      <c r="Y1131" s="146"/>
      <c r="Z1131" s="6" t="s">
        <v>3263</v>
      </c>
      <c r="AA1131" s="38">
        <v>18.45</v>
      </c>
      <c r="AB1131" s="59">
        <f t="shared" si="938"/>
        <v>0</v>
      </c>
      <c r="AC1131" s="16">
        <f t="shared" si="938"/>
        <v>18.45</v>
      </c>
      <c r="AD1131" s="12">
        <f t="shared" si="932"/>
        <v>0</v>
      </c>
      <c r="AE1131" s="115"/>
      <c r="AF1131" s="120">
        <v>1</v>
      </c>
      <c r="AG1131" s="37">
        <f t="shared" si="933"/>
        <v>18.45</v>
      </c>
      <c r="AH1131" s="146"/>
      <c r="AJ1131" s="38">
        <f t="shared" si="934"/>
        <v>18.45</v>
      </c>
      <c r="AK1131" s="16">
        <f t="shared" si="935"/>
        <v>0</v>
      </c>
      <c r="AL1131" s="16">
        <f t="shared" si="936"/>
        <v>0</v>
      </c>
      <c r="AM1131" s="16" t="str">
        <f t="shared" si="937"/>
        <v/>
      </c>
      <c r="AO1131" s="157" t="s">
        <v>56</v>
      </c>
    </row>
    <row r="1132" spans="2:41" s="3" customFormat="1" ht="9.9499999999999993" customHeight="1" x14ac:dyDescent="0.2">
      <c r="B1132" s="107" t="s">
        <v>52</v>
      </c>
      <c r="D1132" s="39"/>
      <c r="E1132" s="72" t="s">
        <v>292</v>
      </c>
      <c r="F1132" s="72"/>
      <c r="G1132" s="29" t="s">
        <v>45</v>
      </c>
      <c r="H1132" s="29"/>
      <c r="I1132" s="29"/>
      <c r="J1132" s="29"/>
      <c r="K1132" s="29" t="s">
        <v>124</v>
      </c>
      <c r="L1132" s="29"/>
      <c r="M1132" s="29" t="s">
        <v>1138</v>
      </c>
      <c r="N1132" s="29"/>
      <c r="P1132" s="72" t="s">
        <v>90</v>
      </c>
      <c r="Q1132" s="87"/>
      <c r="R1132" s="28"/>
      <c r="S1132" s="38">
        <f t="shared" si="930"/>
        <v>17</v>
      </c>
      <c r="T1132" s="36" t="s">
        <v>44</v>
      </c>
      <c r="U1132" s="5" t="str">
        <f>+Instructions!$B$3</f>
        <v>E</v>
      </c>
      <c r="V1132" s="51"/>
      <c r="W1132" s="55">
        <f>+Instructions!$C$22</f>
        <v>0</v>
      </c>
      <c r="X1132" s="38">
        <f t="shared" si="931"/>
        <v>17</v>
      </c>
      <c r="Y1132" s="146"/>
      <c r="Z1132" s="6" t="s">
        <v>3263</v>
      </c>
      <c r="AA1132" s="38">
        <v>17</v>
      </c>
      <c r="AB1132" s="59">
        <f t="shared" si="938"/>
        <v>0</v>
      </c>
      <c r="AC1132" s="16">
        <f t="shared" si="938"/>
        <v>17</v>
      </c>
      <c r="AD1132" s="12">
        <f t="shared" si="932"/>
        <v>0</v>
      </c>
      <c r="AE1132" s="115"/>
      <c r="AF1132" s="120">
        <v>1</v>
      </c>
      <c r="AG1132" s="37">
        <f t="shared" si="933"/>
        <v>17</v>
      </c>
      <c r="AH1132" s="146"/>
      <c r="AJ1132" s="38">
        <f t="shared" si="934"/>
        <v>17</v>
      </c>
      <c r="AK1132" s="16">
        <f t="shared" si="935"/>
        <v>0</v>
      </c>
      <c r="AL1132" s="16">
        <f t="shared" si="936"/>
        <v>0</v>
      </c>
      <c r="AM1132" s="16" t="str">
        <f t="shared" si="937"/>
        <v/>
      </c>
      <c r="AO1132" s="156" t="s">
        <v>56</v>
      </c>
    </row>
    <row r="1133" spans="2:41" s="3" customFormat="1" ht="1.5" customHeight="1" x14ac:dyDescent="0.2">
      <c r="P1133" s="72"/>
      <c r="Q1133" s="87"/>
      <c r="R1133" s="6"/>
      <c r="S1133" s="38"/>
      <c r="T1133" s="6"/>
      <c r="U1133" s="5"/>
      <c r="V1133" s="51"/>
      <c r="W1133" s="55"/>
      <c r="X1133" s="14"/>
      <c r="Y1133" s="146"/>
      <c r="Z1133" s="38"/>
      <c r="AA1133" s="38"/>
      <c r="AB1133" s="54"/>
      <c r="AC1133" s="16"/>
      <c r="AD1133" s="14"/>
      <c r="AE1133" s="64"/>
      <c r="AF1133" s="118"/>
      <c r="AG1133" s="38"/>
      <c r="AH1133" s="146"/>
      <c r="AJ1133" s="38"/>
      <c r="AK1133" s="16"/>
      <c r="AL1133" s="16"/>
      <c r="AM1133" s="16"/>
      <c r="AO1133" s="157" t="s">
        <v>56</v>
      </c>
    </row>
    <row r="1134" spans="2:41" s="3" customFormat="1" ht="9.9499999999999993" customHeight="1" x14ac:dyDescent="0.2">
      <c r="B1134" s="106" t="s">
        <v>6</v>
      </c>
      <c r="D1134" s="39"/>
      <c r="E1134" s="72" t="s">
        <v>83</v>
      </c>
      <c r="F1134" s="72"/>
      <c r="G1134" s="29" t="s">
        <v>94</v>
      </c>
      <c r="H1134" s="29"/>
      <c r="I1134" s="29"/>
      <c r="J1134" s="29"/>
      <c r="K1134" s="29" t="s">
        <v>124</v>
      </c>
      <c r="L1134" s="29"/>
      <c r="M1134" s="29" t="s">
        <v>222</v>
      </c>
      <c r="N1134" s="29"/>
      <c r="P1134" s="72" t="s">
        <v>1531</v>
      </c>
      <c r="Q1134" s="87"/>
      <c r="R1134" s="28"/>
      <c r="S1134" s="38">
        <f>IF(Suggested="Yes",AA1134,AG1134)</f>
        <v>27.95</v>
      </c>
      <c r="T1134" s="36" t="s">
        <v>43</v>
      </c>
      <c r="U1134" s="5" t="str">
        <f>+Instructions!$B$3</f>
        <v>E</v>
      </c>
      <c r="V1134" s="51"/>
      <c r="W1134" s="55">
        <f>+Instructions!$C$22</f>
        <v>0</v>
      </c>
      <c r="X1134" s="38">
        <f>ROUND($AA1134*(1-W1134)+0.004999,2)</f>
        <v>27.95</v>
      </c>
      <c r="Y1134" s="146"/>
      <c r="Z1134" s="6" t="s">
        <v>3263</v>
      </c>
      <c r="AA1134" s="38">
        <v>27.95</v>
      </c>
      <c r="AB1134" s="59">
        <f t="shared" ref="AB1134:AC1135" si="939">+W1134</f>
        <v>0</v>
      </c>
      <c r="AC1134" s="16">
        <f t="shared" si="939"/>
        <v>27.95</v>
      </c>
      <c r="AD1134" s="12">
        <f>(AG1134-AC1134)/AG1134</f>
        <v>0</v>
      </c>
      <c r="AE1134" s="115"/>
      <c r="AF1134" s="121">
        <v>3</v>
      </c>
      <c r="AG1134" s="52">
        <f>SUM(AJ1134:AL1134)+AE1134</f>
        <v>27.95</v>
      </c>
      <c r="AH1134" s="146"/>
      <c r="AJ1134" s="38">
        <f>ROUND(AC1134/(1-VLOOKUP(AF1134,Group,2,FALSE)),2)</f>
        <v>27.95</v>
      </c>
      <c r="AK1134" s="16">
        <f>IF(VLOOKUP(AF1134,Group,5,FALSE)="YES",VLOOKUP(ROUND(ROUND(AJ1134,1)-AJ1134,2),Round,2,FALSE)+VLOOKUP(AF1134,Group,6,FALSE),0)</f>
        <v>0</v>
      </c>
      <c r="AL1134" s="16">
        <f>IF(VLOOKUP(AF1134,Group,7,FALSE)="",0,ROUND(AJ1134-0.04999,1)-AJ1134+AM1134)</f>
        <v>0</v>
      </c>
      <c r="AM1134" s="16" t="str">
        <f>IF(VLOOKUP(AF1134,Group,7,FALSE)="","",VLOOKUP(AF1134,Group,7,FALSE))</f>
        <v/>
      </c>
      <c r="AO1134" s="157" t="s">
        <v>56</v>
      </c>
    </row>
    <row r="1135" spans="2:41" s="3" customFormat="1" ht="9.9499999999999993" customHeight="1" x14ac:dyDescent="0.2">
      <c r="B1135" s="106" t="s">
        <v>6</v>
      </c>
      <c r="D1135" s="39"/>
      <c r="E1135" s="72" t="s">
        <v>251</v>
      </c>
      <c r="F1135" s="72"/>
      <c r="G1135" s="29" t="s">
        <v>96</v>
      </c>
      <c r="H1135" s="29"/>
      <c r="I1135" s="29"/>
      <c r="J1135" s="29"/>
      <c r="K1135" s="29" t="s">
        <v>124</v>
      </c>
      <c r="L1135" s="29"/>
      <c r="M1135" s="29" t="s">
        <v>223</v>
      </c>
      <c r="N1135" s="29"/>
      <c r="P1135" s="72" t="s">
        <v>1531</v>
      </c>
      <c r="Q1135" s="87"/>
      <c r="R1135" s="28"/>
      <c r="S1135" s="38">
        <f>IF(Suggested="Yes",AA1135,AG1135)</f>
        <v>29.15</v>
      </c>
      <c r="T1135" s="36" t="s">
        <v>43</v>
      </c>
      <c r="U1135" s="5" t="str">
        <f>+Instructions!$B$3</f>
        <v>E</v>
      </c>
      <c r="V1135" s="51"/>
      <c r="W1135" s="55">
        <f>+Instructions!$C$22</f>
        <v>0</v>
      </c>
      <c r="X1135" s="38">
        <f>ROUND($AA1135*(1-W1135)+0.004999,2)</f>
        <v>29.15</v>
      </c>
      <c r="Y1135" s="146"/>
      <c r="Z1135" s="6" t="s">
        <v>3263</v>
      </c>
      <c r="AA1135" s="38">
        <v>29.15</v>
      </c>
      <c r="AB1135" s="59">
        <f t="shared" si="939"/>
        <v>0</v>
      </c>
      <c r="AC1135" s="16">
        <f t="shared" si="939"/>
        <v>29.15</v>
      </c>
      <c r="AD1135" s="12">
        <f>(AG1135-AC1135)/AG1135</f>
        <v>0</v>
      </c>
      <c r="AE1135" s="115"/>
      <c r="AF1135" s="121">
        <v>3</v>
      </c>
      <c r="AG1135" s="52">
        <f>SUM(AJ1135:AL1135)+AE1135</f>
        <v>29.15</v>
      </c>
      <c r="AH1135" s="146"/>
      <c r="AJ1135" s="38">
        <f>ROUND(AC1135/(1-VLOOKUP(AF1135,Group,2,FALSE)),2)</f>
        <v>29.15</v>
      </c>
      <c r="AK1135" s="16">
        <f>IF(VLOOKUP(AF1135,Group,5,FALSE)="YES",VLOOKUP(ROUND(ROUND(AJ1135,1)-AJ1135,2),Round,2,FALSE)+VLOOKUP(AF1135,Group,6,FALSE),0)</f>
        <v>0</v>
      </c>
      <c r="AL1135" s="16">
        <f>IF(VLOOKUP(AF1135,Group,7,FALSE)="",0,ROUND(AJ1135-0.04999,1)-AJ1135+AM1135)</f>
        <v>0</v>
      </c>
      <c r="AM1135" s="16" t="str">
        <f>IF(VLOOKUP(AF1135,Group,7,FALSE)="","",VLOOKUP(AF1135,Group,7,FALSE))</f>
        <v/>
      </c>
      <c r="AO1135" s="157" t="s">
        <v>56</v>
      </c>
    </row>
    <row r="1136" spans="2:41" s="3" customFormat="1" ht="1.5" customHeight="1" x14ac:dyDescent="0.2">
      <c r="P1136" s="72"/>
      <c r="Q1136" s="87"/>
      <c r="R1136" s="6"/>
      <c r="S1136" s="38"/>
      <c r="T1136" s="6"/>
      <c r="U1136" s="5"/>
      <c r="V1136" s="51"/>
      <c r="W1136" s="55"/>
      <c r="X1136" s="14"/>
      <c r="Y1136" s="146"/>
      <c r="Z1136" s="38"/>
      <c r="AA1136" s="38"/>
      <c r="AB1136" s="54"/>
      <c r="AC1136" s="16"/>
      <c r="AD1136" s="14"/>
      <c r="AE1136" s="64"/>
      <c r="AF1136" s="118"/>
      <c r="AG1136" s="38"/>
      <c r="AH1136" s="146"/>
      <c r="AJ1136" s="38"/>
      <c r="AK1136" s="16"/>
      <c r="AL1136" s="16"/>
      <c r="AM1136" s="16"/>
      <c r="AO1136" s="157" t="s">
        <v>56</v>
      </c>
    </row>
    <row r="1137" spans="2:41" s="3" customFormat="1" ht="9.9499999999999993" customHeight="1" x14ac:dyDescent="0.2">
      <c r="B1137" s="106" t="s">
        <v>6</v>
      </c>
      <c r="D1137" s="39"/>
      <c r="E1137" s="72" t="s">
        <v>97</v>
      </c>
      <c r="F1137" s="72"/>
      <c r="G1137" s="29" t="s">
        <v>1301</v>
      </c>
      <c r="H1137" s="29"/>
      <c r="I1137" s="29"/>
      <c r="J1137" s="29"/>
      <c r="K1137" s="29" t="s">
        <v>125</v>
      </c>
      <c r="L1137" s="29"/>
      <c r="M1137" s="29" t="s">
        <v>120</v>
      </c>
      <c r="N1137" s="29"/>
      <c r="P1137" s="72"/>
      <c r="Q1137" s="87"/>
      <c r="R1137" s="28"/>
      <c r="S1137" s="38">
        <f>IF(Suggested="Yes",AA1137,AG1137)</f>
        <v>21.15</v>
      </c>
      <c r="T1137" s="36" t="s">
        <v>43</v>
      </c>
      <c r="U1137" s="5" t="str">
        <f>+Instructions!$B$3</f>
        <v>E</v>
      </c>
      <c r="V1137" s="51"/>
      <c r="W1137" s="55">
        <f>+Instructions!$C$22</f>
        <v>0</v>
      </c>
      <c r="X1137" s="38">
        <f>ROUND($AA1137*(1-W1137)+0.004999,2)</f>
        <v>21.15</v>
      </c>
      <c r="Y1137" s="146"/>
      <c r="Z1137" s="6" t="s">
        <v>3263</v>
      </c>
      <c r="AA1137" s="38">
        <v>21.15</v>
      </c>
      <c r="AB1137" s="59">
        <f>+W1137</f>
        <v>0</v>
      </c>
      <c r="AC1137" s="16">
        <f>+X1137</f>
        <v>21.15</v>
      </c>
      <c r="AD1137" s="12">
        <f>(AG1137-AC1137)/AG1137</f>
        <v>0</v>
      </c>
      <c r="AE1137" s="115"/>
      <c r="AF1137" s="121">
        <v>3</v>
      </c>
      <c r="AG1137" s="52">
        <f>SUM(AJ1137:AL1137)+AE1137</f>
        <v>21.15</v>
      </c>
      <c r="AH1137" s="146"/>
      <c r="AJ1137" s="38">
        <f>ROUND(AC1137/(1-VLOOKUP(AF1137,Group,2,FALSE)),2)</f>
        <v>21.15</v>
      </c>
      <c r="AK1137" s="16">
        <f>IF(VLOOKUP(AF1137,Group,5,FALSE)="YES",VLOOKUP(ROUND(ROUND(AJ1137,1)-AJ1137,2),Round,2,FALSE)+VLOOKUP(AF1137,Group,6,FALSE),0)</f>
        <v>0</v>
      </c>
      <c r="AL1137" s="16">
        <f>IF(VLOOKUP(AF1137,Group,7,FALSE)="",0,ROUND(AJ1137-0.04999,1)-AJ1137+AM1137)</f>
        <v>0</v>
      </c>
      <c r="AM1137" s="16" t="str">
        <f>IF(VLOOKUP(AF1137,Group,7,FALSE)="","",VLOOKUP(AF1137,Group,7,FALSE))</f>
        <v/>
      </c>
      <c r="AO1137" s="157" t="s">
        <v>56</v>
      </c>
    </row>
    <row r="1138" spans="2:41" s="3" customFormat="1" ht="9.9499999999999993" customHeight="1" x14ac:dyDescent="0.2">
      <c r="B1138" s="106" t="s">
        <v>6</v>
      </c>
      <c r="D1138" s="39"/>
      <c r="E1138" s="72" t="s">
        <v>98</v>
      </c>
      <c r="F1138" s="72"/>
      <c r="G1138" s="29" t="s">
        <v>99</v>
      </c>
      <c r="H1138" s="29"/>
      <c r="I1138" s="29"/>
      <c r="J1138" s="29"/>
      <c r="K1138" s="29" t="s">
        <v>125</v>
      </c>
      <c r="L1138" s="29"/>
      <c r="M1138" s="29" t="s">
        <v>121</v>
      </c>
      <c r="N1138" s="29"/>
      <c r="P1138" s="72"/>
      <c r="Q1138" s="87"/>
      <c r="R1138" s="28"/>
      <c r="S1138" s="38">
        <f>IF(Suggested="Yes",AA1138,AG1138)</f>
        <v>20.6</v>
      </c>
      <c r="T1138" s="36" t="s">
        <v>43</v>
      </c>
      <c r="U1138" s="5" t="str">
        <f>+Instructions!$B$3</f>
        <v>E</v>
      </c>
      <c r="V1138" s="51"/>
      <c r="W1138" s="55">
        <f>+Instructions!$C$22</f>
        <v>0</v>
      </c>
      <c r="X1138" s="38">
        <f>ROUND($AA1138*(1-W1138)+0.004999,2)</f>
        <v>20.6</v>
      </c>
      <c r="Y1138" s="146"/>
      <c r="Z1138" s="6" t="s">
        <v>3263</v>
      </c>
      <c r="AA1138" s="38">
        <v>20.6</v>
      </c>
      <c r="AB1138" s="59">
        <f>+W1138</f>
        <v>0</v>
      </c>
      <c r="AC1138" s="16">
        <f>+X1138</f>
        <v>20.6</v>
      </c>
      <c r="AD1138" s="12">
        <f>(AG1138-AC1138)/AG1138</f>
        <v>0</v>
      </c>
      <c r="AE1138" s="115"/>
      <c r="AF1138" s="121">
        <v>3</v>
      </c>
      <c r="AG1138" s="52">
        <f>SUM(AJ1138:AL1138)+AE1138</f>
        <v>20.6</v>
      </c>
      <c r="AH1138" s="146"/>
      <c r="AJ1138" s="38">
        <f>ROUND(AC1138/(1-VLOOKUP(AF1138,Group,2,FALSE)),2)</f>
        <v>20.6</v>
      </c>
      <c r="AK1138" s="16">
        <f>IF(VLOOKUP(AF1138,Group,5,FALSE)="YES",VLOOKUP(ROUND(ROUND(AJ1138,1)-AJ1138,2),Round,2,FALSE)+VLOOKUP(AF1138,Group,6,FALSE),0)</f>
        <v>0</v>
      </c>
      <c r="AL1138" s="16">
        <f>IF(VLOOKUP(AF1138,Group,7,FALSE)="",0,ROUND(AJ1138-0.04999,1)-AJ1138+AM1138)</f>
        <v>0</v>
      </c>
      <c r="AM1138" s="16" t="str">
        <f>IF(VLOOKUP(AF1138,Group,7,FALSE)="","",VLOOKUP(AF1138,Group,7,FALSE))</f>
        <v/>
      </c>
      <c r="AO1138" s="157" t="s">
        <v>56</v>
      </c>
    </row>
    <row r="1139" spans="2:41" s="3" customFormat="1" ht="1.5" customHeight="1" x14ac:dyDescent="0.2">
      <c r="P1139" s="72"/>
      <c r="Q1139" s="87"/>
      <c r="R1139" s="6"/>
      <c r="S1139" s="38"/>
      <c r="T1139" s="6"/>
      <c r="U1139" s="5"/>
      <c r="V1139" s="51"/>
      <c r="W1139" s="55"/>
      <c r="X1139" s="14"/>
      <c r="Y1139" s="146"/>
      <c r="Z1139" s="38"/>
      <c r="AA1139" s="38"/>
      <c r="AB1139" s="54"/>
      <c r="AC1139" s="16"/>
      <c r="AD1139" s="14"/>
      <c r="AE1139" s="64"/>
      <c r="AF1139" s="118"/>
      <c r="AG1139" s="38"/>
      <c r="AH1139" s="146"/>
      <c r="AJ1139" s="38"/>
      <c r="AK1139" s="16"/>
      <c r="AL1139" s="16"/>
      <c r="AM1139" s="16"/>
      <c r="AO1139" s="157" t="s">
        <v>56</v>
      </c>
    </row>
    <row r="1140" spans="2:41" s="3" customFormat="1" ht="9.9499999999999993" customHeight="1" x14ac:dyDescent="0.2">
      <c r="B1140" s="106" t="s">
        <v>6</v>
      </c>
      <c r="D1140" s="39"/>
      <c r="E1140" s="72" t="s">
        <v>139</v>
      </c>
      <c r="F1140" s="72"/>
      <c r="G1140" s="29" t="s">
        <v>140</v>
      </c>
      <c r="H1140" s="29"/>
      <c r="I1140" s="29"/>
      <c r="J1140" s="29"/>
      <c r="K1140" s="29" t="s">
        <v>124</v>
      </c>
      <c r="L1140" s="29"/>
      <c r="M1140" s="29" t="s">
        <v>224</v>
      </c>
      <c r="N1140" s="29"/>
      <c r="P1140" s="72"/>
      <c r="Q1140" s="87"/>
      <c r="R1140" s="28"/>
      <c r="S1140" s="38">
        <f>IF(Suggested="Yes",AA1140,AG1140)</f>
        <v>119.2</v>
      </c>
      <c r="T1140" s="36" t="s">
        <v>43</v>
      </c>
      <c r="U1140" s="5" t="str">
        <f>+Instructions!$B$3</f>
        <v>E</v>
      </c>
      <c r="V1140" s="51"/>
      <c r="W1140" s="55">
        <f>+Instructions!$C$22</f>
        <v>0</v>
      </c>
      <c r="X1140" s="38">
        <f>ROUND($AA1140*(1-W1140)+0.004999,2)</f>
        <v>119.2</v>
      </c>
      <c r="Y1140" s="146"/>
      <c r="Z1140" s="6" t="s">
        <v>3263</v>
      </c>
      <c r="AA1140" s="38">
        <v>119.2</v>
      </c>
      <c r="AB1140" s="59">
        <f>+W1140</f>
        <v>0</v>
      </c>
      <c r="AC1140" s="16">
        <f>+X1140</f>
        <v>119.2</v>
      </c>
      <c r="AD1140" s="12">
        <f>(AG1140-AC1140)/AG1140</f>
        <v>0</v>
      </c>
      <c r="AE1140" s="115"/>
      <c r="AF1140" s="121">
        <v>3</v>
      </c>
      <c r="AG1140" s="52">
        <f>SUM(AJ1140:AL1140)+AE1140</f>
        <v>119.2</v>
      </c>
      <c r="AH1140" s="146"/>
      <c r="AJ1140" s="38">
        <f>ROUND(AC1140/(1-VLOOKUP(AF1140,Group,2,FALSE)),2)</f>
        <v>119.2</v>
      </c>
      <c r="AK1140" s="16">
        <f>IF(VLOOKUP(AF1140,Group,5,FALSE)="YES",VLOOKUP(ROUND(ROUND(AJ1140,1)-AJ1140,2),Round,2,FALSE)+VLOOKUP(AF1140,Group,6,FALSE),0)</f>
        <v>0</v>
      </c>
      <c r="AL1140" s="16">
        <f>IF(VLOOKUP(AF1140,Group,7,FALSE)="",0,ROUND(AJ1140-0.04999,1)-AJ1140+AM1140)</f>
        <v>0</v>
      </c>
      <c r="AM1140" s="16" t="str">
        <f>IF(VLOOKUP(AF1140,Group,7,FALSE)="","",VLOOKUP(AF1140,Group,7,FALSE))</f>
        <v/>
      </c>
      <c r="AO1140" s="157" t="s">
        <v>56</v>
      </c>
    </row>
    <row r="1141" spans="2:41" s="3" customFormat="1" ht="9.9499999999999993" customHeight="1" x14ac:dyDescent="0.2">
      <c r="B1141" s="106" t="s">
        <v>6</v>
      </c>
      <c r="D1141" s="39"/>
      <c r="E1141" s="72" t="s">
        <v>141</v>
      </c>
      <c r="F1141" s="72"/>
      <c r="G1141" s="29" t="s">
        <v>142</v>
      </c>
      <c r="H1141" s="29"/>
      <c r="I1141" s="29"/>
      <c r="J1141" s="29"/>
      <c r="K1141" s="29" t="s">
        <v>124</v>
      </c>
      <c r="L1141" s="29"/>
      <c r="M1141" s="29" t="s">
        <v>225</v>
      </c>
      <c r="N1141" s="29"/>
      <c r="P1141" s="72"/>
      <c r="Q1141" s="87"/>
      <c r="R1141" s="28"/>
      <c r="S1141" s="38">
        <f>IF(Suggested="Yes",AA1141,AG1141)</f>
        <v>104.5</v>
      </c>
      <c r="T1141" s="36" t="s">
        <v>43</v>
      </c>
      <c r="U1141" s="5" t="str">
        <f>+Instructions!$B$3</f>
        <v>E</v>
      </c>
      <c r="V1141" s="51"/>
      <c r="W1141" s="55">
        <f>+Instructions!$C$22</f>
        <v>0</v>
      </c>
      <c r="X1141" s="38">
        <f>ROUND($AA1141*(1-W1141)+0.004999,2)</f>
        <v>104.5</v>
      </c>
      <c r="Y1141" s="146"/>
      <c r="Z1141" s="6" t="s">
        <v>3263</v>
      </c>
      <c r="AA1141" s="38">
        <v>104.5</v>
      </c>
      <c r="AB1141" s="59">
        <f>+W1141</f>
        <v>0</v>
      </c>
      <c r="AC1141" s="16">
        <f>+X1141</f>
        <v>104.5</v>
      </c>
      <c r="AD1141" s="12">
        <f>(AG1141-AC1141)/AG1141</f>
        <v>0</v>
      </c>
      <c r="AE1141" s="115"/>
      <c r="AF1141" s="121">
        <v>3</v>
      </c>
      <c r="AG1141" s="52">
        <f>SUM(AJ1141:AL1141)+AE1141</f>
        <v>104.5</v>
      </c>
      <c r="AH1141" s="146"/>
      <c r="AJ1141" s="38">
        <f>ROUND(AC1141/(1-VLOOKUP(AF1141,Group,2,FALSE)),2)</f>
        <v>104.5</v>
      </c>
      <c r="AK1141" s="16">
        <f>IF(VLOOKUP(AF1141,Group,5,FALSE)="YES",VLOOKUP(ROUND(ROUND(AJ1141,1)-AJ1141,2),Round,2,FALSE)+VLOOKUP(AF1141,Group,6,FALSE),0)</f>
        <v>0</v>
      </c>
      <c r="AL1141" s="16">
        <f>IF(VLOOKUP(AF1141,Group,7,FALSE)="",0,ROUND(AJ1141-0.04999,1)-AJ1141+AM1141)</f>
        <v>0</v>
      </c>
      <c r="AM1141" s="16" t="str">
        <f>IF(VLOOKUP(AF1141,Group,7,FALSE)="","",VLOOKUP(AF1141,Group,7,FALSE))</f>
        <v/>
      </c>
      <c r="AO1141" s="157" t="s">
        <v>56</v>
      </c>
    </row>
    <row r="1142" spans="2:41" s="3" customFormat="1" ht="1.5" customHeight="1" x14ac:dyDescent="0.2">
      <c r="P1142" s="72"/>
      <c r="Q1142" s="87"/>
      <c r="R1142" s="6"/>
      <c r="S1142" s="38"/>
      <c r="T1142" s="6"/>
      <c r="U1142" s="5"/>
      <c r="V1142" s="51"/>
      <c r="W1142" s="55"/>
      <c r="X1142" s="14"/>
      <c r="Y1142" s="146"/>
      <c r="Z1142" s="38"/>
      <c r="AA1142" s="38"/>
      <c r="AB1142" s="54"/>
      <c r="AC1142" s="16"/>
      <c r="AD1142" s="14"/>
      <c r="AE1142" s="64"/>
      <c r="AF1142" s="118"/>
      <c r="AG1142" s="38"/>
      <c r="AH1142" s="146"/>
      <c r="AJ1142" s="38"/>
      <c r="AK1142" s="16"/>
      <c r="AL1142" s="16"/>
      <c r="AM1142" s="16"/>
      <c r="AO1142" s="157" t="s">
        <v>56</v>
      </c>
    </row>
    <row r="1143" spans="2:41" s="3" customFormat="1" ht="9.9499999999999993" customHeight="1" x14ac:dyDescent="0.2">
      <c r="B1143" s="107" t="s">
        <v>52</v>
      </c>
      <c r="D1143" s="39"/>
      <c r="E1143" s="72" t="s">
        <v>101</v>
      </c>
      <c r="F1143" s="72"/>
      <c r="G1143" s="29" t="s">
        <v>45</v>
      </c>
      <c r="H1143" s="29"/>
      <c r="I1143" s="29"/>
      <c r="J1143" s="29"/>
      <c r="K1143" s="29" t="s">
        <v>103</v>
      </c>
      <c r="L1143" s="29"/>
      <c r="M1143" s="29" t="s">
        <v>105</v>
      </c>
      <c r="N1143" s="29"/>
      <c r="P1143" s="72" t="s">
        <v>301</v>
      </c>
      <c r="Q1143" s="87" t="s">
        <v>244</v>
      </c>
      <c r="R1143" s="28"/>
      <c r="S1143" s="38">
        <f>IF(Suggested="Yes",AA1143,AG1143)</f>
        <v>15.9</v>
      </c>
      <c r="T1143" s="36" t="s">
        <v>44</v>
      </c>
      <c r="U1143" s="5" t="str">
        <f>+Instructions!$B$3</f>
        <v>E</v>
      </c>
      <c r="V1143" s="51"/>
      <c r="W1143" s="55">
        <f>+Instructions!$C$22</f>
        <v>0</v>
      </c>
      <c r="X1143" s="38">
        <f>ROUND($AA1143*(1-W1143)+0.004999,2)</f>
        <v>15.9</v>
      </c>
      <c r="Y1143" s="146"/>
      <c r="Z1143" s="6" t="s">
        <v>3263</v>
      </c>
      <c r="AA1143" s="38">
        <v>15.9</v>
      </c>
      <c r="AB1143" s="59">
        <f t="shared" ref="AB1143:AC1145" si="940">+W1143</f>
        <v>0</v>
      </c>
      <c r="AC1143" s="16">
        <f t="shared" si="940"/>
        <v>15.9</v>
      </c>
      <c r="AD1143" s="12">
        <f>(AG1143-AC1143)/AG1143</f>
        <v>0</v>
      </c>
      <c r="AE1143" s="115"/>
      <c r="AF1143" s="120">
        <v>1</v>
      </c>
      <c r="AG1143" s="37">
        <f>SUM(AJ1143:AL1143)+AE1143</f>
        <v>15.9</v>
      </c>
      <c r="AH1143" s="146"/>
      <c r="AJ1143" s="38">
        <f>ROUND(AC1143/(1-VLOOKUP(AF1143,Group,2,FALSE)),2)</f>
        <v>15.9</v>
      </c>
      <c r="AK1143" s="16">
        <f>IF(VLOOKUP(AF1143,Group,5,FALSE)="YES",VLOOKUP(ROUND(ROUND(AJ1143,1)-AJ1143,2),Round,2,FALSE)+VLOOKUP(AF1143,Group,6,FALSE),0)</f>
        <v>0</v>
      </c>
      <c r="AL1143" s="16">
        <f>IF(VLOOKUP(AF1143,Group,7,FALSE)="",0,ROUND(AJ1143-0.04999,1)-AJ1143+AM1143)</f>
        <v>0</v>
      </c>
      <c r="AM1143" s="16" t="str">
        <f>IF(VLOOKUP(AF1143,Group,7,FALSE)="","",VLOOKUP(AF1143,Group,7,FALSE))</f>
        <v/>
      </c>
      <c r="AO1143" s="157" t="s">
        <v>56</v>
      </c>
    </row>
    <row r="1144" spans="2:41" s="3" customFormat="1" ht="9.9499999999999993" customHeight="1" x14ac:dyDescent="0.2">
      <c r="B1144" s="107" t="s">
        <v>52</v>
      </c>
      <c r="C1144" s="3" t="s">
        <v>244</v>
      </c>
      <c r="D1144" s="39"/>
      <c r="E1144" s="72" t="s">
        <v>84</v>
      </c>
      <c r="F1144" s="72"/>
      <c r="G1144" s="29" t="s">
        <v>45</v>
      </c>
      <c r="H1144" s="29"/>
      <c r="I1144" s="29"/>
      <c r="J1144" s="29"/>
      <c r="K1144" s="29" t="s">
        <v>103</v>
      </c>
      <c r="L1144" s="29"/>
      <c r="M1144" s="29" t="s">
        <v>106</v>
      </c>
      <c r="N1144" s="29"/>
      <c r="P1144" s="72" t="s">
        <v>302</v>
      </c>
      <c r="Q1144" s="87"/>
      <c r="R1144" s="28"/>
      <c r="S1144" s="38">
        <f>IF(Suggested="Yes",AA1144,AG1144)</f>
        <v>16.649999999999999</v>
      </c>
      <c r="T1144" s="36" t="s">
        <v>44</v>
      </c>
      <c r="U1144" s="5" t="str">
        <f>+Instructions!$B$3</f>
        <v>E</v>
      </c>
      <c r="V1144" s="51"/>
      <c r="W1144" s="55">
        <f>+Instructions!$C$22</f>
        <v>0</v>
      </c>
      <c r="X1144" s="38">
        <f>ROUND($AA1144*(1-W1144)+0.004999,2)</f>
        <v>16.649999999999999</v>
      </c>
      <c r="Y1144" s="146"/>
      <c r="Z1144" s="6" t="s">
        <v>3263</v>
      </c>
      <c r="AA1144" s="38">
        <v>16.649999999999999</v>
      </c>
      <c r="AB1144" s="59">
        <f t="shared" si="940"/>
        <v>0</v>
      </c>
      <c r="AC1144" s="16">
        <f t="shared" si="940"/>
        <v>16.649999999999999</v>
      </c>
      <c r="AD1144" s="12">
        <f>(AG1144-AC1144)/AG1144</f>
        <v>0</v>
      </c>
      <c r="AE1144" s="115"/>
      <c r="AF1144" s="120">
        <v>1</v>
      </c>
      <c r="AG1144" s="37">
        <f>SUM(AJ1144:AL1144)+AE1144</f>
        <v>16.649999999999999</v>
      </c>
      <c r="AH1144" s="146"/>
      <c r="AJ1144" s="38">
        <f>ROUND(AC1144/(1-VLOOKUP(AF1144,Group,2,FALSE)),2)</f>
        <v>16.649999999999999</v>
      </c>
      <c r="AK1144" s="16">
        <f>IF(VLOOKUP(AF1144,Group,5,FALSE)="YES",VLOOKUP(ROUND(ROUND(AJ1144,1)-AJ1144,2),Round,2,FALSE)+VLOOKUP(AF1144,Group,6,FALSE),0)</f>
        <v>0</v>
      </c>
      <c r="AL1144" s="16">
        <f>IF(VLOOKUP(AF1144,Group,7,FALSE)="",0,ROUND(AJ1144-0.04999,1)-AJ1144+AM1144)</f>
        <v>0</v>
      </c>
      <c r="AM1144" s="16" t="str">
        <f>IF(VLOOKUP(AF1144,Group,7,FALSE)="","",VLOOKUP(AF1144,Group,7,FALSE))</f>
        <v/>
      </c>
      <c r="AO1144" s="157" t="s">
        <v>56</v>
      </c>
    </row>
    <row r="1145" spans="2:41" s="3" customFormat="1" ht="9.9499999999999993" customHeight="1" x14ac:dyDescent="0.2">
      <c r="B1145" s="107" t="s">
        <v>52</v>
      </c>
      <c r="D1145" s="39"/>
      <c r="E1145" s="72" t="s">
        <v>102</v>
      </c>
      <c r="F1145" s="72"/>
      <c r="G1145" s="29" t="s">
        <v>45</v>
      </c>
      <c r="H1145" s="29"/>
      <c r="I1145" s="29"/>
      <c r="J1145" s="29"/>
      <c r="K1145" s="29" t="s">
        <v>103</v>
      </c>
      <c r="L1145" s="29"/>
      <c r="M1145" s="29" t="s">
        <v>107</v>
      </c>
      <c r="N1145" s="29"/>
      <c r="P1145" s="72" t="s">
        <v>301</v>
      </c>
      <c r="Q1145" s="87"/>
      <c r="R1145" s="28"/>
      <c r="S1145" s="38">
        <f>IF(Suggested="Yes",AA1145,AG1145)</f>
        <v>16.350000000000001</v>
      </c>
      <c r="T1145" s="36" t="s">
        <v>44</v>
      </c>
      <c r="U1145" s="5" t="str">
        <f>+Instructions!$B$3</f>
        <v>E</v>
      </c>
      <c r="V1145" s="51"/>
      <c r="W1145" s="55">
        <f>+Instructions!$C$22</f>
        <v>0</v>
      </c>
      <c r="X1145" s="38">
        <f>ROUND($AA1145*(1-W1145)+0.004999,2)</f>
        <v>16.350000000000001</v>
      </c>
      <c r="Y1145" s="146"/>
      <c r="Z1145" s="6" t="s">
        <v>3263</v>
      </c>
      <c r="AA1145" s="38">
        <v>16.350000000000001</v>
      </c>
      <c r="AB1145" s="59">
        <f t="shared" si="940"/>
        <v>0</v>
      </c>
      <c r="AC1145" s="16">
        <f t="shared" si="940"/>
        <v>16.350000000000001</v>
      </c>
      <c r="AD1145" s="12">
        <f>(AG1145-AC1145)/AG1145</f>
        <v>0</v>
      </c>
      <c r="AE1145" s="115"/>
      <c r="AF1145" s="120">
        <v>1</v>
      </c>
      <c r="AG1145" s="37">
        <f>SUM(AJ1145:AL1145)+AE1145</f>
        <v>16.350000000000001</v>
      </c>
      <c r="AH1145" s="146"/>
      <c r="AJ1145" s="38">
        <f>ROUND(AC1145/(1-VLOOKUP(AF1145,Group,2,FALSE)),2)</f>
        <v>16.350000000000001</v>
      </c>
      <c r="AK1145" s="16">
        <f>IF(VLOOKUP(AF1145,Group,5,FALSE)="YES",VLOOKUP(ROUND(ROUND(AJ1145,1)-AJ1145,2),Round,2,FALSE)+VLOOKUP(AF1145,Group,6,FALSE),0)</f>
        <v>0</v>
      </c>
      <c r="AL1145" s="16">
        <f>IF(VLOOKUP(AF1145,Group,7,FALSE)="",0,ROUND(AJ1145-0.04999,1)-AJ1145+AM1145)</f>
        <v>0</v>
      </c>
      <c r="AM1145" s="16" t="str">
        <f>IF(VLOOKUP(AF1145,Group,7,FALSE)="","",VLOOKUP(AF1145,Group,7,FALSE))</f>
        <v/>
      </c>
      <c r="AO1145" s="157" t="s">
        <v>56</v>
      </c>
    </row>
    <row r="1146" spans="2:41" s="3" customFormat="1" ht="1.5" customHeight="1" x14ac:dyDescent="0.2">
      <c r="P1146" s="72"/>
      <c r="Q1146" s="87"/>
      <c r="R1146" s="6"/>
      <c r="S1146" s="38"/>
      <c r="T1146" s="6"/>
      <c r="U1146" s="5"/>
      <c r="V1146" s="51"/>
      <c r="W1146" s="55"/>
      <c r="X1146" s="14"/>
      <c r="Y1146" s="146"/>
      <c r="Z1146" s="38"/>
      <c r="AA1146" s="38"/>
      <c r="AB1146" s="54"/>
      <c r="AC1146" s="16"/>
      <c r="AD1146" s="14"/>
      <c r="AE1146" s="64"/>
      <c r="AF1146" s="118"/>
      <c r="AG1146" s="38"/>
      <c r="AH1146" s="146"/>
      <c r="AJ1146" s="38"/>
      <c r="AK1146" s="16"/>
      <c r="AL1146" s="16"/>
      <c r="AM1146" s="16"/>
      <c r="AO1146" s="157" t="s">
        <v>56</v>
      </c>
    </row>
    <row r="1147" spans="2:41" s="3" customFormat="1" ht="9.9499999999999993" customHeight="1" x14ac:dyDescent="0.2">
      <c r="B1147" s="106" t="s">
        <v>6</v>
      </c>
      <c r="D1147" s="39"/>
      <c r="E1147" s="72" t="s">
        <v>305</v>
      </c>
      <c r="F1147" s="72"/>
      <c r="G1147" s="29" t="s">
        <v>306</v>
      </c>
      <c r="H1147" s="29"/>
      <c r="I1147" s="29"/>
      <c r="J1147" s="29"/>
      <c r="K1147" s="29" t="s">
        <v>103</v>
      </c>
      <c r="L1147" s="29"/>
      <c r="M1147" s="29" t="s">
        <v>308</v>
      </c>
      <c r="N1147" s="29"/>
      <c r="P1147" s="72"/>
      <c r="Q1147" s="87"/>
      <c r="R1147" s="28"/>
      <c r="S1147" s="38">
        <f>IF(Suggested="Yes",AA1147,AG1147)</f>
        <v>18.100000000000001</v>
      </c>
      <c r="T1147" s="36" t="s">
        <v>43</v>
      </c>
      <c r="U1147" s="5" t="str">
        <f>+Instructions!$B$3</f>
        <v>E</v>
      </c>
      <c r="V1147" s="51"/>
      <c r="W1147" s="55">
        <f>+Instructions!$C$22</f>
        <v>0</v>
      </c>
      <c r="X1147" s="38">
        <f>ROUND($AA1147*(1-W1147)+0.004999,2)</f>
        <v>18.100000000000001</v>
      </c>
      <c r="Y1147" s="146"/>
      <c r="Z1147" s="6" t="s">
        <v>3263</v>
      </c>
      <c r="AA1147" s="38">
        <v>18.100000000000001</v>
      </c>
      <c r="AB1147" s="59">
        <f>+W1147</f>
        <v>0</v>
      </c>
      <c r="AC1147" s="16">
        <f>+X1147</f>
        <v>18.100000000000001</v>
      </c>
      <c r="AD1147" s="12">
        <f>(AG1147-AC1147)/AG1147</f>
        <v>0</v>
      </c>
      <c r="AE1147" s="115"/>
      <c r="AF1147" s="121">
        <v>3</v>
      </c>
      <c r="AG1147" s="52">
        <f>SUM(AJ1147:AL1147)+AE1147</f>
        <v>18.100000000000001</v>
      </c>
      <c r="AH1147" s="146"/>
      <c r="AJ1147" s="38">
        <f>ROUND(AC1147/(1-VLOOKUP(AF1147,Group,2,FALSE)),2)</f>
        <v>18.100000000000001</v>
      </c>
      <c r="AK1147" s="16">
        <f>IF(VLOOKUP(AF1147,Group,5,FALSE)="YES",VLOOKUP(ROUND(ROUND(AJ1147,1)-AJ1147,2),Round,2,FALSE)+VLOOKUP(AF1147,Group,6,FALSE),0)</f>
        <v>0</v>
      </c>
      <c r="AL1147" s="16">
        <f>IF(VLOOKUP(AF1147,Group,7,FALSE)="",0,ROUND(AJ1147-0.04999,1)-AJ1147+AM1147)</f>
        <v>0</v>
      </c>
      <c r="AM1147" s="16" t="str">
        <f>IF(VLOOKUP(AF1147,Group,7,FALSE)="","",VLOOKUP(AF1147,Group,7,FALSE))</f>
        <v/>
      </c>
      <c r="AO1147" s="157" t="s">
        <v>56</v>
      </c>
    </row>
    <row r="1148" spans="2:41" s="3" customFormat="1" ht="1.5" customHeight="1" x14ac:dyDescent="0.2">
      <c r="P1148" s="72"/>
      <c r="Q1148" s="87"/>
      <c r="R1148" s="6"/>
      <c r="S1148" s="38"/>
      <c r="T1148" s="6"/>
      <c r="U1148" s="5"/>
      <c r="V1148" s="51"/>
      <c r="W1148" s="55"/>
      <c r="X1148" s="14"/>
      <c r="Y1148" s="146"/>
      <c r="Z1148" s="38"/>
      <c r="AA1148" s="38"/>
      <c r="AB1148" s="54"/>
      <c r="AC1148" s="16"/>
      <c r="AD1148" s="14"/>
      <c r="AE1148" s="64"/>
      <c r="AF1148" s="118"/>
      <c r="AG1148" s="38"/>
      <c r="AH1148" s="146"/>
      <c r="AJ1148" s="38"/>
      <c r="AK1148" s="16"/>
      <c r="AL1148" s="16"/>
      <c r="AM1148" s="16"/>
      <c r="AO1148" s="157" t="s">
        <v>56</v>
      </c>
    </row>
    <row r="1149" spans="2:41" s="3" customFormat="1" ht="9.9499999999999993" customHeight="1" x14ac:dyDescent="0.2">
      <c r="B1149" s="106" t="s">
        <v>6</v>
      </c>
      <c r="D1149" s="39"/>
      <c r="E1149" s="72" t="s">
        <v>83</v>
      </c>
      <c r="F1149" s="72"/>
      <c r="G1149" s="29" t="s">
        <v>94</v>
      </c>
      <c r="H1149" s="29"/>
      <c r="I1149" s="29"/>
      <c r="J1149" s="29"/>
      <c r="K1149" s="29" t="s">
        <v>103</v>
      </c>
      <c r="L1149" s="29"/>
      <c r="M1149" s="29" t="s">
        <v>117</v>
      </c>
      <c r="N1149" s="29"/>
      <c r="P1149" s="72" t="s">
        <v>1531</v>
      </c>
      <c r="Q1149" s="87"/>
      <c r="R1149" s="28"/>
      <c r="S1149" s="38">
        <f>IF(Suggested="Yes",AA1149,AG1149)</f>
        <v>28.55</v>
      </c>
      <c r="T1149" s="36" t="s">
        <v>43</v>
      </c>
      <c r="U1149" s="5" t="str">
        <f>+Instructions!$B$3</f>
        <v>E</v>
      </c>
      <c r="V1149" s="51"/>
      <c r="W1149" s="55">
        <f>+Instructions!$C$22</f>
        <v>0</v>
      </c>
      <c r="X1149" s="38">
        <f>ROUND($AA1149*(1-W1149)+0.004999,2)</f>
        <v>28.55</v>
      </c>
      <c r="Y1149" s="146"/>
      <c r="Z1149" s="6" t="s">
        <v>3263</v>
      </c>
      <c r="AA1149" s="38">
        <v>28.55</v>
      </c>
      <c r="AB1149" s="59">
        <f>+W1149</f>
        <v>0</v>
      </c>
      <c r="AC1149" s="16">
        <f>+X1149</f>
        <v>28.55</v>
      </c>
      <c r="AD1149" s="12">
        <f>(AG1149-AC1149)/AG1149</f>
        <v>0</v>
      </c>
      <c r="AE1149" s="115"/>
      <c r="AF1149" s="121">
        <v>3</v>
      </c>
      <c r="AG1149" s="52">
        <f>SUM(AJ1149:AL1149)+AE1149</f>
        <v>28.55</v>
      </c>
      <c r="AH1149" s="146"/>
      <c r="AJ1149" s="38">
        <f>ROUND(AC1149/(1-VLOOKUP(AF1149,Group,2,FALSE)),2)</f>
        <v>28.55</v>
      </c>
      <c r="AK1149" s="16">
        <f>IF(VLOOKUP(AF1149,Group,5,FALSE)="YES",VLOOKUP(ROUND(ROUND(AJ1149,1)-AJ1149,2),Round,2,FALSE)+VLOOKUP(AF1149,Group,6,FALSE),0)</f>
        <v>0</v>
      </c>
      <c r="AL1149" s="16">
        <f>IF(VLOOKUP(AF1149,Group,7,FALSE)="",0,ROUND(AJ1149-0.04999,1)-AJ1149+AM1149)</f>
        <v>0</v>
      </c>
      <c r="AM1149" s="16" t="str">
        <f>IF(VLOOKUP(AF1149,Group,7,FALSE)="","",VLOOKUP(AF1149,Group,7,FALSE))</f>
        <v/>
      </c>
      <c r="AO1149" s="157" t="s">
        <v>56</v>
      </c>
    </row>
    <row r="1150" spans="2:41" s="3" customFormat="1" ht="2.85" customHeight="1" x14ac:dyDescent="0.2">
      <c r="P1150" s="72"/>
      <c r="Q1150" s="87"/>
      <c r="R1150" s="6"/>
      <c r="S1150" s="38"/>
      <c r="T1150" s="6"/>
      <c r="U1150" s="5"/>
      <c r="V1150" s="51"/>
      <c r="W1150" s="55"/>
      <c r="X1150" s="14"/>
      <c r="Y1150" s="146"/>
      <c r="Z1150" s="38"/>
      <c r="AA1150" s="38"/>
      <c r="AB1150" s="54"/>
      <c r="AC1150" s="16"/>
      <c r="AD1150" s="14"/>
      <c r="AE1150" s="64"/>
      <c r="AF1150" s="118"/>
      <c r="AG1150" s="38"/>
      <c r="AH1150" s="146"/>
      <c r="AJ1150" s="38"/>
      <c r="AK1150" s="16"/>
      <c r="AL1150" s="16"/>
      <c r="AM1150" s="16"/>
      <c r="AO1150" s="157" t="s">
        <v>56</v>
      </c>
    </row>
    <row r="1151" spans="2:41" s="3" customFormat="1" ht="9.9499999999999993" customHeight="1" x14ac:dyDescent="0.2">
      <c r="C1151" s="34"/>
      <c r="D1151" s="39" t="s">
        <v>216</v>
      </c>
      <c r="E1151" s="138" t="s">
        <v>680</v>
      </c>
      <c r="F1151" s="138"/>
      <c r="G1151" s="138"/>
      <c r="H1151" s="138"/>
      <c r="I1151" s="138"/>
      <c r="J1151" s="138"/>
      <c r="K1151" s="138"/>
      <c r="L1151" s="138"/>
      <c r="M1151" s="138"/>
      <c r="N1151" s="138"/>
      <c r="O1151" s="29"/>
      <c r="P1151" s="72"/>
      <c r="Q1151" s="29"/>
      <c r="R1151" s="29"/>
      <c r="S1151" s="29"/>
      <c r="T1151" s="29"/>
      <c r="U1151" s="5"/>
      <c r="V1151" s="51"/>
      <c r="W1151" s="68"/>
      <c r="X1151" s="68"/>
      <c r="Y1151" s="146"/>
      <c r="Z1151" s="38"/>
      <c r="AA1151" s="38"/>
      <c r="AB1151" s="54"/>
      <c r="AC1151" s="16"/>
      <c r="AD1151" s="14"/>
      <c r="AE1151" s="64"/>
      <c r="AF1151" s="118"/>
      <c r="AG1151" s="16"/>
      <c r="AH1151" s="146"/>
      <c r="AJ1151" s="38"/>
      <c r="AK1151" s="16"/>
      <c r="AL1151" s="16"/>
      <c r="AM1151" s="16"/>
      <c r="AO1151" s="157"/>
    </row>
    <row r="1152" spans="2:41" s="3" customFormat="1" ht="2.85" customHeight="1" x14ac:dyDescent="0.2">
      <c r="P1152" s="72"/>
      <c r="Q1152" s="87"/>
      <c r="R1152" s="6"/>
      <c r="S1152" s="38"/>
      <c r="T1152" s="6"/>
      <c r="U1152" s="5"/>
      <c r="V1152" s="51"/>
      <c r="W1152" s="55"/>
      <c r="X1152" s="14"/>
      <c r="Y1152" s="146"/>
      <c r="Z1152" s="38"/>
      <c r="AA1152" s="38"/>
      <c r="AB1152" s="54"/>
      <c r="AC1152" s="16"/>
      <c r="AD1152" s="14"/>
      <c r="AE1152" s="64"/>
      <c r="AF1152" s="118"/>
      <c r="AG1152" s="38"/>
      <c r="AH1152" s="146"/>
      <c r="AJ1152" s="38"/>
      <c r="AK1152" s="16"/>
      <c r="AL1152" s="16"/>
      <c r="AM1152" s="16"/>
      <c r="AO1152" s="157" t="s">
        <v>56</v>
      </c>
    </row>
    <row r="1153" spans="2:41" s="3" customFormat="1" ht="9.9499999999999993" customHeight="1" x14ac:dyDescent="0.2">
      <c r="B1153" s="107" t="s">
        <v>52</v>
      </c>
      <c r="D1153" s="39"/>
      <c r="E1153" s="72" t="s">
        <v>292</v>
      </c>
      <c r="F1153" s="72"/>
      <c r="G1153" s="29" t="s">
        <v>45</v>
      </c>
      <c r="H1153" s="29"/>
      <c r="I1153" s="29"/>
      <c r="J1153" s="29"/>
      <c r="K1153" s="29" t="s">
        <v>124</v>
      </c>
      <c r="L1153" s="29"/>
      <c r="M1153" s="29" t="s">
        <v>681</v>
      </c>
      <c r="N1153" s="29"/>
      <c r="P1153" s="72" t="s">
        <v>90</v>
      </c>
      <c r="Q1153" s="87"/>
      <c r="R1153" s="28"/>
      <c r="S1153" s="38">
        <f>IF(Suggested="Yes",AA1153,AG1153)</f>
        <v>25.2</v>
      </c>
      <c r="T1153" s="36" t="s">
        <v>44</v>
      </c>
      <c r="U1153" s="5" t="str">
        <f>+Instructions!$B$3</f>
        <v>E</v>
      </c>
      <c r="V1153" s="51"/>
      <c r="W1153" s="55">
        <f>+Instructions!$C$22</f>
        <v>0</v>
      </c>
      <c r="X1153" s="38">
        <f>ROUND($AA1153*(1-W1153)+0.004999,2)</f>
        <v>25.2</v>
      </c>
      <c r="Y1153" s="146"/>
      <c r="Z1153" s="6" t="s">
        <v>3263</v>
      </c>
      <c r="AA1153" s="38">
        <v>25.2</v>
      </c>
      <c r="AB1153" s="59">
        <f>+W1153</f>
        <v>0</v>
      </c>
      <c r="AC1153" s="16">
        <f>+X1153</f>
        <v>25.2</v>
      </c>
      <c r="AD1153" s="12">
        <f>(AG1153-AC1153)/AG1153</f>
        <v>0</v>
      </c>
      <c r="AE1153" s="115"/>
      <c r="AF1153" s="120">
        <v>1</v>
      </c>
      <c r="AG1153" s="37">
        <f>SUM(AJ1153:AL1153)+AE1153</f>
        <v>25.2</v>
      </c>
      <c r="AH1153" s="146"/>
      <c r="AJ1153" s="38">
        <f>ROUND(AC1153/(1-VLOOKUP(AF1153,Group,2,FALSE)),2)</f>
        <v>25.2</v>
      </c>
      <c r="AK1153" s="16">
        <f>IF(VLOOKUP(AF1153,Group,5,FALSE)="YES",VLOOKUP(ROUND(ROUND(AJ1153,1)-AJ1153,2),Round,2,FALSE)+VLOOKUP(AF1153,Group,6,FALSE),0)</f>
        <v>0</v>
      </c>
      <c r="AL1153" s="16">
        <f>IF(VLOOKUP(AF1153,Group,7,FALSE)="",0,ROUND(AJ1153-0.04999,1)-AJ1153+AM1153)</f>
        <v>0</v>
      </c>
      <c r="AM1153" s="16" t="str">
        <f>IF(VLOOKUP(AF1153,Group,7,FALSE)="","",VLOOKUP(AF1153,Group,7,FALSE))</f>
        <v/>
      </c>
      <c r="AO1153" s="156" t="s">
        <v>56</v>
      </c>
    </row>
    <row r="1154" spans="2:41" s="3" customFormat="1" ht="3.75" customHeight="1" x14ac:dyDescent="0.2">
      <c r="P1154" s="72"/>
      <c r="Q1154" s="87"/>
      <c r="R1154" s="6"/>
      <c r="S1154" s="38"/>
      <c r="T1154" s="6"/>
      <c r="U1154" s="5"/>
      <c r="V1154" s="51"/>
      <c r="W1154" s="55"/>
      <c r="X1154" s="14"/>
      <c r="Y1154" s="146"/>
      <c r="Z1154" s="38"/>
      <c r="AA1154" s="38"/>
      <c r="AB1154" s="54"/>
      <c r="AC1154" s="16"/>
      <c r="AD1154" s="14"/>
      <c r="AE1154" s="64"/>
      <c r="AF1154" s="118"/>
      <c r="AG1154" s="38"/>
      <c r="AH1154" s="146"/>
      <c r="AJ1154" s="38"/>
      <c r="AK1154" s="16"/>
      <c r="AL1154" s="16"/>
      <c r="AM1154" s="16"/>
      <c r="AO1154" s="157" t="s">
        <v>56</v>
      </c>
    </row>
    <row r="1155" spans="2:41" s="3" customFormat="1" ht="9.9499999999999993" customHeight="1" x14ac:dyDescent="0.2">
      <c r="C1155" s="71" t="s">
        <v>1251</v>
      </c>
      <c r="L1155" s="3" t="s">
        <v>244</v>
      </c>
      <c r="P1155" s="137"/>
      <c r="Q1155" s="6"/>
      <c r="R1155" s="77" t="s">
        <v>791</v>
      </c>
      <c r="S1155" s="185" t="s">
        <v>1705</v>
      </c>
      <c r="T1155" s="190"/>
      <c r="U1155" s="5"/>
      <c r="V1155" s="51"/>
      <c r="W1155" s="68"/>
      <c r="X1155" s="68"/>
      <c r="Y1155" s="146"/>
      <c r="Z1155" s="38"/>
      <c r="AA1155" s="38"/>
      <c r="AB1155" s="14"/>
      <c r="AC1155" s="14"/>
      <c r="AD1155" s="14"/>
      <c r="AE1155" s="14"/>
      <c r="AF1155" s="64"/>
      <c r="AG1155" s="16"/>
      <c r="AH1155" s="146"/>
      <c r="AO1155" s="157" t="s">
        <v>56</v>
      </c>
    </row>
    <row r="1156" spans="2:41" s="3" customFormat="1" ht="2.85" customHeight="1" x14ac:dyDescent="0.2">
      <c r="P1156" s="72"/>
      <c r="Q1156" s="87"/>
      <c r="R1156" s="6"/>
      <c r="S1156" s="38"/>
      <c r="T1156" s="6"/>
      <c r="U1156" s="5"/>
      <c r="V1156" s="51"/>
      <c r="W1156" s="55"/>
      <c r="X1156" s="14"/>
      <c r="Y1156" s="146"/>
      <c r="Z1156" s="38"/>
      <c r="AA1156" s="38"/>
      <c r="AB1156" s="54"/>
      <c r="AC1156" s="16"/>
      <c r="AD1156" s="14"/>
      <c r="AE1156" s="64"/>
      <c r="AF1156" s="118"/>
      <c r="AG1156" s="38"/>
      <c r="AH1156" s="146"/>
      <c r="AJ1156" s="38"/>
      <c r="AK1156" s="16"/>
      <c r="AL1156" s="16"/>
      <c r="AM1156" s="16"/>
      <c r="AO1156" s="157" t="s">
        <v>56</v>
      </c>
    </row>
    <row r="1157" spans="2:41" s="3" customFormat="1" ht="9.9499999999999993" customHeight="1" x14ac:dyDescent="0.2">
      <c r="B1157" s="107" t="s">
        <v>52</v>
      </c>
      <c r="D1157" s="39"/>
      <c r="E1157" s="72" t="s">
        <v>2392</v>
      </c>
      <c r="F1157" s="72"/>
      <c r="G1157" s="29" t="s">
        <v>45</v>
      </c>
      <c r="H1157" s="29" t="s">
        <v>2389</v>
      </c>
      <c r="K1157" s="29" t="s">
        <v>2390</v>
      </c>
      <c r="L1157" s="29"/>
      <c r="N1157" s="72" t="s">
        <v>2393</v>
      </c>
      <c r="P1157" s="72" t="s">
        <v>1184</v>
      </c>
      <c r="Q1157" s="87"/>
      <c r="R1157" s="28"/>
      <c r="S1157" s="38">
        <f t="shared" ref="S1157:S1166" si="941">IF(Suggested="Yes",AA1157,AG1157)</f>
        <v>29.35</v>
      </c>
      <c r="T1157" s="36" t="s">
        <v>44</v>
      </c>
      <c r="U1157" s="5" t="str">
        <f>+Instructions!$B$3</f>
        <v>E</v>
      </c>
      <c r="V1157" s="51"/>
      <c r="W1157" s="55">
        <f>+Instructions!$C$22</f>
        <v>0</v>
      </c>
      <c r="X1157" s="38">
        <f>ROUND($AA1157*(1-W1157)+0.004999,2)</f>
        <v>29.35</v>
      </c>
      <c r="Y1157" s="146"/>
      <c r="Z1157" s="6" t="s">
        <v>3263</v>
      </c>
      <c r="AA1157" s="38">
        <v>29.35</v>
      </c>
      <c r="AB1157" s="59">
        <f t="shared" ref="AB1157:AC1159" si="942">+W1157</f>
        <v>0</v>
      </c>
      <c r="AC1157" s="16">
        <f t="shared" si="942"/>
        <v>29.35</v>
      </c>
      <c r="AD1157" s="12">
        <f>(AG1157-AC1157)/AG1157</f>
        <v>0</v>
      </c>
      <c r="AE1157" s="115"/>
      <c r="AF1157" s="120">
        <v>1</v>
      </c>
      <c r="AG1157" s="37">
        <f>SUM(AJ1157:AL1157)+AE1157</f>
        <v>29.35</v>
      </c>
      <c r="AH1157" s="146"/>
      <c r="AJ1157" s="38">
        <f>ROUND(AC1157/(1-VLOOKUP(AF1157,Group,2,FALSE)),2)</f>
        <v>29.35</v>
      </c>
      <c r="AK1157" s="16">
        <f>IF(VLOOKUP(AF1157,Group,5,FALSE)="YES",VLOOKUP(ROUND(ROUND(AJ1157,1)-AJ1157,2),Round,2,FALSE)+VLOOKUP(AF1157,Group,6,FALSE),0)</f>
        <v>0</v>
      </c>
      <c r="AL1157" s="16">
        <f>IF(VLOOKUP(AF1157,Group,7,FALSE)="",0,ROUND(AJ1157-0.04999,1)-AJ1157+AM1157)</f>
        <v>0</v>
      </c>
      <c r="AM1157" s="16" t="str">
        <f>IF(VLOOKUP(AF1157,Group,7,FALSE)="","",VLOOKUP(AF1157,Group,7,FALSE))</f>
        <v/>
      </c>
      <c r="AO1157" s="156" t="s">
        <v>56</v>
      </c>
    </row>
    <row r="1158" spans="2:41" s="3" customFormat="1" ht="9.9499999999999993" customHeight="1" x14ac:dyDescent="0.2">
      <c r="B1158" s="107" t="s">
        <v>52</v>
      </c>
      <c r="D1158" s="39"/>
      <c r="E1158" s="72" t="s">
        <v>310</v>
      </c>
      <c r="F1158" s="72"/>
      <c r="G1158" s="29" t="s">
        <v>45</v>
      </c>
      <c r="H1158" s="29" t="s">
        <v>2389</v>
      </c>
      <c r="K1158" s="29" t="s">
        <v>2390</v>
      </c>
      <c r="L1158" s="29"/>
      <c r="N1158" s="72" t="s">
        <v>2391</v>
      </c>
      <c r="P1158" s="72" t="s">
        <v>1105</v>
      </c>
      <c r="Q1158" s="87"/>
      <c r="R1158" s="28"/>
      <c r="S1158" s="38">
        <f t="shared" si="941"/>
        <v>34.65</v>
      </c>
      <c r="T1158" s="36" t="s">
        <v>44</v>
      </c>
      <c r="U1158" s="5" t="str">
        <f>+Instructions!$B$3</f>
        <v>E</v>
      </c>
      <c r="V1158" s="51"/>
      <c r="W1158" s="55">
        <f>+Instructions!$C$22</f>
        <v>0</v>
      </c>
      <c r="X1158" s="38">
        <f>ROUND($AA1158*(1-W1158)+0.004999,2)</f>
        <v>34.65</v>
      </c>
      <c r="Y1158" s="146"/>
      <c r="Z1158" s="6" t="s">
        <v>3263</v>
      </c>
      <c r="AA1158" s="38">
        <v>34.65</v>
      </c>
      <c r="AB1158" s="59">
        <f t="shared" si="942"/>
        <v>0</v>
      </c>
      <c r="AC1158" s="16">
        <f t="shared" si="942"/>
        <v>34.65</v>
      </c>
      <c r="AD1158" s="12">
        <f>(AG1158-AC1158)/AG1158</f>
        <v>0</v>
      </c>
      <c r="AE1158" s="115"/>
      <c r="AF1158" s="120">
        <v>1</v>
      </c>
      <c r="AG1158" s="37">
        <f>SUM(AJ1158:AL1158)+AE1158</f>
        <v>34.65</v>
      </c>
      <c r="AH1158" s="146"/>
      <c r="AJ1158" s="38">
        <f>ROUND(AC1158/(1-VLOOKUP(AF1158,Group,2,FALSE)),2)</f>
        <v>34.65</v>
      </c>
      <c r="AK1158" s="16">
        <f>IF(VLOOKUP(AF1158,Group,5,FALSE)="YES",VLOOKUP(ROUND(ROUND(AJ1158,1)-AJ1158,2),Round,2,FALSE)+VLOOKUP(AF1158,Group,6,FALSE),0)</f>
        <v>0</v>
      </c>
      <c r="AL1158" s="16">
        <f>IF(VLOOKUP(AF1158,Group,7,FALSE)="",0,ROUND(AJ1158-0.04999,1)-AJ1158+AM1158)</f>
        <v>0</v>
      </c>
      <c r="AM1158" s="16" t="str">
        <f>IF(VLOOKUP(AF1158,Group,7,FALSE)="","",VLOOKUP(AF1158,Group,7,FALSE))</f>
        <v/>
      </c>
      <c r="AO1158" s="156" t="s">
        <v>56</v>
      </c>
    </row>
    <row r="1159" spans="2:41" s="3" customFormat="1" ht="9.9499999999999993" customHeight="1" x14ac:dyDescent="0.2">
      <c r="B1159" s="107" t="s">
        <v>52</v>
      </c>
      <c r="D1159" s="39"/>
      <c r="E1159" s="72" t="s">
        <v>310</v>
      </c>
      <c r="F1159" s="72"/>
      <c r="G1159" s="29" t="s">
        <v>45</v>
      </c>
      <c r="H1159" s="29" t="s">
        <v>1707</v>
      </c>
      <c r="K1159" s="29" t="s">
        <v>1390</v>
      </c>
      <c r="L1159" s="29"/>
      <c r="N1159" s="72" t="s">
        <v>1708</v>
      </c>
      <c r="P1159" s="72" t="s">
        <v>1105</v>
      </c>
      <c r="Q1159" s="87"/>
      <c r="R1159" s="28"/>
      <c r="S1159" s="38">
        <f t="shared" si="941"/>
        <v>31.6</v>
      </c>
      <c r="T1159" s="36" t="s">
        <v>44</v>
      </c>
      <c r="U1159" s="5" t="str">
        <f>+Instructions!$B$3</f>
        <v>E</v>
      </c>
      <c r="V1159" s="51"/>
      <c r="W1159" s="55">
        <f>+Instructions!$C$22</f>
        <v>0</v>
      </c>
      <c r="X1159" s="38">
        <f>ROUND($AA1159*(1-W1159)+0.004999,2)</f>
        <v>31.6</v>
      </c>
      <c r="Y1159" s="146"/>
      <c r="Z1159" s="6" t="s">
        <v>3263</v>
      </c>
      <c r="AA1159" s="38">
        <v>31.6</v>
      </c>
      <c r="AB1159" s="59">
        <f t="shared" si="942"/>
        <v>0</v>
      </c>
      <c r="AC1159" s="16">
        <f t="shared" si="942"/>
        <v>31.6</v>
      </c>
      <c r="AD1159" s="12">
        <f>(AG1159-AC1159)/AG1159</f>
        <v>0</v>
      </c>
      <c r="AE1159" s="115"/>
      <c r="AF1159" s="120">
        <v>1</v>
      </c>
      <c r="AG1159" s="37">
        <f>SUM(AJ1159:AL1159)+AE1159</f>
        <v>31.6</v>
      </c>
      <c r="AH1159" s="146"/>
      <c r="AJ1159" s="38">
        <f>ROUND(AC1159/(1-VLOOKUP(AF1159,Group,2,FALSE)),2)</f>
        <v>31.6</v>
      </c>
      <c r="AK1159" s="16">
        <f>IF(VLOOKUP(AF1159,Group,5,FALSE)="YES",VLOOKUP(ROUND(ROUND(AJ1159,1)-AJ1159,2),Round,2,FALSE)+VLOOKUP(AF1159,Group,6,FALSE),0)</f>
        <v>0</v>
      </c>
      <c r="AL1159" s="16">
        <f>IF(VLOOKUP(AF1159,Group,7,FALSE)="",0,ROUND(AJ1159-0.04999,1)-AJ1159+AM1159)</f>
        <v>0</v>
      </c>
      <c r="AM1159" s="16" t="str">
        <f>IF(VLOOKUP(AF1159,Group,7,FALSE)="","",VLOOKUP(AF1159,Group,7,FALSE))</f>
        <v/>
      </c>
      <c r="AO1159" s="156" t="s">
        <v>56</v>
      </c>
    </row>
    <row r="1160" spans="2:41" s="3" customFormat="1" ht="9.75" customHeight="1" x14ac:dyDescent="0.2">
      <c r="B1160" s="107" t="s">
        <v>52</v>
      </c>
      <c r="D1160" s="39"/>
      <c r="E1160" s="72" t="s">
        <v>359</v>
      </c>
      <c r="F1160" s="72"/>
      <c r="G1160" s="29" t="s">
        <v>45</v>
      </c>
      <c r="H1160" s="29" t="s">
        <v>1707</v>
      </c>
      <c r="K1160" s="29" t="s">
        <v>442</v>
      </c>
      <c r="L1160" s="29"/>
      <c r="N1160" s="72" t="s">
        <v>2698</v>
      </c>
      <c r="P1160" s="72" t="s">
        <v>1105</v>
      </c>
      <c r="Q1160" s="87"/>
      <c r="R1160" s="28"/>
      <c r="S1160" s="38">
        <f t="shared" si="941"/>
        <v>30.8</v>
      </c>
      <c r="T1160" s="36" t="s">
        <v>44</v>
      </c>
      <c r="U1160" s="5" t="str">
        <f>+Instructions!$B$3</f>
        <v>E</v>
      </c>
      <c r="V1160" s="51"/>
      <c r="W1160" s="55">
        <f>+Instructions!$C$22</f>
        <v>0</v>
      </c>
      <c r="X1160" s="38">
        <f t="shared" ref="X1160" si="943">ROUND($AA1160*(1-W1160)+0.004999,2)</f>
        <v>30.8</v>
      </c>
      <c r="Y1160" s="146"/>
      <c r="Z1160" s="6" t="s">
        <v>3262</v>
      </c>
      <c r="AA1160" s="38">
        <v>30.8</v>
      </c>
      <c r="AB1160" s="59">
        <f t="shared" ref="AB1160" si="944">+W1160</f>
        <v>0</v>
      </c>
      <c r="AC1160" s="16">
        <f t="shared" ref="AC1160" si="945">+X1160</f>
        <v>30.8</v>
      </c>
      <c r="AD1160" s="12">
        <f t="shared" ref="AD1160" si="946">(AG1160-AC1160)/AG1160</f>
        <v>0</v>
      </c>
      <c r="AE1160" s="115"/>
      <c r="AF1160" s="120">
        <v>1</v>
      </c>
      <c r="AG1160" s="37">
        <f t="shared" ref="AG1160" si="947">SUM(AJ1160:AL1160)+AE1160</f>
        <v>30.8</v>
      </c>
      <c r="AH1160" s="146"/>
      <c r="AJ1160" s="38">
        <f t="shared" ref="AJ1160" si="948">ROUND(AC1160/(1-VLOOKUP(AF1160,Group,2,FALSE)),2)</f>
        <v>30.8</v>
      </c>
      <c r="AK1160" s="16">
        <f t="shared" ref="AK1160" si="949">IF(VLOOKUP(AF1160,Group,5,FALSE)="YES",VLOOKUP(ROUND(ROUND(AJ1160,1)-AJ1160,2),Round,2,FALSE)+VLOOKUP(AF1160,Group,6,FALSE),0)</f>
        <v>0</v>
      </c>
      <c r="AL1160" s="16">
        <f t="shared" ref="AL1160" si="950">IF(VLOOKUP(AF1160,Group,7,FALSE)="",0,ROUND(AJ1160-0.04999,1)-AJ1160+AM1160)</f>
        <v>0</v>
      </c>
      <c r="AM1160" s="16" t="str">
        <f t="shared" ref="AM1160" si="951">IF(VLOOKUP(AF1160,Group,7,FALSE)="","",VLOOKUP(AF1160,Group,7,FALSE))</f>
        <v/>
      </c>
      <c r="AO1160" s="156" t="s">
        <v>56</v>
      </c>
    </row>
    <row r="1161" spans="2:41" s="3" customFormat="1" ht="9.9499999999999993" customHeight="1" x14ac:dyDescent="0.2">
      <c r="B1161" s="107" t="s">
        <v>52</v>
      </c>
      <c r="D1161" s="39"/>
      <c r="E1161" s="72" t="s">
        <v>2392</v>
      </c>
      <c r="F1161" s="72"/>
      <c r="G1161" s="29" t="s">
        <v>45</v>
      </c>
      <c r="H1161" s="29" t="s">
        <v>2394</v>
      </c>
      <c r="I1161" s="29"/>
      <c r="J1161" s="29"/>
      <c r="K1161" s="29" t="s">
        <v>2390</v>
      </c>
      <c r="L1161" s="29"/>
      <c r="N1161" s="72" t="s">
        <v>2395</v>
      </c>
      <c r="P1161" s="72" t="s">
        <v>1184</v>
      </c>
      <c r="Q1161" s="87"/>
      <c r="R1161" s="28"/>
      <c r="S1161" s="38">
        <f t="shared" si="941"/>
        <v>29.35</v>
      </c>
      <c r="T1161" s="36" t="s">
        <v>44</v>
      </c>
      <c r="U1161" s="5" t="str">
        <f>+Instructions!$B$3</f>
        <v>E</v>
      </c>
      <c r="V1161" s="51"/>
      <c r="W1161" s="55">
        <f>+Instructions!$C$22</f>
        <v>0</v>
      </c>
      <c r="X1161" s="38">
        <f t="shared" ref="X1161:X1166" si="952">ROUND($AA1161*(1-W1161)+0.004999,2)</f>
        <v>29.35</v>
      </c>
      <c r="Y1161" s="146"/>
      <c r="Z1161" s="6" t="s">
        <v>3263</v>
      </c>
      <c r="AA1161" s="38">
        <v>29.35</v>
      </c>
      <c r="AB1161" s="59">
        <f>+W1161</f>
        <v>0</v>
      </c>
      <c r="AC1161" s="16">
        <f>+X1161</f>
        <v>29.35</v>
      </c>
      <c r="AD1161" s="12">
        <f>(AG1161-AC1161)/AG1161</f>
        <v>0</v>
      </c>
      <c r="AE1161" s="115"/>
      <c r="AF1161" s="120">
        <v>1</v>
      </c>
      <c r="AG1161" s="37">
        <f>SUM(AJ1161:AL1161)+AE1161</f>
        <v>29.35</v>
      </c>
      <c r="AH1161" s="146"/>
      <c r="AJ1161" s="38">
        <f>ROUND(AC1161/(1-VLOOKUP(AF1161,Group,2,FALSE)),2)</f>
        <v>29.35</v>
      </c>
      <c r="AK1161" s="16">
        <f>IF(VLOOKUP(AF1161,Group,5,FALSE)="YES",VLOOKUP(ROUND(ROUND(AJ1161,1)-AJ1161,2),Round,2,FALSE)+VLOOKUP(AF1161,Group,6,FALSE),0)</f>
        <v>0</v>
      </c>
      <c r="AL1161" s="16">
        <f>IF(VLOOKUP(AF1161,Group,7,FALSE)="",0,ROUND(AJ1161-0.04999,1)-AJ1161+AM1161)</f>
        <v>0</v>
      </c>
      <c r="AM1161" s="16" t="str">
        <f>IF(VLOOKUP(AF1161,Group,7,FALSE)="","",VLOOKUP(AF1161,Group,7,FALSE))</f>
        <v/>
      </c>
      <c r="AO1161" s="156" t="s">
        <v>56</v>
      </c>
    </row>
    <row r="1162" spans="2:41" s="3" customFormat="1" ht="9.9499999999999993" customHeight="1" x14ac:dyDescent="0.2">
      <c r="B1162" s="107" t="s">
        <v>52</v>
      </c>
      <c r="D1162" s="39"/>
      <c r="E1162" s="72" t="s">
        <v>310</v>
      </c>
      <c r="F1162" s="72"/>
      <c r="G1162" s="29" t="s">
        <v>45</v>
      </c>
      <c r="H1162" s="29" t="s">
        <v>2394</v>
      </c>
      <c r="I1162" s="29"/>
      <c r="J1162" s="29"/>
      <c r="K1162" s="29" t="s">
        <v>2390</v>
      </c>
      <c r="L1162" s="29"/>
      <c r="N1162" s="72" t="s">
        <v>2396</v>
      </c>
      <c r="P1162" s="72" t="s">
        <v>1105</v>
      </c>
      <c r="Q1162" s="87"/>
      <c r="R1162" s="28"/>
      <c r="S1162" s="38">
        <f t="shared" si="941"/>
        <v>34.65</v>
      </c>
      <c r="T1162" s="36" t="s">
        <v>44</v>
      </c>
      <c r="U1162" s="5" t="str">
        <f>+Instructions!$B$3</f>
        <v>E</v>
      </c>
      <c r="V1162" s="51"/>
      <c r="W1162" s="55">
        <f>+Instructions!$C$22</f>
        <v>0</v>
      </c>
      <c r="X1162" s="38">
        <f t="shared" si="952"/>
        <v>34.65</v>
      </c>
      <c r="Y1162" s="146"/>
      <c r="Z1162" s="6" t="s">
        <v>3263</v>
      </c>
      <c r="AA1162" s="38">
        <v>34.65</v>
      </c>
      <c r="AB1162" s="59">
        <f>+W1162</f>
        <v>0</v>
      </c>
      <c r="AC1162" s="16">
        <f>+X1162</f>
        <v>34.65</v>
      </c>
      <c r="AD1162" s="12">
        <f>(AG1162-AC1162)/AG1162</f>
        <v>0</v>
      </c>
      <c r="AE1162" s="115"/>
      <c r="AF1162" s="120">
        <v>1</v>
      </c>
      <c r="AG1162" s="37">
        <f>SUM(AJ1162:AL1162)+AE1162</f>
        <v>34.65</v>
      </c>
      <c r="AH1162" s="146"/>
      <c r="AJ1162" s="38">
        <f>ROUND(AC1162/(1-VLOOKUP(AF1162,Group,2,FALSE)),2)</f>
        <v>34.65</v>
      </c>
      <c r="AK1162" s="16">
        <f>IF(VLOOKUP(AF1162,Group,5,FALSE)="YES",VLOOKUP(ROUND(ROUND(AJ1162,1)-AJ1162,2),Round,2,FALSE)+VLOOKUP(AF1162,Group,6,FALSE),0)</f>
        <v>0</v>
      </c>
      <c r="AL1162" s="16">
        <f>IF(VLOOKUP(AF1162,Group,7,FALSE)="",0,ROUND(AJ1162-0.04999,1)-AJ1162+AM1162)</f>
        <v>0</v>
      </c>
      <c r="AM1162" s="16" t="str">
        <f>IF(VLOOKUP(AF1162,Group,7,FALSE)="","",VLOOKUP(AF1162,Group,7,FALSE))</f>
        <v/>
      </c>
      <c r="AO1162" s="156" t="s">
        <v>56</v>
      </c>
    </row>
    <row r="1163" spans="2:41" s="3" customFormat="1" ht="9.75" customHeight="1" x14ac:dyDescent="0.2">
      <c r="B1163" s="107" t="s">
        <v>52</v>
      </c>
      <c r="D1163" s="39"/>
      <c r="E1163" s="72" t="s">
        <v>359</v>
      </c>
      <c r="F1163" s="72"/>
      <c r="G1163" s="29" t="s">
        <v>45</v>
      </c>
      <c r="H1163" s="29" t="s">
        <v>2700</v>
      </c>
      <c r="I1163" s="29"/>
      <c r="K1163" s="29" t="s">
        <v>2702</v>
      </c>
      <c r="L1163" s="29"/>
      <c r="N1163" s="72" t="s">
        <v>2703</v>
      </c>
      <c r="P1163" s="72" t="s">
        <v>1105</v>
      </c>
      <c r="Q1163" s="87"/>
      <c r="R1163" s="28"/>
      <c r="S1163" s="38">
        <f t="shared" si="941"/>
        <v>23.6</v>
      </c>
      <c r="T1163" s="36" t="s">
        <v>44</v>
      </c>
      <c r="U1163" s="5" t="str">
        <f>+Instructions!$B$3</f>
        <v>E</v>
      </c>
      <c r="V1163" s="51"/>
      <c r="W1163" s="55">
        <f>+Instructions!$C$22</f>
        <v>0</v>
      </c>
      <c r="X1163" s="38">
        <f t="shared" si="952"/>
        <v>23.6</v>
      </c>
      <c r="Y1163" s="146"/>
      <c r="Z1163" s="6" t="s">
        <v>3262</v>
      </c>
      <c r="AA1163" s="38">
        <v>23.6</v>
      </c>
      <c r="AB1163" s="59">
        <f t="shared" ref="AB1163" si="953">+W1163</f>
        <v>0</v>
      </c>
      <c r="AC1163" s="16">
        <f t="shared" ref="AC1163" si="954">+X1163</f>
        <v>23.6</v>
      </c>
      <c r="AD1163" s="12">
        <f t="shared" ref="AD1163" si="955">(AG1163-AC1163)/AG1163</f>
        <v>0</v>
      </c>
      <c r="AE1163" s="115"/>
      <c r="AF1163" s="120">
        <v>1</v>
      </c>
      <c r="AG1163" s="37">
        <f t="shared" ref="AG1163" si="956">SUM(AJ1163:AL1163)+AE1163</f>
        <v>23.6</v>
      </c>
      <c r="AH1163" s="146"/>
      <c r="AJ1163" s="38">
        <f t="shared" ref="AJ1163" si="957">ROUND(AC1163/(1-VLOOKUP(AF1163,Group,2,FALSE)),2)</f>
        <v>23.6</v>
      </c>
      <c r="AK1163" s="16">
        <f t="shared" ref="AK1163" si="958">IF(VLOOKUP(AF1163,Group,5,FALSE)="YES",VLOOKUP(ROUND(ROUND(AJ1163,1)-AJ1163,2),Round,2,FALSE)+VLOOKUP(AF1163,Group,6,FALSE),0)</f>
        <v>0</v>
      </c>
      <c r="AL1163" s="16">
        <f t="shared" ref="AL1163" si="959">IF(VLOOKUP(AF1163,Group,7,FALSE)="",0,ROUND(AJ1163-0.04999,1)-AJ1163+AM1163)</f>
        <v>0</v>
      </c>
      <c r="AM1163" s="16" t="str">
        <f t="shared" ref="AM1163" si="960">IF(VLOOKUP(AF1163,Group,7,FALSE)="","",VLOOKUP(AF1163,Group,7,FALSE))</f>
        <v/>
      </c>
      <c r="AO1163" s="156" t="s">
        <v>56</v>
      </c>
    </row>
    <row r="1164" spans="2:41" s="3" customFormat="1" ht="9.9499999999999993" customHeight="1" x14ac:dyDescent="0.2">
      <c r="B1164" s="107" t="s">
        <v>52</v>
      </c>
      <c r="D1164" s="39"/>
      <c r="E1164" s="72" t="s">
        <v>310</v>
      </c>
      <c r="F1164" s="72"/>
      <c r="G1164" s="29" t="s">
        <v>45</v>
      </c>
      <c r="H1164" s="29" t="s">
        <v>1709</v>
      </c>
      <c r="I1164" s="29"/>
      <c r="K1164" s="29" t="s">
        <v>1390</v>
      </c>
      <c r="L1164" s="29"/>
      <c r="N1164" s="72" t="s">
        <v>1710</v>
      </c>
      <c r="P1164" s="72" t="s">
        <v>1105</v>
      </c>
      <c r="Q1164" s="87"/>
      <c r="R1164" s="28"/>
      <c r="S1164" s="38">
        <f t="shared" si="941"/>
        <v>34.65</v>
      </c>
      <c r="T1164" s="36" t="s">
        <v>44</v>
      </c>
      <c r="U1164" s="5" t="str">
        <f>+Instructions!$B$3</f>
        <v>E</v>
      </c>
      <c r="V1164" s="51"/>
      <c r="W1164" s="55">
        <f>+Instructions!$C$22</f>
        <v>0</v>
      </c>
      <c r="X1164" s="38">
        <f t="shared" si="952"/>
        <v>34.65</v>
      </c>
      <c r="Y1164" s="146"/>
      <c r="Z1164" s="6" t="s">
        <v>3263</v>
      </c>
      <c r="AA1164" s="38">
        <v>34.65</v>
      </c>
      <c r="AB1164" s="59">
        <f>+W1164</f>
        <v>0</v>
      </c>
      <c r="AC1164" s="16">
        <f>+X1164</f>
        <v>34.65</v>
      </c>
      <c r="AD1164" s="12">
        <f>(AG1164-AC1164)/AG1164</f>
        <v>0</v>
      </c>
      <c r="AE1164" s="115"/>
      <c r="AF1164" s="120">
        <v>1</v>
      </c>
      <c r="AG1164" s="37">
        <f>SUM(AJ1164:AL1164)+AE1164</f>
        <v>34.65</v>
      </c>
      <c r="AH1164" s="146"/>
      <c r="AJ1164" s="38">
        <f>ROUND(AC1164/(1-VLOOKUP(AF1164,Group,2,FALSE)),2)</f>
        <v>34.65</v>
      </c>
      <c r="AK1164" s="16">
        <f>IF(VLOOKUP(AF1164,Group,5,FALSE)="YES",VLOOKUP(ROUND(ROUND(AJ1164,1)-AJ1164,2),Round,2,FALSE)+VLOOKUP(AF1164,Group,6,FALSE),0)</f>
        <v>0</v>
      </c>
      <c r="AL1164" s="16">
        <f>IF(VLOOKUP(AF1164,Group,7,FALSE)="",0,ROUND(AJ1164-0.04999,1)-AJ1164+AM1164)</f>
        <v>0</v>
      </c>
      <c r="AM1164" s="16" t="str">
        <f>IF(VLOOKUP(AF1164,Group,7,FALSE)="","",VLOOKUP(AF1164,Group,7,FALSE))</f>
        <v/>
      </c>
      <c r="AO1164" s="156" t="s">
        <v>56</v>
      </c>
    </row>
    <row r="1165" spans="2:41" s="3" customFormat="1" ht="9.75" customHeight="1" x14ac:dyDescent="0.2">
      <c r="B1165" s="107" t="s">
        <v>52</v>
      </c>
      <c r="D1165" s="39"/>
      <c r="E1165" s="72" t="s">
        <v>359</v>
      </c>
      <c r="F1165" s="72"/>
      <c r="G1165" s="29" t="s">
        <v>45</v>
      </c>
      <c r="H1165" s="29" t="s">
        <v>1709</v>
      </c>
      <c r="I1165" s="29"/>
      <c r="K1165" s="29" t="s">
        <v>442</v>
      </c>
      <c r="L1165" s="29"/>
      <c r="N1165" s="72" t="s">
        <v>2699</v>
      </c>
      <c r="P1165" s="72" t="s">
        <v>1105</v>
      </c>
      <c r="Q1165" s="87"/>
      <c r="R1165" s="28"/>
      <c r="S1165" s="38">
        <f t="shared" si="941"/>
        <v>33.25</v>
      </c>
      <c r="T1165" s="36" t="s">
        <v>44</v>
      </c>
      <c r="U1165" s="5" t="str">
        <f>+Instructions!$B$3</f>
        <v>E</v>
      </c>
      <c r="V1165" s="51"/>
      <c r="W1165" s="55">
        <f>+Instructions!$C$22</f>
        <v>0</v>
      </c>
      <c r="X1165" s="38">
        <f t="shared" si="952"/>
        <v>33.25</v>
      </c>
      <c r="Y1165" s="146"/>
      <c r="Z1165" s="6" t="s">
        <v>3262</v>
      </c>
      <c r="AA1165" s="38">
        <v>33.25</v>
      </c>
      <c r="AB1165" s="59">
        <f t="shared" ref="AB1165" si="961">+W1165</f>
        <v>0</v>
      </c>
      <c r="AC1165" s="16">
        <f t="shared" ref="AC1165" si="962">+X1165</f>
        <v>33.25</v>
      </c>
      <c r="AD1165" s="12">
        <f t="shared" ref="AD1165" si="963">(AG1165-AC1165)/AG1165</f>
        <v>0</v>
      </c>
      <c r="AE1165" s="115"/>
      <c r="AF1165" s="120">
        <v>1</v>
      </c>
      <c r="AG1165" s="37">
        <f t="shared" ref="AG1165" si="964">SUM(AJ1165:AL1165)+AE1165</f>
        <v>33.25</v>
      </c>
      <c r="AH1165" s="146"/>
      <c r="AJ1165" s="38">
        <f t="shared" ref="AJ1165" si="965">ROUND(AC1165/(1-VLOOKUP(AF1165,Group,2,FALSE)),2)</f>
        <v>33.25</v>
      </c>
      <c r="AK1165" s="16">
        <f t="shared" ref="AK1165" si="966">IF(VLOOKUP(AF1165,Group,5,FALSE)="YES",VLOOKUP(ROUND(ROUND(AJ1165,1)-AJ1165,2),Round,2,FALSE)+VLOOKUP(AF1165,Group,6,FALSE),0)</f>
        <v>0</v>
      </c>
      <c r="AL1165" s="16">
        <f t="shared" ref="AL1165" si="967">IF(VLOOKUP(AF1165,Group,7,FALSE)="",0,ROUND(AJ1165-0.04999,1)-AJ1165+AM1165)</f>
        <v>0</v>
      </c>
      <c r="AM1165" s="16" t="str">
        <f t="shared" ref="AM1165" si="968">IF(VLOOKUP(AF1165,Group,7,FALSE)="","",VLOOKUP(AF1165,Group,7,FALSE))</f>
        <v/>
      </c>
      <c r="AO1165" s="156" t="s">
        <v>56</v>
      </c>
    </row>
    <row r="1166" spans="2:41" s="3" customFormat="1" ht="9.75" customHeight="1" x14ac:dyDescent="0.2">
      <c r="B1166" s="107" t="s">
        <v>52</v>
      </c>
      <c r="D1166" s="39"/>
      <c r="E1166" s="72" t="s">
        <v>359</v>
      </c>
      <c r="F1166" s="72"/>
      <c r="G1166" s="29" t="s">
        <v>45</v>
      </c>
      <c r="H1166" s="29" t="s">
        <v>2700</v>
      </c>
      <c r="I1166" s="29"/>
      <c r="K1166" s="29" t="s">
        <v>442</v>
      </c>
      <c r="L1166" s="29"/>
      <c r="N1166" s="72" t="s">
        <v>2701</v>
      </c>
      <c r="P1166" s="72" t="s">
        <v>1105</v>
      </c>
      <c r="Q1166" s="87"/>
      <c r="R1166" s="28"/>
      <c r="S1166" s="38">
        <f t="shared" si="941"/>
        <v>31.7</v>
      </c>
      <c r="T1166" s="36" t="s">
        <v>44</v>
      </c>
      <c r="U1166" s="5" t="str">
        <f>+Instructions!$B$3</f>
        <v>E</v>
      </c>
      <c r="V1166" s="51"/>
      <c r="W1166" s="55">
        <f>+Instructions!$C$22</f>
        <v>0</v>
      </c>
      <c r="X1166" s="38">
        <f t="shared" si="952"/>
        <v>31.7</v>
      </c>
      <c r="Y1166" s="146"/>
      <c r="Z1166" s="6" t="s">
        <v>3262</v>
      </c>
      <c r="AA1166" s="38">
        <v>31.7</v>
      </c>
      <c r="AB1166" s="59">
        <f t="shared" ref="AB1166" si="969">+W1166</f>
        <v>0</v>
      </c>
      <c r="AC1166" s="16">
        <f t="shared" ref="AC1166" si="970">+X1166</f>
        <v>31.7</v>
      </c>
      <c r="AD1166" s="12">
        <f t="shared" ref="AD1166" si="971">(AG1166-AC1166)/AG1166</f>
        <v>0</v>
      </c>
      <c r="AE1166" s="115"/>
      <c r="AF1166" s="120">
        <v>1</v>
      </c>
      <c r="AG1166" s="37">
        <f t="shared" ref="AG1166" si="972">SUM(AJ1166:AL1166)+AE1166</f>
        <v>31.7</v>
      </c>
      <c r="AH1166" s="146"/>
      <c r="AJ1166" s="38">
        <f t="shared" ref="AJ1166" si="973">ROUND(AC1166/(1-VLOOKUP(AF1166,Group,2,FALSE)),2)</f>
        <v>31.7</v>
      </c>
      <c r="AK1166" s="16">
        <f t="shared" ref="AK1166" si="974">IF(VLOOKUP(AF1166,Group,5,FALSE)="YES",VLOOKUP(ROUND(ROUND(AJ1166,1)-AJ1166,2),Round,2,FALSE)+VLOOKUP(AF1166,Group,6,FALSE),0)</f>
        <v>0</v>
      </c>
      <c r="AL1166" s="16">
        <f t="shared" ref="AL1166" si="975">IF(VLOOKUP(AF1166,Group,7,FALSE)="",0,ROUND(AJ1166-0.04999,1)-AJ1166+AM1166)</f>
        <v>0</v>
      </c>
      <c r="AM1166" s="16" t="str">
        <f t="shared" ref="AM1166" si="976">IF(VLOOKUP(AF1166,Group,7,FALSE)="","",VLOOKUP(AF1166,Group,7,FALSE))</f>
        <v/>
      </c>
      <c r="AO1166" s="156" t="s">
        <v>56</v>
      </c>
    </row>
    <row r="1167" spans="2:41" s="3" customFormat="1" ht="3.75" customHeight="1" x14ac:dyDescent="0.2">
      <c r="P1167" s="72"/>
      <c r="Q1167" s="87"/>
      <c r="R1167" s="6"/>
      <c r="S1167" s="38"/>
      <c r="T1167" s="6"/>
      <c r="U1167" s="5"/>
      <c r="V1167" s="51"/>
      <c r="W1167" s="55"/>
      <c r="X1167" s="14"/>
      <c r="Y1167" s="146"/>
      <c r="Z1167" s="38"/>
      <c r="AA1167" s="38"/>
      <c r="AB1167" s="54"/>
      <c r="AC1167" s="16"/>
      <c r="AD1167" s="14"/>
      <c r="AE1167" s="64"/>
      <c r="AF1167" s="118"/>
      <c r="AG1167" s="38"/>
      <c r="AH1167" s="146"/>
      <c r="AJ1167" s="38"/>
      <c r="AK1167" s="16"/>
      <c r="AL1167" s="16"/>
      <c r="AM1167" s="16"/>
      <c r="AO1167" s="157" t="s">
        <v>56</v>
      </c>
    </row>
    <row r="1168" spans="2:41" s="3" customFormat="1" ht="9.9499999999999993" customHeight="1" x14ac:dyDescent="0.2">
      <c r="C1168" s="71" t="s">
        <v>1139</v>
      </c>
      <c r="O1168" s="3" t="s">
        <v>244</v>
      </c>
      <c r="P1168" s="137"/>
      <c r="Q1168" s="6"/>
      <c r="R1168" s="77" t="s">
        <v>791</v>
      </c>
      <c r="S1168" s="185" t="s">
        <v>1048</v>
      </c>
      <c r="T1168" s="190"/>
      <c r="U1168" s="5"/>
      <c r="V1168" s="51"/>
      <c r="W1168" s="68"/>
      <c r="X1168" s="68"/>
      <c r="Y1168" s="146"/>
      <c r="Z1168" s="38"/>
      <c r="AA1168" s="38"/>
      <c r="AB1168" s="14"/>
      <c r="AC1168" s="14"/>
      <c r="AD1168" s="14"/>
      <c r="AE1168" s="14"/>
      <c r="AF1168" s="64"/>
      <c r="AG1168" s="16"/>
      <c r="AH1168" s="146"/>
      <c r="AO1168" s="157" t="s">
        <v>56</v>
      </c>
    </row>
    <row r="1169" spans="2:41" s="3" customFormat="1" ht="2.4500000000000002" customHeight="1" x14ac:dyDescent="0.2">
      <c r="P1169" s="72"/>
      <c r="Q1169" s="87"/>
      <c r="R1169" s="6"/>
      <c r="S1169" s="38"/>
      <c r="T1169" s="6"/>
      <c r="U1169" s="5"/>
      <c r="V1169" s="51"/>
      <c r="W1169" s="55"/>
      <c r="X1169" s="14"/>
      <c r="Y1169" s="146"/>
      <c r="Z1169" s="38"/>
      <c r="AA1169" s="38"/>
      <c r="AB1169" s="54"/>
      <c r="AC1169" s="16"/>
      <c r="AD1169" s="14"/>
      <c r="AE1169" s="64"/>
      <c r="AF1169" s="118"/>
      <c r="AG1169" s="38"/>
      <c r="AH1169" s="146"/>
      <c r="AJ1169" s="38"/>
      <c r="AK1169" s="16"/>
      <c r="AL1169" s="16"/>
      <c r="AM1169" s="16"/>
      <c r="AO1169" s="157" t="s">
        <v>56</v>
      </c>
    </row>
    <row r="1170" spans="2:41" s="3" customFormat="1" ht="9.75" customHeight="1" x14ac:dyDescent="0.2">
      <c r="B1170" s="107" t="s">
        <v>52</v>
      </c>
      <c r="D1170" s="39"/>
      <c r="E1170" s="72" t="s">
        <v>292</v>
      </c>
      <c r="F1170" s="72"/>
      <c r="G1170" s="29" t="s">
        <v>45</v>
      </c>
      <c r="H1170" s="29" t="s">
        <v>362</v>
      </c>
      <c r="J1170" s="29"/>
      <c r="K1170" s="29" t="s">
        <v>457</v>
      </c>
      <c r="L1170" s="29"/>
      <c r="M1170" s="29" t="s">
        <v>2704</v>
      </c>
      <c r="N1170" s="29"/>
      <c r="P1170" s="72" t="s">
        <v>299</v>
      </c>
      <c r="Q1170" s="87"/>
      <c r="R1170" s="28"/>
      <c r="S1170" s="38">
        <f>IF(Suggested="Yes",AA1170,AG1170)</f>
        <v>23.75</v>
      </c>
      <c r="T1170" s="36" t="s">
        <v>44</v>
      </c>
      <c r="U1170" s="5" t="str">
        <f>+Instructions!$B$3</f>
        <v>E</v>
      </c>
      <c r="V1170" s="51"/>
      <c r="W1170" s="55">
        <f>+Instructions!$C$22</f>
        <v>0</v>
      </c>
      <c r="X1170" s="38">
        <f t="shared" ref="X1170" si="977">ROUND($AA1170*(1-W1170)+0.004999,2)</f>
        <v>23.75</v>
      </c>
      <c r="Y1170" s="146"/>
      <c r="Z1170" s="6" t="s">
        <v>3262</v>
      </c>
      <c r="AA1170" s="38">
        <v>23.75</v>
      </c>
      <c r="AB1170" s="59">
        <f t="shared" ref="AB1170" si="978">+W1170</f>
        <v>0</v>
      </c>
      <c r="AC1170" s="16">
        <f t="shared" ref="AC1170" si="979">+X1170</f>
        <v>23.75</v>
      </c>
      <c r="AD1170" s="12">
        <f t="shared" ref="AD1170" si="980">(AG1170-AC1170)/AG1170</f>
        <v>0</v>
      </c>
      <c r="AE1170" s="115"/>
      <c r="AF1170" s="120">
        <v>1</v>
      </c>
      <c r="AG1170" s="37">
        <f t="shared" ref="AG1170" si="981">SUM(AJ1170:AL1170)+AE1170</f>
        <v>23.75</v>
      </c>
      <c r="AH1170" s="146"/>
      <c r="AJ1170" s="38">
        <f t="shared" ref="AJ1170" si="982">ROUND(AC1170/(1-VLOOKUP(AF1170,Group,2,FALSE)),2)</f>
        <v>23.75</v>
      </c>
      <c r="AK1170" s="16">
        <f t="shared" ref="AK1170" si="983">IF(VLOOKUP(AF1170,Group,5,FALSE)="YES",VLOOKUP(ROUND(ROUND(AJ1170,1)-AJ1170,2),Round,2,FALSE)+VLOOKUP(AF1170,Group,6,FALSE),0)</f>
        <v>0</v>
      </c>
      <c r="AL1170" s="16">
        <f t="shared" ref="AL1170" si="984">IF(VLOOKUP(AF1170,Group,7,FALSE)="",0,ROUND(AJ1170-0.04999,1)-AJ1170+AM1170)</f>
        <v>0</v>
      </c>
      <c r="AM1170" s="16" t="str">
        <f t="shared" ref="AM1170" si="985">IF(VLOOKUP(AF1170,Group,7,FALSE)="","",VLOOKUP(AF1170,Group,7,FALSE))</f>
        <v/>
      </c>
      <c r="AO1170" s="156" t="s">
        <v>56</v>
      </c>
    </row>
    <row r="1171" spans="2:41" s="3" customFormat="1" ht="9.9499999999999993" customHeight="1" x14ac:dyDescent="0.2">
      <c r="B1171" s="107" t="s">
        <v>52</v>
      </c>
      <c r="D1171" s="39"/>
      <c r="E1171" s="72" t="s">
        <v>359</v>
      </c>
      <c r="F1171" s="72"/>
      <c r="G1171" s="29" t="s">
        <v>45</v>
      </c>
      <c r="H1171" s="29" t="s">
        <v>362</v>
      </c>
      <c r="J1171" s="29"/>
      <c r="K1171" s="29" t="s">
        <v>457</v>
      </c>
      <c r="L1171" s="29"/>
      <c r="M1171" s="29" t="s">
        <v>360</v>
      </c>
      <c r="N1171" s="29"/>
      <c r="P1171" s="72" t="s">
        <v>1105</v>
      </c>
      <c r="Q1171" s="87"/>
      <c r="R1171" s="28"/>
      <c r="S1171" s="38">
        <f t="shared" ref="S1171:S1173" si="986">IF(Suggested="Yes",AA1171,AG1171)</f>
        <v>23.75</v>
      </c>
      <c r="T1171" s="36" t="s">
        <v>44</v>
      </c>
      <c r="U1171" s="5" t="str">
        <f>+Instructions!$B$3</f>
        <v>E</v>
      </c>
      <c r="V1171" s="51"/>
      <c r="W1171" s="55">
        <f>+Instructions!$C$22</f>
        <v>0</v>
      </c>
      <c r="X1171" s="38">
        <f>ROUND($AA1171*(1-W1171)+0.004999,2)</f>
        <v>23.75</v>
      </c>
      <c r="Y1171" s="146"/>
      <c r="Z1171" s="6" t="s">
        <v>3263</v>
      </c>
      <c r="AA1171" s="38">
        <v>23.75</v>
      </c>
      <c r="AB1171" s="59">
        <f t="shared" ref="AB1171:AC1173" si="987">+W1171</f>
        <v>0</v>
      </c>
      <c r="AC1171" s="16">
        <f t="shared" si="987"/>
        <v>23.75</v>
      </c>
      <c r="AD1171" s="12">
        <f>(AG1171-AC1171)/AG1171</f>
        <v>0</v>
      </c>
      <c r="AE1171" s="115"/>
      <c r="AF1171" s="120">
        <v>1</v>
      </c>
      <c r="AG1171" s="37">
        <f>SUM(AJ1171:AL1171)+AE1171</f>
        <v>23.75</v>
      </c>
      <c r="AH1171" s="146"/>
      <c r="AJ1171" s="38">
        <f>ROUND(AC1171/(1-VLOOKUP(AF1171,Group,2,FALSE)),2)</f>
        <v>23.75</v>
      </c>
      <c r="AK1171" s="16">
        <f>IF(VLOOKUP(AF1171,Group,5,FALSE)="YES",VLOOKUP(ROUND(ROUND(AJ1171,1)-AJ1171,2),Round,2,FALSE)+VLOOKUP(AF1171,Group,6,FALSE),0)</f>
        <v>0</v>
      </c>
      <c r="AL1171" s="16">
        <f>IF(VLOOKUP(AF1171,Group,7,FALSE)="",0,ROUND(AJ1171-0.04999,1)-AJ1171+AM1171)</f>
        <v>0</v>
      </c>
      <c r="AM1171" s="16" t="str">
        <f>IF(VLOOKUP(AF1171,Group,7,FALSE)="","",VLOOKUP(AF1171,Group,7,FALSE))</f>
        <v/>
      </c>
      <c r="AO1171" s="157" t="s">
        <v>56</v>
      </c>
    </row>
    <row r="1172" spans="2:41" s="3" customFormat="1" ht="9.9499999999999993" customHeight="1" x14ac:dyDescent="0.2">
      <c r="B1172" s="107" t="s">
        <v>52</v>
      </c>
      <c r="D1172" s="39"/>
      <c r="E1172" s="72" t="s">
        <v>359</v>
      </c>
      <c r="F1172" s="72"/>
      <c r="G1172" s="29" t="s">
        <v>45</v>
      </c>
      <c r="H1172" s="29" t="s">
        <v>523</v>
      </c>
      <c r="J1172" s="29"/>
      <c r="K1172" s="29" t="s">
        <v>457</v>
      </c>
      <c r="L1172" s="29"/>
      <c r="M1172" s="29" t="s">
        <v>361</v>
      </c>
      <c r="N1172" s="29"/>
      <c r="P1172" s="72" t="s">
        <v>1105</v>
      </c>
      <c r="Q1172" s="87"/>
      <c r="R1172" s="28"/>
      <c r="S1172" s="38">
        <f t="shared" si="986"/>
        <v>23.75</v>
      </c>
      <c r="T1172" s="36" t="s">
        <v>44</v>
      </c>
      <c r="U1172" s="5" t="str">
        <f>+Instructions!$B$3</f>
        <v>E</v>
      </c>
      <c r="V1172" s="51"/>
      <c r="W1172" s="55">
        <f>+Instructions!$C$22</f>
        <v>0</v>
      </c>
      <c r="X1172" s="38">
        <f>ROUND($AA1172*(1-W1172)+0.004999,2)</f>
        <v>23.75</v>
      </c>
      <c r="Y1172" s="146"/>
      <c r="Z1172" s="6" t="s">
        <v>3263</v>
      </c>
      <c r="AA1172" s="38">
        <v>23.75</v>
      </c>
      <c r="AB1172" s="59">
        <f t="shared" si="987"/>
        <v>0</v>
      </c>
      <c r="AC1172" s="16">
        <f t="shared" si="987"/>
        <v>23.75</v>
      </c>
      <c r="AD1172" s="12">
        <f>(AG1172-AC1172)/AG1172</f>
        <v>0</v>
      </c>
      <c r="AE1172" s="115"/>
      <c r="AF1172" s="120">
        <v>1</v>
      </c>
      <c r="AG1172" s="37">
        <f>SUM(AJ1172:AL1172)+AE1172</f>
        <v>23.75</v>
      </c>
      <c r="AH1172" s="146"/>
      <c r="AJ1172" s="38">
        <f>ROUND(AC1172/(1-VLOOKUP(AF1172,Group,2,FALSE)),2)</f>
        <v>23.75</v>
      </c>
      <c r="AK1172" s="16">
        <f>IF(VLOOKUP(AF1172,Group,5,FALSE)="YES",VLOOKUP(ROUND(ROUND(AJ1172,1)-AJ1172,2),Round,2,FALSE)+VLOOKUP(AF1172,Group,6,FALSE),0)</f>
        <v>0</v>
      </c>
      <c r="AL1172" s="16">
        <f>IF(VLOOKUP(AF1172,Group,7,FALSE)="",0,ROUND(AJ1172-0.04999,1)-AJ1172+AM1172)</f>
        <v>0</v>
      </c>
      <c r="AM1172" s="16" t="str">
        <f>IF(VLOOKUP(AF1172,Group,7,FALSE)="","",VLOOKUP(AF1172,Group,7,FALSE))</f>
        <v/>
      </c>
      <c r="AO1172" s="157" t="s">
        <v>56</v>
      </c>
    </row>
    <row r="1173" spans="2:41" s="3" customFormat="1" ht="9.75" customHeight="1" x14ac:dyDescent="0.2">
      <c r="B1173" s="107" t="s">
        <v>52</v>
      </c>
      <c r="D1173" s="39"/>
      <c r="E1173" s="72" t="s">
        <v>359</v>
      </c>
      <c r="F1173" s="72"/>
      <c r="G1173" s="29" t="s">
        <v>45</v>
      </c>
      <c r="H1173" s="29" t="s">
        <v>2078</v>
      </c>
      <c r="J1173" s="29"/>
      <c r="K1173" s="29" t="s">
        <v>457</v>
      </c>
      <c r="L1173" s="29"/>
      <c r="M1173" s="29" t="s">
        <v>2079</v>
      </c>
      <c r="N1173" s="29"/>
      <c r="P1173" s="72" t="s">
        <v>1105</v>
      </c>
      <c r="Q1173" s="87"/>
      <c r="R1173" s="28"/>
      <c r="S1173" s="38">
        <f t="shared" si="986"/>
        <v>23.75</v>
      </c>
      <c r="T1173" s="36" t="s">
        <v>44</v>
      </c>
      <c r="U1173" s="5" t="str">
        <f>+Instructions!$B$3</f>
        <v>E</v>
      </c>
      <c r="V1173" s="51"/>
      <c r="W1173" s="55">
        <f>+Instructions!$C$22</f>
        <v>0</v>
      </c>
      <c r="X1173" s="38">
        <f t="shared" ref="X1173" si="988">ROUND($AA1173*(1-W1173)+0.004999,2)</f>
        <v>23.75</v>
      </c>
      <c r="Y1173" s="146"/>
      <c r="Z1173" s="6" t="s">
        <v>3263</v>
      </c>
      <c r="AA1173" s="38">
        <v>23.75</v>
      </c>
      <c r="AB1173" s="59">
        <f t="shared" si="987"/>
        <v>0</v>
      </c>
      <c r="AC1173" s="16">
        <f t="shared" si="987"/>
        <v>23.75</v>
      </c>
      <c r="AD1173" s="12">
        <f t="shared" ref="AD1173" si="989">(AG1173-AC1173)/AG1173</f>
        <v>0</v>
      </c>
      <c r="AE1173" s="115"/>
      <c r="AF1173" s="120">
        <v>1</v>
      </c>
      <c r="AG1173" s="37">
        <f t="shared" ref="AG1173" si="990">SUM(AJ1173:AL1173)+AE1173</f>
        <v>23.75</v>
      </c>
      <c r="AH1173" s="146"/>
      <c r="AJ1173" s="38">
        <f t="shared" ref="AJ1173" si="991">ROUND(AC1173/(1-VLOOKUP(AF1173,Group,2,FALSE)),2)</f>
        <v>23.75</v>
      </c>
      <c r="AK1173" s="16">
        <f t="shared" ref="AK1173" si="992">IF(VLOOKUP(AF1173,Group,5,FALSE)="YES",VLOOKUP(ROUND(ROUND(AJ1173,1)-AJ1173,2),Round,2,FALSE)+VLOOKUP(AF1173,Group,6,FALSE),0)</f>
        <v>0</v>
      </c>
      <c r="AL1173" s="16">
        <f t="shared" ref="AL1173" si="993">IF(VLOOKUP(AF1173,Group,7,FALSE)="",0,ROUND(AJ1173-0.04999,1)-AJ1173+AM1173)</f>
        <v>0</v>
      </c>
      <c r="AM1173" s="16" t="str">
        <f t="shared" ref="AM1173" si="994">IF(VLOOKUP(AF1173,Group,7,FALSE)="","",VLOOKUP(AF1173,Group,7,FALSE))</f>
        <v/>
      </c>
      <c r="AO1173" s="156" t="s">
        <v>56</v>
      </c>
    </row>
    <row r="1174" spans="2:41" s="3" customFormat="1" ht="3.75" customHeight="1" x14ac:dyDescent="0.2">
      <c r="P1174" s="72"/>
      <c r="Q1174" s="87"/>
      <c r="R1174" s="6"/>
      <c r="S1174" s="38"/>
      <c r="T1174" s="6"/>
      <c r="U1174" s="5"/>
      <c r="V1174" s="51"/>
      <c r="W1174" s="55"/>
      <c r="X1174" s="14"/>
      <c r="Y1174" s="146"/>
      <c r="Z1174" s="38"/>
      <c r="AA1174" s="38"/>
      <c r="AB1174" s="54"/>
      <c r="AC1174" s="16"/>
      <c r="AD1174" s="14"/>
      <c r="AE1174" s="64"/>
      <c r="AF1174" s="118"/>
      <c r="AG1174" s="38"/>
      <c r="AH1174" s="146"/>
      <c r="AJ1174" s="38"/>
      <c r="AK1174" s="16"/>
      <c r="AL1174" s="16"/>
      <c r="AM1174" s="16"/>
      <c r="AO1174" s="157" t="s">
        <v>56</v>
      </c>
    </row>
    <row r="1175" spans="2:41" s="3" customFormat="1" ht="9.9499999999999993" customHeight="1" x14ac:dyDescent="0.2">
      <c r="C1175" s="71" t="s">
        <v>1392</v>
      </c>
      <c r="O1175" s="3" t="s">
        <v>244</v>
      </c>
      <c r="P1175" s="137"/>
      <c r="Q1175" s="6"/>
      <c r="R1175" s="77" t="s">
        <v>791</v>
      </c>
      <c r="S1175" s="185" t="s">
        <v>1397</v>
      </c>
      <c r="T1175" s="190"/>
      <c r="U1175" s="5"/>
      <c r="V1175" s="51"/>
      <c r="W1175" s="68"/>
      <c r="X1175" s="68"/>
      <c r="Y1175" s="146"/>
      <c r="Z1175" s="38"/>
      <c r="AA1175" s="38"/>
      <c r="AB1175" s="14"/>
      <c r="AC1175" s="14"/>
      <c r="AD1175" s="14"/>
      <c r="AE1175" s="14"/>
      <c r="AF1175" s="64"/>
      <c r="AG1175" s="16"/>
      <c r="AH1175" s="146"/>
      <c r="AO1175" s="157" t="s">
        <v>56</v>
      </c>
    </row>
    <row r="1176" spans="2:41" s="3" customFormat="1" ht="2.4500000000000002" customHeight="1" x14ac:dyDescent="0.2">
      <c r="P1176" s="72"/>
      <c r="Q1176" s="87"/>
      <c r="R1176" s="6"/>
      <c r="S1176" s="38"/>
      <c r="T1176" s="6"/>
      <c r="U1176" s="5"/>
      <c r="V1176" s="51"/>
      <c r="W1176" s="55"/>
      <c r="X1176" s="14"/>
      <c r="Y1176" s="146"/>
      <c r="Z1176" s="38"/>
      <c r="AA1176" s="38"/>
      <c r="AB1176" s="54"/>
      <c r="AC1176" s="16"/>
      <c r="AD1176" s="14"/>
      <c r="AE1176" s="64"/>
      <c r="AF1176" s="118"/>
      <c r="AG1176" s="38"/>
      <c r="AH1176" s="146"/>
      <c r="AJ1176" s="38"/>
      <c r="AK1176" s="16"/>
      <c r="AL1176" s="16"/>
      <c r="AM1176" s="16"/>
      <c r="AO1176" s="157" t="s">
        <v>56</v>
      </c>
    </row>
    <row r="1177" spans="2:41" s="3" customFormat="1" ht="9.9499999999999993" customHeight="1" x14ac:dyDescent="0.2">
      <c r="B1177" s="107" t="s">
        <v>52</v>
      </c>
      <c r="D1177" s="39"/>
      <c r="E1177" s="72" t="s">
        <v>1393</v>
      </c>
      <c r="F1177" s="72"/>
      <c r="G1177" s="29" t="s">
        <v>45</v>
      </c>
      <c r="H1177" s="29" t="s">
        <v>127</v>
      </c>
      <c r="J1177" s="29"/>
      <c r="K1177" s="29" t="s">
        <v>250</v>
      </c>
      <c r="L1177" s="29"/>
      <c r="M1177" s="29" t="s">
        <v>1394</v>
      </c>
      <c r="N1177" s="29"/>
      <c r="P1177" s="72" t="s">
        <v>1714</v>
      </c>
      <c r="Q1177" s="87"/>
      <c r="R1177" s="28"/>
      <c r="S1177" s="38">
        <f>IF(Suggested="Yes",AA1177,AG1177)</f>
        <v>19.55</v>
      </c>
      <c r="T1177" s="36" t="s">
        <v>44</v>
      </c>
      <c r="U1177" s="5" t="str">
        <f>+Instructions!$B$3</f>
        <v>E</v>
      </c>
      <c r="V1177" s="51"/>
      <c r="W1177" s="55">
        <f>+Instructions!$C$22</f>
        <v>0</v>
      </c>
      <c r="X1177" s="38">
        <f>ROUND($AA1177*(1-W1177)+0.004999,2)</f>
        <v>19.55</v>
      </c>
      <c r="Y1177" s="146"/>
      <c r="Z1177" s="6" t="s">
        <v>3263</v>
      </c>
      <c r="AA1177" s="38">
        <v>19.55</v>
      </c>
      <c r="AB1177" s="59">
        <f t="shared" ref="AB1177:AC1187" si="995">+W1177</f>
        <v>0</v>
      </c>
      <c r="AC1177" s="16">
        <f t="shared" si="995"/>
        <v>19.55</v>
      </c>
      <c r="AD1177" s="12">
        <f>(AG1177-AC1177)/AG1177</f>
        <v>0</v>
      </c>
      <c r="AE1177" s="115"/>
      <c r="AF1177" s="120">
        <v>1</v>
      </c>
      <c r="AG1177" s="37">
        <f>SUM(AJ1177:AL1177)+AE1177</f>
        <v>19.55</v>
      </c>
      <c r="AH1177" s="146"/>
      <c r="AJ1177" s="38">
        <f>ROUND(AC1177/(1-VLOOKUP(AF1177,Group,2,FALSE)),2)</f>
        <v>19.55</v>
      </c>
      <c r="AK1177" s="16">
        <f>IF(VLOOKUP(AF1177,Group,5,FALSE)="YES",VLOOKUP(ROUND(ROUND(AJ1177,1)-AJ1177,2),Round,2,FALSE)+VLOOKUP(AF1177,Group,6,FALSE),0)</f>
        <v>0</v>
      </c>
      <c r="AL1177" s="16">
        <f>IF(VLOOKUP(AF1177,Group,7,FALSE)="",0,ROUND(AJ1177-0.04999,1)-AJ1177+AM1177)</f>
        <v>0</v>
      </c>
      <c r="AM1177" s="16" t="str">
        <f>IF(VLOOKUP(AF1177,Group,7,FALSE)="","",VLOOKUP(AF1177,Group,7,FALSE))</f>
        <v/>
      </c>
      <c r="AO1177" s="157" t="s">
        <v>56</v>
      </c>
    </row>
    <row r="1178" spans="2:41" s="3" customFormat="1" ht="9.9499999999999993" customHeight="1" x14ac:dyDescent="0.2">
      <c r="B1178" s="107" t="s">
        <v>52</v>
      </c>
      <c r="D1178" s="39"/>
      <c r="E1178" s="72" t="s">
        <v>1393</v>
      </c>
      <c r="F1178" s="72"/>
      <c r="G1178" s="29" t="s">
        <v>45</v>
      </c>
      <c r="H1178" s="29" t="s">
        <v>132</v>
      </c>
      <c r="J1178" s="29"/>
      <c r="K1178" s="29" t="s">
        <v>250</v>
      </c>
      <c r="L1178" s="29"/>
      <c r="M1178" s="29" t="s">
        <v>1395</v>
      </c>
      <c r="N1178" s="29"/>
      <c r="P1178" s="72" t="s">
        <v>1714</v>
      </c>
      <c r="Q1178" s="87"/>
      <c r="R1178" s="28"/>
      <c r="S1178" s="38">
        <f>IF(Suggested="Yes",AA1178,AG1178)</f>
        <v>24.3</v>
      </c>
      <c r="T1178" s="36" t="s">
        <v>44</v>
      </c>
      <c r="U1178" s="5" t="str">
        <f>+Instructions!$B$3</f>
        <v>E</v>
      </c>
      <c r="V1178" s="51"/>
      <c r="W1178" s="55">
        <f>+Instructions!$C$22</f>
        <v>0</v>
      </c>
      <c r="X1178" s="38">
        <f>ROUND($AA1178*(1-W1178)+0.004999,2)</f>
        <v>24.3</v>
      </c>
      <c r="Y1178" s="146"/>
      <c r="Z1178" s="6" t="s">
        <v>3263</v>
      </c>
      <c r="AA1178" s="38">
        <v>24.3</v>
      </c>
      <c r="AB1178" s="59">
        <f t="shared" si="995"/>
        <v>0</v>
      </c>
      <c r="AC1178" s="16">
        <f t="shared" si="995"/>
        <v>24.3</v>
      </c>
      <c r="AD1178" s="12">
        <f>(AG1178-AC1178)/AG1178</f>
        <v>0</v>
      </c>
      <c r="AE1178" s="115"/>
      <c r="AF1178" s="120">
        <v>1</v>
      </c>
      <c r="AG1178" s="37">
        <f>SUM(AJ1178:AL1178)+AE1178</f>
        <v>24.3</v>
      </c>
      <c r="AH1178" s="146"/>
      <c r="AJ1178" s="38">
        <f>ROUND(AC1178/(1-VLOOKUP(AF1178,Group,2,FALSE)),2)</f>
        <v>24.3</v>
      </c>
      <c r="AK1178" s="16">
        <f>IF(VLOOKUP(AF1178,Group,5,FALSE)="YES",VLOOKUP(ROUND(ROUND(AJ1178,1)-AJ1178,2),Round,2,FALSE)+VLOOKUP(AF1178,Group,6,FALSE),0)</f>
        <v>0</v>
      </c>
      <c r="AL1178" s="16">
        <f>IF(VLOOKUP(AF1178,Group,7,FALSE)="",0,ROUND(AJ1178-0.04999,1)-AJ1178+AM1178)</f>
        <v>0</v>
      </c>
      <c r="AM1178" s="16" t="str">
        <f>IF(VLOOKUP(AF1178,Group,7,FALSE)="","",VLOOKUP(AF1178,Group,7,FALSE))</f>
        <v/>
      </c>
      <c r="AO1178" s="157" t="s">
        <v>56</v>
      </c>
    </row>
    <row r="1179" spans="2:41" s="3" customFormat="1" ht="9.75" customHeight="1" x14ac:dyDescent="0.2">
      <c r="B1179" s="107" t="s">
        <v>52</v>
      </c>
      <c r="D1179" s="39"/>
      <c r="E1179" s="72" t="s">
        <v>1393</v>
      </c>
      <c r="F1179" s="72"/>
      <c r="G1179" s="29" t="s">
        <v>45</v>
      </c>
      <c r="H1179" s="29" t="s">
        <v>1585</v>
      </c>
      <c r="J1179" s="29"/>
      <c r="K1179" s="29" t="s">
        <v>250</v>
      </c>
      <c r="L1179" s="29"/>
      <c r="M1179" s="29" t="s">
        <v>2397</v>
      </c>
      <c r="N1179" s="29"/>
      <c r="P1179" s="72" t="s">
        <v>1714</v>
      </c>
      <c r="Q1179" s="87"/>
      <c r="R1179" s="28"/>
      <c r="S1179" s="38">
        <f>IF(Suggested="Yes",AA1179,AG1179)</f>
        <v>26</v>
      </c>
      <c r="T1179" s="36" t="s">
        <v>44</v>
      </c>
      <c r="U1179" s="5" t="str">
        <f>+Instructions!$B$3</f>
        <v>E</v>
      </c>
      <c r="V1179" s="51"/>
      <c r="W1179" s="55">
        <f>+Instructions!$C$22</f>
        <v>0</v>
      </c>
      <c r="X1179" s="38">
        <f t="shared" ref="X1179" si="996">ROUND($AA1179*(1-W1179)+0.004999,2)</f>
        <v>26</v>
      </c>
      <c r="Y1179" s="146"/>
      <c r="Z1179" s="6" t="s">
        <v>3263</v>
      </c>
      <c r="AA1179" s="38">
        <v>26</v>
      </c>
      <c r="AB1179" s="59">
        <f t="shared" si="995"/>
        <v>0</v>
      </c>
      <c r="AC1179" s="16">
        <f t="shared" si="995"/>
        <v>26</v>
      </c>
      <c r="AD1179" s="12">
        <f t="shared" ref="AD1179" si="997">(AG1179-AC1179)/AG1179</f>
        <v>0</v>
      </c>
      <c r="AE1179" s="115"/>
      <c r="AF1179" s="120">
        <v>1</v>
      </c>
      <c r="AG1179" s="37">
        <f t="shared" ref="AG1179" si="998">SUM(AJ1179:AL1179)+AE1179</f>
        <v>26</v>
      </c>
      <c r="AH1179" s="146"/>
      <c r="AJ1179" s="38">
        <f t="shared" ref="AJ1179" si="999">ROUND(AC1179/(1-VLOOKUP(AF1179,Group,2,FALSE)),2)</f>
        <v>26</v>
      </c>
      <c r="AK1179" s="16">
        <f t="shared" ref="AK1179" si="1000">IF(VLOOKUP(AF1179,Group,5,FALSE)="YES",VLOOKUP(ROUND(ROUND(AJ1179,1)-AJ1179,2),Round,2,FALSE)+VLOOKUP(AF1179,Group,6,FALSE),0)</f>
        <v>0</v>
      </c>
      <c r="AL1179" s="16">
        <f t="shared" ref="AL1179" si="1001">IF(VLOOKUP(AF1179,Group,7,FALSE)="",0,ROUND(AJ1179-0.04999,1)-AJ1179+AM1179)</f>
        <v>0</v>
      </c>
      <c r="AM1179" s="16" t="str">
        <f t="shared" ref="AM1179" si="1002">IF(VLOOKUP(AF1179,Group,7,FALSE)="","",VLOOKUP(AF1179,Group,7,FALSE))</f>
        <v/>
      </c>
      <c r="AO1179" s="156" t="s">
        <v>56</v>
      </c>
    </row>
    <row r="1180" spans="2:41" s="3" customFormat="1" ht="9.9499999999999993" customHeight="1" x14ac:dyDescent="0.2">
      <c r="B1180" s="107" t="s">
        <v>52</v>
      </c>
      <c r="D1180" s="39"/>
      <c r="E1180" s="72" t="s">
        <v>1393</v>
      </c>
      <c r="F1180" s="72"/>
      <c r="G1180" s="29" t="s">
        <v>45</v>
      </c>
      <c r="H1180" s="29" t="s">
        <v>111</v>
      </c>
      <c r="J1180" s="29"/>
      <c r="K1180" s="29" t="s">
        <v>250</v>
      </c>
      <c r="L1180" s="29"/>
      <c r="M1180" s="29" t="s">
        <v>1396</v>
      </c>
      <c r="N1180" s="29"/>
      <c r="P1180" s="72" t="s">
        <v>1714</v>
      </c>
      <c r="Q1180" s="87"/>
      <c r="R1180" s="28"/>
      <c r="S1180" s="38">
        <f>IF(Suggested="Yes",AA1180,AG1180)</f>
        <v>26</v>
      </c>
      <c r="T1180" s="36" t="s">
        <v>44</v>
      </c>
      <c r="U1180" s="5" t="str">
        <f>+Instructions!$B$3</f>
        <v>E</v>
      </c>
      <c r="V1180" s="51"/>
      <c r="W1180" s="55">
        <f>+Instructions!$C$22</f>
        <v>0</v>
      </c>
      <c r="X1180" s="38">
        <f>ROUND($AA1180*(1-W1180)+0.004999,2)</f>
        <v>26</v>
      </c>
      <c r="Y1180" s="146"/>
      <c r="Z1180" s="6" t="s">
        <v>3263</v>
      </c>
      <c r="AA1180" s="38">
        <v>26</v>
      </c>
      <c r="AB1180" s="59">
        <f t="shared" si="995"/>
        <v>0</v>
      </c>
      <c r="AC1180" s="16">
        <f t="shared" si="995"/>
        <v>26</v>
      </c>
      <c r="AD1180" s="12">
        <f>(AG1180-AC1180)/AG1180</f>
        <v>0</v>
      </c>
      <c r="AE1180" s="115"/>
      <c r="AF1180" s="120">
        <v>1</v>
      </c>
      <c r="AG1180" s="37">
        <f>SUM(AJ1180:AL1180)+AE1180</f>
        <v>26</v>
      </c>
      <c r="AH1180" s="146"/>
      <c r="AJ1180" s="38">
        <f>ROUND(AC1180/(1-VLOOKUP(AF1180,Group,2,FALSE)),2)</f>
        <v>26</v>
      </c>
      <c r="AK1180" s="16">
        <f>IF(VLOOKUP(AF1180,Group,5,FALSE)="YES",VLOOKUP(ROUND(ROUND(AJ1180,1)-AJ1180,2),Round,2,FALSE)+VLOOKUP(AF1180,Group,6,FALSE),0)</f>
        <v>0</v>
      </c>
      <c r="AL1180" s="16">
        <f>IF(VLOOKUP(AF1180,Group,7,FALSE)="",0,ROUND(AJ1180-0.04999,1)-AJ1180+AM1180)</f>
        <v>0</v>
      </c>
      <c r="AM1180" s="16" t="str">
        <f>IF(VLOOKUP(AF1180,Group,7,FALSE)="","",VLOOKUP(AF1180,Group,7,FALSE))</f>
        <v/>
      </c>
      <c r="AO1180" s="157" t="s">
        <v>56</v>
      </c>
    </row>
    <row r="1181" spans="2:41" s="3" customFormat="1" ht="9.75" customHeight="1" x14ac:dyDescent="0.2">
      <c r="B1181" s="107" t="s">
        <v>52</v>
      </c>
      <c r="D1181" s="39"/>
      <c r="E1181" s="72" t="s">
        <v>1393</v>
      </c>
      <c r="F1181" s="72"/>
      <c r="G1181" s="29" t="s">
        <v>45</v>
      </c>
      <c r="H1181" s="29" t="s">
        <v>229</v>
      </c>
      <c r="J1181" s="29"/>
      <c r="K1181" s="29" t="s">
        <v>250</v>
      </c>
      <c r="L1181" s="29"/>
      <c r="M1181" s="29" t="s">
        <v>1713</v>
      </c>
      <c r="N1181" s="29"/>
      <c r="P1181" s="72" t="s">
        <v>1714</v>
      </c>
      <c r="Q1181" s="87"/>
      <c r="R1181" s="28"/>
      <c r="S1181" s="38">
        <f>IF(Suggested="Yes",AA1181,AG1181)</f>
        <v>26</v>
      </c>
      <c r="T1181" s="36" t="s">
        <v>44</v>
      </c>
      <c r="U1181" s="5" t="str">
        <f>+Instructions!$B$3</f>
        <v>E</v>
      </c>
      <c r="V1181" s="51"/>
      <c r="W1181" s="55">
        <f>+Instructions!$C$22</f>
        <v>0</v>
      </c>
      <c r="X1181" s="38">
        <f t="shared" ref="X1181:X1187" si="1003">ROUND($AA1181*(1-W1181)+0.004999,2)</f>
        <v>26</v>
      </c>
      <c r="Y1181" s="146"/>
      <c r="Z1181" s="6" t="s">
        <v>3263</v>
      </c>
      <c r="AA1181" s="38">
        <v>26</v>
      </c>
      <c r="AB1181" s="59">
        <f t="shared" si="995"/>
        <v>0</v>
      </c>
      <c r="AC1181" s="16">
        <f t="shared" si="995"/>
        <v>26</v>
      </c>
      <c r="AD1181" s="12">
        <f t="shared" ref="AD1181:AD1187" si="1004">(AG1181-AC1181)/AG1181</f>
        <v>0</v>
      </c>
      <c r="AE1181" s="115"/>
      <c r="AF1181" s="120">
        <v>1</v>
      </c>
      <c r="AG1181" s="37">
        <f t="shared" ref="AG1181:AG1187" si="1005">SUM(AJ1181:AL1181)+AE1181</f>
        <v>26</v>
      </c>
      <c r="AH1181" s="146"/>
      <c r="AJ1181" s="38">
        <f t="shared" ref="AJ1181:AJ1187" si="1006">ROUND(AC1181/(1-VLOOKUP(AF1181,Group,2,FALSE)),2)</f>
        <v>26</v>
      </c>
      <c r="AK1181" s="16">
        <f t="shared" ref="AK1181:AK1187" si="1007">IF(VLOOKUP(AF1181,Group,5,FALSE)="YES",VLOOKUP(ROUND(ROUND(AJ1181,1)-AJ1181,2),Round,2,FALSE)+VLOOKUP(AF1181,Group,6,FALSE),0)</f>
        <v>0</v>
      </c>
      <c r="AL1181" s="16">
        <f t="shared" ref="AL1181:AL1187" si="1008">IF(VLOOKUP(AF1181,Group,7,FALSE)="",0,ROUND(AJ1181-0.04999,1)-AJ1181+AM1181)</f>
        <v>0</v>
      </c>
      <c r="AM1181" s="16" t="str">
        <f t="shared" ref="AM1181:AM1187" si="1009">IF(VLOOKUP(AF1181,Group,7,FALSE)="","",VLOOKUP(AF1181,Group,7,FALSE))</f>
        <v/>
      </c>
      <c r="AO1181" s="156" t="s">
        <v>56</v>
      </c>
    </row>
    <row r="1182" spans="2:41" s="3" customFormat="1" ht="1.5" customHeight="1" x14ac:dyDescent="0.2">
      <c r="P1182" s="72"/>
      <c r="Q1182" s="87"/>
      <c r="R1182" s="6"/>
      <c r="S1182" s="38"/>
      <c r="T1182" s="6"/>
      <c r="U1182" s="5"/>
      <c r="V1182" s="51"/>
      <c r="W1182" s="142"/>
      <c r="X1182" s="55"/>
      <c r="Y1182" s="149"/>
      <c r="Z1182" s="142"/>
      <c r="AA1182" s="38"/>
      <c r="AB1182" s="38"/>
      <c r="AC1182" s="54"/>
      <c r="AD1182" s="16"/>
      <c r="AE1182" s="14"/>
      <c r="AF1182" s="64"/>
      <c r="AG1182" s="118"/>
      <c r="AH1182" s="151"/>
      <c r="AI1182" s="142"/>
      <c r="AK1182" s="16"/>
      <c r="AL1182" s="16"/>
      <c r="AM1182" s="16"/>
      <c r="AN1182" s="16"/>
      <c r="AO1182" s="157"/>
    </row>
    <row r="1183" spans="2:41" s="3" customFormat="1" ht="9.9499999999999993" customHeight="1" x14ac:dyDescent="0.2">
      <c r="B1183" s="106" t="s">
        <v>6</v>
      </c>
      <c r="D1183" s="39"/>
      <c r="E1183" s="72" t="s">
        <v>1716</v>
      </c>
      <c r="F1183" s="72"/>
      <c r="G1183" s="29" t="s">
        <v>1715</v>
      </c>
      <c r="H1183" s="29" t="s">
        <v>127</v>
      </c>
      <c r="I1183" s="29"/>
      <c r="J1183" s="29"/>
      <c r="K1183" s="29" t="s">
        <v>250</v>
      </c>
      <c r="L1183" s="29"/>
      <c r="M1183" s="29" t="s">
        <v>1717</v>
      </c>
      <c r="N1183" s="29"/>
      <c r="P1183" s="72"/>
      <c r="Q1183" s="87"/>
      <c r="R1183" s="28"/>
      <c r="S1183" s="38">
        <f>IF(Suggested="Yes",AA1183,AG1183)</f>
        <v>34.549999999999997</v>
      </c>
      <c r="T1183" s="36" t="s">
        <v>1440</v>
      </c>
      <c r="U1183" s="5" t="str">
        <f>+Instructions!$B$3</f>
        <v>E</v>
      </c>
      <c r="V1183" s="51"/>
      <c r="W1183" s="55">
        <f>+Instructions!$C$22</f>
        <v>0</v>
      </c>
      <c r="X1183" s="38">
        <f t="shared" si="1003"/>
        <v>34.549999999999997</v>
      </c>
      <c r="Y1183" s="146"/>
      <c r="Z1183" s="6" t="s">
        <v>3263</v>
      </c>
      <c r="AA1183" s="38">
        <v>34.549999999999997</v>
      </c>
      <c r="AB1183" s="59">
        <f t="shared" si="995"/>
        <v>0</v>
      </c>
      <c r="AC1183" s="16">
        <f t="shared" si="995"/>
        <v>34.549999999999997</v>
      </c>
      <c r="AD1183" s="12">
        <f t="shared" si="1004"/>
        <v>0</v>
      </c>
      <c r="AE1183" s="115"/>
      <c r="AF1183" s="121">
        <v>3</v>
      </c>
      <c r="AG1183" s="52">
        <f t="shared" si="1005"/>
        <v>34.549999999999997</v>
      </c>
      <c r="AH1183" s="146"/>
      <c r="AJ1183" s="38">
        <f t="shared" si="1006"/>
        <v>34.549999999999997</v>
      </c>
      <c r="AK1183" s="16">
        <f t="shared" si="1007"/>
        <v>0</v>
      </c>
      <c r="AL1183" s="16">
        <f t="shared" si="1008"/>
        <v>0</v>
      </c>
      <c r="AM1183" s="16" t="str">
        <f t="shared" si="1009"/>
        <v/>
      </c>
      <c r="AO1183" s="156" t="s">
        <v>56</v>
      </c>
    </row>
    <row r="1184" spans="2:41" s="3" customFormat="1" ht="9.9499999999999993" customHeight="1" x14ac:dyDescent="0.2">
      <c r="B1184" s="106" t="s">
        <v>6</v>
      </c>
      <c r="D1184" s="39"/>
      <c r="E1184" s="72" t="s">
        <v>1716</v>
      </c>
      <c r="F1184" s="72"/>
      <c r="G1184" s="29" t="s">
        <v>1715</v>
      </c>
      <c r="H1184" s="29" t="s">
        <v>132</v>
      </c>
      <c r="I1184" s="29"/>
      <c r="J1184" s="29"/>
      <c r="K1184" s="29" t="s">
        <v>250</v>
      </c>
      <c r="L1184" s="29"/>
      <c r="M1184" s="29" t="s">
        <v>1718</v>
      </c>
      <c r="N1184" s="29"/>
      <c r="P1184" s="72"/>
      <c r="Q1184" s="87"/>
      <c r="R1184" s="28"/>
      <c r="S1184" s="38">
        <f>IF(Suggested="Yes",AA1184,AG1184)</f>
        <v>34.549999999999997</v>
      </c>
      <c r="T1184" s="36" t="s">
        <v>1440</v>
      </c>
      <c r="U1184" s="5" t="str">
        <f>+Instructions!$B$3</f>
        <v>E</v>
      </c>
      <c r="V1184" s="51"/>
      <c r="W1184" s="55">
        <f>+Instructions!$C$22</f>
        <v>0</v>
      </c>
      <c r="X1184" s="38">
        <f>ROUND($AA1184*(1-W1184)+0.004999,2)</f>
        <v>34.549999999999997</v>
      </c>
      <c r="Y1184" s="146"/>
      <c r="Z1184" s="6" t="s">
        <v>3263</v>
      </c>
      <c r="AA1184" s="38">
        <v>34.549999999999997</v>
      </c>
      <c r="AB1184" s="59">
        <f>+W1184</f>
        <v>0</v>
      </c>
      <c r="AC1184" s="16">
        <f>+X1184</f>
        <v>34.549999999999997</v>
      </c>
      <c r="AD1184" s="12">
        <f>(AG1184-AC1184)/AG1184</f>
        <v>0</v>
      </c>
      <c r="AE1184" s="115"/>
      <c r="AF1184" s="121">
        <v>3</v>
      </c>
      <c r="AG1184" s="52">
        <f>SUM(AJ1184:AL1184)+AE1184</f>
        <v>34.549999999999997</v>
      </c>
      <c r="AH1184" s="146"/>
      <c r="AJ1184" s="38">
        <f>ROUND(AC1184/(1-VLOOKUP(AF1184,Group,2,FALSE)),2)</f>
        <v>34.549999999999997</v>
      </c>
      <c r="AK1184" s="16">
        <f>IF(VLOOKUP(AF1184,Group,5,FALSE)="YES",VLOOKUP(ROUND(ROUND(AJ1184,1)-AJ1184,2),Round,2,FALSE)+VLOOKUP(AF1184,Group,6,FALSE),0)</f>
        <v>0</v>
      </c>
      <c r="AL1184" s="16">
        <f>IF(VLOOKUP(AF1184,Group,7,FALSE)="",0,ROUND(AJ1184-0.04999,1)-AJ1184+AM1184)</f>
        <v>0</v>
      </c>
      <c r="AM1184" s="16" t="str">
        <f>IF(VLOOKUP(AF1184,Group,7,FALSE)="","",VLOOKUP(AF1184,Group,7,FALSE))</f>
        <v/>
      </c>
      <c r="AO1184" s="156" t="s">
        <v>56</v>
      </c>
    </row>
    <row r="1185" spans="2:41" s="3" customFormat="1" ht="9.9499999999999993" customHeight="1" x14ac:dyDescent="0.2">
      <c r="B1185" s="106" t="s">
        <v>6</v>
      </c>
      <c r="D1185" s="39"/>
      <c r="E1185" s="72" t="s">
        <v>1716</v>
      </c>
      <c r="F1185" s="72"/>
      <c r="G1185" s="29" t="s">
        <v>1715</v>
      </c>
      <c r="H1185" s="29" t="s">
        <v>1585</v>
      </c>
      <c r="I1185" s="29"/>
      <c r="J1185" s="29"/>
      <c r="K1185" s="29" t="s">
        <v>250</v>
      </c>
      <c r="L1185" s="29"/>
      <c r="M1185" s="29" t="s">
        <v>2398</v>
      </c>
      <c r="N1185" s="29"/>
      <c r="P1185" s="72"/>
      <c r="Q1185" s="87"/>
      <c r="R1185" s="28"/>
      <c r="S1185" s="38">
        <f t="shared" ref="S1185" si="1010">IF(Suggested="Yes",AA1185,AG1185)</f>
        <v>47.5</v>
      </c>
      <c r="T1185" s="36" t="s">
        <v>1440</v>
      </c>
      <c r="U1185" s="5" t="str">
        <f>+Instructions!$B$3</f>
        <v>E</v>
      </c>
      <c r="V1185" s="51"/>
      <c r="W1185" s="55">
        <f>+Instructions!$C$22</f>
        <v>0</v>
      </c>
      <c r="X1185" s="38">
        <f t="shared" ref="X1185" si="1011">ROUND($AA1185*(1-W1185)+0.004999,2)</f>
        <v>47.5</v>
      </c>
      <c r="Y1185" s="146"/>
      <c r="Z1185" s="6" t="s">
        <v>3263</v>
      </c>
      <c r="AA1185" s="38">
        <v>47.5</v>
      </c>
      <c r="AB1185" s="59">
        <f t="shared" ref="AB1185" si="1012">+W1185</f>
        <v>0</v>
      </c>
      <c r="AC1185" s="16">
        <f t="shared" ref="AC1185" si="1013">+X1185</f>
        <v>47.5</v>
      </c>
      <c r="AD1185" s="12">
        <f t="shared" ref="AD1185" si="1014">(AG1185-AC1185)/AG1185</f>
        <v>0</v>
      </c>
      <c r="AE1185" s="115"/>
      <c r="AF1185" s="121">
        <v>3</v>
      </c>
      <c r="AG1185" s="52">
        <f t="shared" ref="AG1185" si="1015">SUM(AJ1185:AL1185)+AE1185</f>
        <v>47.5</v>
      </c>
      <c r="AH1185" s="146"/>
      <c r="AJ1185" s="38">
        <f t="shared" ref="AJ1185" si="1016">ROUND(AC1185/(1-VLOOKUP(AF1185,Group,2,FALSE)),2)</f>
        <v>47.5</v>
      </c>
      <c r="AK1185" s="16">
        <f t="shared" ref="AK1185" si="1017">IF(VLOOKUP(AF1185,Group,5,FALSE)="YES",VLOOKUP(ROUND(ROUND(AJ1185,1)-AJ1185,2),Round,2,FALSE)+VLOOKUP(AF1185,Group,6,FALSE),0)</f>
        <v>0</v>
      </c>
      <c r="AL1185" s="16">
        <f t="shared" ref="AL1185" si="1018">IF(VLOOKUP(AF1185,Group,7,FALSE)="",0,ROUND(AJ1185-0.04999,1)-AJ1185+AM1185)</f>
        <v>0</v>
      </c>
      <c r="AM1185" s="16" t="str">
        <f t="shared" ref="AM1185" si="1019">IF(VLOOKUP(AF1185,Group,7,FALSE)="","",VLOOKUP(AF1185,Group,7,FALSE))</f>
        <v/>
      </c>
      <c r="AO1185" s="156" t="s">
        <v>56</v>
      </c>
    </row>
    <row r="1186" spans="2:41" s="3" customFormat="1" ht="9.9499999999999993" customHeight="1" x14ac:dyDescent="0.2">
      <c r="B1186" s="106" t="s">
        <v>6</v>
      </c>
      <c r="D1186" s="39"/>
      <c r="E1186" s="72" t="s">
        <v>1716</v>
      </c>
      <c r="F1186" s="72"/>
      <c r="G1186" s="29" t="s">
        <v>1715</v>
      </c>
      <c r="H1186" s="29" t="s">
        <v>111</v>
      </c>
      <c r="I1186" s="29"/>
      <c r="J1186" s="29"/>
      <c r="K1186" s="29" t="s">
        <v>250</v>
      </c>
      <c r="L1186" s="29"/>
      <c r="M1186" s="29" t="s">
        <v>1719</v>
      </c>
      <c r="N1186" s="29"/>
      <c r="P1186" s="72"/>
      <c r="Q1186" s="87"/>
      <c r="R1186" s="28"/>
      <c r="S1186" s="38">
        <f>IF(Suggested="Yes",AA1186,AG1186)</f>
        <v>34.549999999999997</v>
      </c>
      <c r="T1186" s="36" t="s">
        <v>1440</v>
      </c>
      <c r="U1186" s="5" t="str">
        <f>+Instructions!$B$3</f>
        <v>E</v>
      </c>
      <c r="V1186" s="51"/>
      <c r="W1186" s="55">
        <f>+Instructions!$C$22</f>
        <v>0</v>
      </c>
      <c r="X1186" s="38">
        <f>ROUND($AA1186*(1-W1186)+0.004999,2)</f>
        <v>34.549999999999997</v>
      </c>
      <c r="Y1186" s="146"/>
      <c r="Z1186" s="6" t="s">
        <v>3263</v>
      </c>
      <c r="AA1186" s="38">
        <v>34.549999999999997</v>
      </c>
      <c r="AB1186" s="59">
        <f>+W1186</f>
        <v>0</v>
      </c>
      <c r="AC1186" s="16">
        <f>+X1186</f>
        <v>34.549999999999997</v>
      </c>
      <c r="AD1186" s="12">
        <f>(AG1186-AC1186)/AG1186</f>
        <v>0</v>
      </c>
      <c r="AE1186" s="115"/>
      <c r="AF1186" s="121">
        <v>3</v>
      </c>
      <c r="AG1186" s="52">
        <f>SUM(AJ1186:AL1186)+AE1186</f>
        <v>34.549999999999997</v>
      </c>
      <c r="AH1186" s="146"/>
      <c r="AJ1186" s="38">
        <f>ROUND(AC1186/(1-VLOOKUP(AF1186,Group,2,FALSE)),2)</f>
        <v>34.549999999999997</v>
      </c>
      <c r="AK1186" s="16">
        <f>IF(VLOOKUP(AF1186,Group,5,FALSE)="YES",VLOOKUP(ROUND(ROUND(AJ1186,1)-AJ1186,2),Round,2,FALSE)+VLOOKUP(AF1186,Group,6,FALSE),0)</f>
        <v>0</v>
      </c>
      <c r="AL1186" s="16">
        <f>IF(VLOOKUP(AF1186,Group,7,FALSE)="",0,ROUND(AJ1186-0.04999,1)-AJ1186+AM1186)</f>
        <v>0</v>
      </c>
      <c r="AM1186" s="16" t="str">
        <f>IF(VLOOKUP(AF1186,Group,7,FALSE)="","",VLOOKUP(AF1186,Group,7,FALSE))</f>
        <v/>
      </c>
      <c r="AO1186" s="156" t="s">
        <v>56</v>
      </c>
    </row>
    <row r="1187" spans="2:41" s="3" customFormat="1" ht="9.9499999999999993" customHeight="1" x14ac:dyDescent="0.2">
      <c r="B1187" s="106" t="s">
        <v>6</v>
      </c>
      <c r="D1187" s="39"/>
      <c r="E1187" s="72" t="s">
        <v>1716</v>
      </c>
      <c r="F1187" s="72"/>
      <c r="G1187" s="29" t="s">
        <v>1715</v>
      </c>
      <c r="H1187" s="29" t="s">
        <v>229</v>
      </c>
      <c r="I1187" s="29"/>
      <c r="J1187" s="29"/>
      <c r="K1187" s="29" t="s">
        <v>250</v>
      </c>
      <c r="L1187" s="29"/>
      <c r="M1187" s="29" t="s">
        <v>1720</v>
      </c>
      <c r="N1187" s="29"/>
      <c r="P1187" s="72"/>
      <c r="Q1187" s="87"/>
      <c r="R1187" s="28"/>
      <c r="S1187" s="38">
        <f>IF(Suggested="Yes",AA1187,AG1187)</f>
        <v>47.5</v>
      </c>
      <c r="T1187" s="36" t="s">
        <v>1440</v>
      </c>
      <c r="U1187" s="5" t="str">
        <f>+Instructions!$B$3</f>
        <v>E</v>
      </c>
      <c r="V1187" s="51"/>
      <c r="W1187" s="55">
        <f>+Instructions!$C$22</f>
        <v>0</v>
      </c>
      <c r="X1187" s="38">
        <f t="shared" si="1003"/>
        <v>47.5</v>
      </c>
      <c r="Y1187" s="146"/>
      <c r="Z1187" s="6" t="s">
        <v>3263</v>
      </c>
      <c r="AA1187" s="38">
        <v>47.5</v>
      </c>
      <c r="AB1187" s="59">
        <f t="shared" si="995"/>
        <v>0</v>
      </c>
      <c r="AC1187" s="16">
        <f t="shared" si="995"/>
        <v>47.5</v>
      </c>
      <c r="AD1187" s="12">
        <f t="shared" si="1004"/>
        <v>0</v>
      </c>
      <c r="AE1187" s="115"/>
      <c r="AF1187" s="121">
        <v>3</v>
      </c>
      <c r="AG1187" s="52">
        <f t="shared" si="1005"/>
        <v>47.5</v>
      </c>
      <c r="AH1187" s="146"/>
      <c r="AJ1187" s="38">
        <f t="shared" si="1006"/>
        <v>47.5</v>
      </c>
      <c r="AK1187" s="16">
        <f t="shared" si="1007"/>
        <v>0</v>
      </c>
      <c r="AL1187" s="16">
        <f t="shared" si="1008"/>
        <v>0</v>
      </c>
      <c r="AM1187" s="16" t="str">
        <f t="shared" si="1009"/>
        <v/>
      </c>
      <c r="AO1187" s="156" t="s">
        <v>56</v>
      </c>
    </row>
    <row r="1188" spans="2:41" s="3" customFormat="1" ht="3.75" customHeight="1" x14ac:dyDescent="0.2">
      <c r="P1188" s="72"/>
      <c r="Q1188" s="87"/>
      <c r="R1188" s="6"/>
      <c r="S1188" s="38"/>
      <c r="T1188" s="6"/>
      <c r="U1188" s="5"/>
      <c r="V1188" s="51"/>
      <c r="W1188" s="55"/>
      <c r="X1188" s="14"/>
      <c r="Y1188" s="146"/>
      <c r="Z1188" s="38"/>
      <c r="AA1188" s="38"/>
      <c r="AB1188" s="54"/>
      <c r="AC1188" s="16"/>
      <c r="AD1188" s="14"/>
      <c r="AE1188" s="64"/>
      <c r="AF1188" s="118"/>
      <c r="AG1188" s="38"/>
      <c r="AH1188" s="146"/>
      <c r="AJ1188" s="38"/>
      <c r="AK1188" s="16"/>
      <c r="AL1188" s="16"/>
      <c r="AM1188" s="16"/>
      <c r="AO1188" s="157" t="s">
        <v>56</v>
      </c>
    </row>
    <row r="1189" spans="2:41" s="3" customFormat="1" ht="9.9499999999999993" customHeight="1" x14ac:dyDescent="0.2">
      <c r="C1189" s="71" t="s">
        <v>2083</v>
      </c>
      <c r="O1189" s="3" t="s">
        <v>244</v>
      </c>
      <c r="P1189" s="137"/>
      <c r="Q1189" s="6"/>
      <c r="R1189" s="77" t="s">
        <v>791</v>
      </c>
      <c r="S1189" s="185" t="s">
        <v>2084</v>
      </c>
      <c r="T1189" s="190"/>
      <c r="U1189" s="5"/>
      <c r="V1189" s="51"/>
      <c r="W1189" s="68"/>
      <c r="X1189" s="68"/>
      <c r="Y1189" s="146"/>
      <c r="Z1189" s="38"/>
      <c r="AA1189" s="38"/>
      <c r="AB1189" s="14"/>
      <c r="AC1189" s="14"/>
      <c r="AD1189" s="14"/>
      <c r="AE1189" s="14"/>
      <c r="AF1189" s="64"/>
      <c r="AG1189" s="16"/>
      <c r="AH1189" s="146"/>
      <c r="AO1189" s="157" t="s">
        <v>56</v>
      </c>
    </row>
    <row r="1190" spans="2:41" s="3" customFormat="1" ht="2.4500000000000002" customHeight="1" x14ac:dyDescent="0.2">
      <c r="P1190" s="72"/>
      <c r="Q1190" s="87"/>
      <c r="R1190" s="6"/>
      <c r="S1190" s="185"/>
      <c r="T1190" s="6"/>
      <c r="U1190" s="5"/>
      <c r="V1190" s="51"/>
      <c r="W1190" s="55"/>
      <c r="X1190" s="14"/>
      <c r="Y1190" s="146"/>
      <c r="Z1190" s="38"/>
      <c r="AA1190" s="38"/>
      <c r="AB1190" s="54"/>
      <c r="AC1190" s="16"/>
      <c r="AD1190" s="14"/>
      <c r="AE1190" s="64"/>
      <c r="AF1190" s="118"/>
      <c r="AG1190" s="38"/>
      <c r="AH1190" s="146"/>
      <c r="AJ1190" s="38"/>
      <c r="AK1190" s="16"/>
      <c r="AL1190" s="16"/>
      <c r="AM1190" s="16"/>
      <c r="AO1190" s="157" t="s">
        <v>56</v>
      </c>
    </row>
    <row r="1191" spans="2:41" s="3" customFormat="1" ht="9.9499999999999993" customHeight="1" x14ac:dyDescent="0.2">
      <c r="C1191" s="34"/>
      <c r="D1191" s="39" t="s">
        <v>216</v>
      </c>
      <c r="E1191" s="138" t="s">
        <v>1925</v>
      </c>
      <c r="F1191" s="138"/>
      <c r="G1191" s="138"/>
      <c r="H1191" s="138"/>
      <c r="I1191" s="138"/>
      <c r="J1191" s="138"/>
      <c r="K1191" s="138"/>
      <c r="L1191" s="138"/>
      <c r="M1191" s="138"/>
      <c r="N1191" s="138"/>
      <c r="O1191" s="29"/>
      <c r="P1191" s="72"/>
      <c r="Q1191" s="29"/>
      <c r="R1191" s="29"/>
      <c r="S1191" s="29"/>
      <c r="T1191" s="29"/>
      <c r="U1191" s="5"/>
      <c r="V1191" s="51"/>
      <c r="W1191" s="68"/>
      <c r="X1191" s="68"/>
      <c r="Y1191" s="146"/>
      <c r="Z1191" s="38"/>
      <c r="AA1191" s="38"/>
      <c r="AB1191" s="54"/>
      <c r="AC1191" s="16"/>
      <c r="AD1191" s="14"/>
      <c r="AE1191" s="64"/>
      <c r="AF1191" s="118"/>
      <c r="AG1191" s="16"/>
      <c r="AH1191" s="146"/>
      <c r="AJ1191" s="38"/>
      <c r="AK1191" s="16"/>
      <c r="AL1191" s="16"/>
      <c r="AM1191" s="16"/>
      <c r="AO1191" s="157"/>
    </row>
    <row r="1192" spans="2:41" s="3" customFormat="1" ht="1.5" customHeight="1" x14ac:dyDescent="0.2">
      <c r="P1192" s="72"/>
      <c r="Q1192" s="87"/>
      <c r="R1192" s="6"/>
      <c r="S1192" s="38"/>
      <c r="T1192" s="6"/>
      <c r="U1192" s="5"/>
      <c r="V1192" s="51"/>
      <c r="W1192" s="55"/>
      <c r="X1192" s="14"/>
      <c r="Y1192" s="146"/>
      <c r="Z1192" s="38"/>
      <c r="AA1192" s="38"/>
      <c r="AB1192" s="54"/>
      <c r="AC1192" s="16"/>
      <c r="AD1192" s="14"/>
      <c r="AE1192" s="64"/>
      <c r="AF1192" s="118"/>
      <c r="AG1192" s="38"/>
      <c r="AH1192" s="146"/>
      <c r="AJ1192" s="38"/>
      <c r="AK1192" s="16"/>
      <c r="AL1192" s="16"/>
      <c r="AM1192" s="16"/>
      <c r="AO1192" s="157" t="s">
        <v>56</v>
      </c>
    </row>
    <row r="1193" spans="2:41" s="3" customFormat="1" ht="9.9499999999999993" customHeight="1" x14ac:dyDescent="0.2">
      <c r="B1193" s="107" t="s">
        <v>52</v>
      </c>
      <c r="D1193" s="39"/>
      <c r="E1193" s="72" t="s">
        <v>1520</v>
      </c>
      <c r="F1193" s="72"/>
      <c r="G1193" s="29" t="s">
        <v>45</v>
      </c>
      <c r="H1193" s="29"/>
      <c r="I1193" s="29"/>
      <c r="J1193" s="29"/>
      <c r="K1193" s="29" t="s">
        <v>125</v>
      </c>
      <c r="L1193" s="29"/>
      <c r="M1193" s="29" t="s">
        <v>2085</v>
      </c>
      <c r="N1193" s="29"/>
      <c r="P1193" s="72" t="s">
        <v>90</v>
      </c>
      <c r="Q1193" s="87"/>
      <c r="R1193" s="28"/>
      <c r="S1193" s="38">
        <f>IF(Suggested="Yes",AA1193,AG1193)</f>
        <v>35.25</v>
      </c>
      <c r="T1193" s="36" t="s">
        <v>44</v>
      </c>
      <c r="U1193" s="5" t="str">
        <f>+Instructions!$B$3</f>
        <v>E</v>
      </c>
      <c r="V1193" s="51"/>
      <c r="W1193" s="55">
        <f>+Instructions!$C$22</f>
        <v>0</v>
      </c>
      <c r="X1193" s="38">
        <f t="shared" ref="X1193" si="1020">ROUND($AA1193*(1-W1193)+0.004999,2)</f>
        <v>35.25</v>
      </c>
      <c r="Y1193" s="146"/>
      <c r="Z1193" s="6" t="s">
        <v>3263</v>
      </c>
      <c r="AA1193" s="38">
        <v>35.25</v>
      </c>
      <c r="AB1193" s="59">
        <f t="shared" ref="AB1193" si="1021">+W1193</f>
        <v>0</v>
      </c>
      <c r="AC1193" s="16">
        <f t="shared" ref="AC1193" si="1022">+X1193</f>
        <v>35.25</v>
      </c>
      <c r="AD1193" s="12">
        <f t="shared" ref="AD1193" si="1023">(AG1193-AC1193)/AG1193</f>
        <v>0</v>
      </c>
      <c r="AE1193" s="115"/>
      <c r="AF1193" s="120">
        <v>1</v>
      </c>
      <c r="AG1193" s="37">
        <f t="shared" ref="AG1193" si="1024">SUM(AJ1193:AL1193)+AE1193</f>
        <v>35.25</v>
      </c>
      <c r="AH1193" s="146"/>
      <c r="AJ1193" s="38">
        <f t="shared" ref="AJ1193" si="1025">ROUND(AC1193/(1-VLOOKUP(AF1193,Group,2,FALSE)),2)</f>
        <v>35.25</v>
      </c>
      <c r="AK1193" s="16">
        <f t="shared" ref="AK1193" si="1026">IF(VLOOKUP(AF1193,Group,5,FALSE)="YES",VLOOKUP(ROUND(ROUND(AJ1193,1)-AJ1193,2),Round,2,FALSE)+VLOOKUP(AF1193,Group,6,FALSE),0)</f>
        <v>0</v>
      </c>
      <c r="AL1193" s="16">
        <f t="shared" ref="AL1193" si="1027">IF(VLOOKUP(AF1193,Group,7,FALSE)="",0,ROUND(AJ1193-0.04999,1)-AJ1193+AM1193)</f>
        <v>0</v>
      </c>
      <c r="AM1193" s="16" t="str">
        <f t="shared" ref="AM1193" si="1028">IF(VLOOKUP(AF1193,Group,7,FALSE)="","",VLOOKUP(AF1193,Group,7,FALSE))</f>
        <v/>
      </c>
      <c r="AO1193" s="156" t="s">
        <v>56</v>
      </c>
    </row>
    <row r="1194" spans="2:41" s="3" customFormat="1" ht="9.9499999999999993" customHeight="1" x14ac:dyDescent="0.2">
      <c r="B1194" s="107" t="s">
        <v>52</v>
      </c>
      <c r="D1194" s="39"/>
      <c r="E1194" s="72" t="s">
        <v>177</v>
      </c>
      <c r="F1194" s="72"/>
      <c r="G1194" s="29" t="s">
        <v>45</v>
      </c>
      <c r="H1194" s="29"/>
      <c r="I1194" s="29"/>
      <c r="J1194" s="29"/>
      <c r="K1194" s="29" t="s">
        <v>125</v>
      </c>
      <c r="L1194" s="29"/>
      <c r="M1194" s="29" t="s">
        <v>2086</v>
      </c>
      <c r="N1194" s="29"/>
      <c r="P1194" s="72" t="s">
        <v>90</v>
      </c>
      <c r="Q1194" s="87"/>
      <c r="R1194" s="28"/>
      <c r="S1194" s="38">
        <f>IF(Suggested="Yes",AA1194,AG1194)</f>
        <v>35.25</v>
      </c>
      <c r="T1194" s="36" t="s">
        <v>44</v>
      </c>
      <c r="U1194" s="5" t="str">
        <f>+Instructions!$B$3</f>
        <v>E</v>
      </c>
      <c r="V1194" s="51"/>
      <c r="W1194" s="55">
        <f>+Instructions!$C$22</f>
        <v>0</v>
      </c>
      <c r="X1194" s="38">
        <f t="shared" ref="X1194" si="1029">ROUND($AA1194*(1-W1194)+0.004999,2)</f>
        <v>35.25</v>
      </c>
      <c r="Y1194" s="146"/>
      <c r="Z1194" s="6" t="s">
        <v>3263</v>
      </c>
      <c r="AA1194" s="38">
        <v>35.25</v>
      </c>
      <c r="AB1194" s="59">
        <f t="shared" ref="AB1194" si="1030">+W1194</f>
        <v>0</v>
      </c>
      <c r="AC1194" s="16">
        <f t="shared" ref="AC1194" si="1031">+X1194</f>
        <v>35.25</v>
      </c>
      <c r="AD1194" s="12">
        <f t="shared" ref="AD1194" si="1032">(AG1194-AC1194)/AG1194</f>
        <v>0</v>
      </c>
      <c r="AE1194" s="115"/>
      <c r="AF1194" s="120">
        <v>1</v>
      </c>
      <c r="AG1194" s="37">
        <f t="shared" ref="AG1194" si="1033">SUM(AJ1194:AL1194)+AE1194</f>
        <v>35.25</v>
      </c>
      <c r="AH1194" s="146"/>
      <c r="AJ1194" s="38">
        <f t="shared" ref="AJ1194" si="1034">ROUND(AC1194/(1-VLOOKUP(AF1194,Group,2,FALSE)),2)</f>
        <v>35.25</v>
      </c>
      <c r="AK1194" s="16">
        <f t="shared" ref="AK1194" si="1035">IF(VLOOKUP(AF1194,Group,5,FALSE)="YES",VLOOKUP(ROUND(ROUND(AJ1194,1)-AJ1194,2),Round,2,FALSE)+VLOOKUP(AF1194,Group,6,FALSE),0)</f>
        <v>0</v>
      </c>
      <c r="AL1194" s="16">
        <f t="shared" ref="AL1194" si="1036">IF(VLOOKUP(AF1194,Group,7,FALSE)="",0,ROUND(AJ1194-0.04999,1)-AJ1194+AM1194)</f>
        <v>0</v>
      </c>
      <c r="AM1194" s="16" t="str">
        <f t="shared" ref="AM1194" si="1037">IF(VLOOKUP(AF1194,Group,7,FALSE)="","",VLOOKUP(AF1194,Group,7,FALSE))</f>
        <v/>
      </c>
      <c r="AO1194" s="156" t="s">
        <v>56</v>
      </c>
    </row>
    <row r="1195" spans="2:41" s="3" customFormat="1" ht="1.5" customHeight="1" x14ac:dyDescent="0.2">
      <c r="P1195" s="72"/>
      <c r="Q1195" s="87"/>
      <c r="R1195" s="6"/>
      <c r="S1195" s="38"/>
      <c r="T1195" s="6"/>
      <c r="U1195" s="5"/>
      <c r="V1195" s="51"/>
      <c r="W1195" s="55"/>
      <c r="X1195" s="14"/>
      <c r="Y1195" s="146"/>
      <c r="Z1195" s="38"/>
      <c r="AA1195" s="38"/>
      <c r="AB1195" s="54"/>
      <c r="AC1195" s="16"/>
      <c r="AD1195" s="14"/>
      <c r="AE1195" s="64"/>
      <c r="AF1195" s="118"/>
      <c r="AG1195" s="38"/>
      <c r="AH1195" s="146"/>
      <c r="AJ1195" s="38"/>
      <c r="AK1195" s="16"/>
      <c r="AL1195" s="16"/>
      <c r="AM1195" s="16"/>
      <c r="AO1195" s="157" t="s">
        <v>56</v>
      </c>
    </row>
    <row r="1196" spans="2:41" s="3" customFormat="1" ht="9.9499999999999993" customHeight="1" x14ac:dyDescent="0.2">
      <c r="B1196" s="106" t="s">
        <v>6</v>
      </c>
      <c r="D1196" s="39"/>
      <c r="E1196" s="72" t="s">
        <v>251</v>
      </c>
      <c r="F1196" s="72"/>
      <c r="G1196" s="29" t="s">
        <v>96</v>
      </c>
      <c r="H1196" s="29"/>
      <c r="I1196" s="29"/>
      <c r="J1196" s="29"/>
      <c r="K1196" s="29" t="s">
        <v>125</v>
      </c>
      <c r="L1196" s="29"/>
      <c r="M1196" s="29" t="s">
        <v>2088</v>
      </c>
      <c r="N1196" s="29"/>
      <c r="P1196" s="72" t="s">
        <v>1531</v>
      </c>
      <c r="Q1196" s="87"/>
      <c r="R1196" s="28"/>
      <c r="S1196" s="38">
        <f>IF(Suggested="Yes",AA1196,AG1196)</f>
        <v>58.45</v>
      </c>
      <c r="T1196" s="36" t="s">
        <v>43</v>
      </c>
      <c r="U1196" s="5" t="str">
        <f>+Instructions!$B$3</f>
        <v>E</v>
      </c>
      <c r="V1196" s="51"/>
      <c r="W1196" s="55">
        <f>+Instructions!$C$22</f>
        <v>0</v>
      </c>
      <c r="X1196" s="38">
        <f>ROUND($AA1196*(1-W1196)+0.004999,2)</f>
        <v>58.45</v>
      </c>
      <c r="Y1196" s="146"/>
      <c r="Z1196" s="6" t="s">
        <v>3263</v>
      </c>
      <c r="AA1196" s="38">
        <v>58.45</v>
      </c>
      <c r="AB1196" s="59">
        <f t="shared" ref="AB1196:AC1199" si="1038">+W1196</f>
        <v>0</v>
      </c>
      <c r="AC1196" s="16">
        <f t="shared" si="1038"/>
        <v>58.45</v>
      </c>
      <c r="AD1196" s="12">
        <f>(AG1196-AC1196)/AG1196</f>
        <v>0</v>
      </c>
      <c r="AE1196" s="115"/>
      <c r="AF1196" s="121">
        <v>3</v>
      </c>
      <c r="AG1196" s="52">
        <f>SUM(AJ1196:AL1196)+AE1196</f>
        <v>58.45</v>
      </c>
      <c r="AH1196" s="146"/>
      <c r="AJ1196" s="38">
        <f>ROUND(AC1196/(1-VLOOKUP(AF1196,Group,2,FALSE)),2)</f>
        <v>58.45</v>
      </c>
      <c r="AK1196" s="16">
        <f>IF(VLOOKUP(AF1196,Group,5,FALSE)="YES",VLOOKUP(ROUND(ROUND(AJ1196,1)-AJ1196,2),Round,2,FALSE)+VLOOKUP(AF1196,Group,6,FALSE),0)</f>
        <v>0</v>
      </c>
      <c r="AL1196" s="16">
        <f>IF(VLOOKUP(AF1196,Group,7,FALSE)="",0,ROUND(AJ1196-0.04999,1)-AJ1196+AM1196)</f>
        <v>0</v>
      </c>
      <c r="AM1196" s="16" t="str">
        <f>IF(VLOOKUP(AF1196,Group,7,FALSE)="","",VLOOKUP(AF1196,Group,7,FALSE))</f>
        <v/>
      </c>
      <c r="AO1196" s="157" t="s">
        <v>56</v>
      </c>
    </row>
    <row r="1197" spans="2:41" s="3" customFormat="1" ht="9.9499999999999993" customHeight="1" x14ac:dyDescent="0.2">
      <c r="B1197" s="106" t="s">
        <v>6</v>
      </c>
      <c r="D1197" s="39"/>
      <c r="E1197" s="72" t="s">
        <v>377</v>
      </c>
      <c r="F1197" s="72"/>
      <c r="G1197" s="29" t="s">
        <v>2075</v>
      </c>
      <c r="H1197" s="29"/>
      <c r="I1197" s="29"/>
      <c r="J1197" s="29"/>
      <c r="K1197" s="29" t="s">
        <v>125</v>
      </c>
      <c r="L1197" s="29"/>
      <c r="M1197" s="29" t="s">
        <v>2089</v>
      </c>
      <c r="N1197" s="29"/>
      <c r="P1197" s="72" t="s">
        <v>1531</v>
      </c>
      <c r="Q1197" s="87"/>
      <c r="R1197" s="28"/>
      <c r="S1197" s="38">
        <f>IF(Suggested="Yes",AA1197,AG1197)</f>
        <v>58.8</v>
      </c>
      <c r="T1197" s="36" t="s">
        <v>43</v>
      </c>
      <c r="U1197" s="5" t="str">
        <f>+Instructions!$B$3</f>
        <v>E</v>
      </c>
      <c r="V1197" s="51"/>
      <c r="W1197" s="55">
        <f>+Instructions!$C$22</f>
        <v>0</v>
      </c>
      <c r="X1197" s="38">
        <f>ROUND($AA1197*(1-W1197)+0.004999,2)</f>
        <v>58.8</v>
      </c>
      <c r="Y1197" s="146"/>
      <c r="Z1197" s="6" t="s">
        <v>3263</v>
      </c>
      <c r="AA1197" s="38">
        <v>58.8</v>
      </c>
      <c r="AB1197" s="59">
        <f t="shared" si="1038"/>
        <v>0</v>
      </c>
      <c r="AC1197" s="16">
        <f t="shared" si="1038"/>
        <v>58.8</v>
      </c>
      <c r="AD1197" s="12">
        <f>(AG1197-AC1197)/AG1197</f>
        <v>0</v>
      </c>
      <c r="AE1197" s="115"/>
      <c r="AF1197" s="121">
        <v>3</v>
      </c>
      <c r="AG1197" s="52">
        <f>SUM(AJ1197:AL1197)+AE1197</f>
        <v>58.8</v>
      </c>
      <c r="AH1197" s="146"/>
      <c r="AJ1197" s="38">
        <f>ROUND(AC1197/(1-VLOOKUP(AF1197,Group,2,FALSE)),2)</f>
        <v>58.8</v>
      </c>
      <c r="AK1197" s="16">
        <f>IF(VLOOKUP(AF1197,Group,5,FALSE)="YES",VLOOKUP(ROUND(ROUND(AJ1197,1)-AJ1197,2),Round,2,FALSE)+VLOOKUP(AF1197,Group,6,FALSE),0)</f>
        <v>0</v>
      </c>
      <c r="AL1197" s="16">
        <f>IF(VLOOKUP(AF1197,Group,7,FALSE)="",0,ROUND(AJ1197-0.04999,1)-AJ1197+AM1197)</f>
        <v>0</v>
      </c>
      <c r="AM1197" s="16" t="str">
        <f>IF(VLOOKUP(AF1197,Group,7,FALSE)="","",VLOOKUP(AF1197,Group,7,FALSE))</f>
        <v/>
      </c>
      <c r="AO1197" s="156" t="s">
        <v>56</v>
      </c>
    </row>
    <row r="1198" spans="2:41" s="3" customFormat="1" ht="9.9499999999999993" customHeight="1" x14ac:dyDescent="0.2">
      <c r="B1198" s="106" t="s">
        <v>6</v>
      </c>
      <c r="D1198" s="39"/>
      <c r="E1198" s="72" t="s">
        <v>2000</v>
      </c>
      <c r="F1198" s="72"/>
      <c r="G1198" s="29" t="s">
        <v>733</v>
      </c>
      <c r="H1198" s="29"/>
      <c r="I1198" s="29"/>
      <c r="J1198" s="29"/>
      <c r="K1198" s="29" t="s">
        <v>125</v>
      </c>
      <c r="L1198" s="29"/>
      <c r="M1198" s="29" t="s">
        <v>2091</v>
      </c>
      <c r="N1198" s="29"/>
      <c r="P1198" s="72" t="s">
        <v>1531</v>
      </c>
      <c r="Q1198" s="87"/>
      <c r="R1198" s="28"/>
      <c r="S1198" s="38">
        <f>IF(Suggested="Yes",AA1198,AG1198)</f>
        <v>80.650000000000006</v>
      </c>
      <c r="T1198" s="36" t="s">
        <v>43</v>
      </c>
      <c r="U1198" s="5" t="str">
        <f>+Instructions!$B$3</f>
        <v>E</v>
      </c>
      <c r="V1198" s="51"/>
      <c r="W1198" s="55">
        <f>+Instructions!$C$22</f>
        <v>0</v>
      </c>
      <c r="X1198" s="38">
        <f>ROUND($AA1198*(1-W1198)+0.004999,2)</f>
        <v>80.650000000000006</v>
      </c>
      <c r="Y1198" s="146"/>
      <c r="Z1198" s="6" t="s">
        <v>3263</v>
      </c>
      <c r="AA1198" s="38">
        <v>80.650000000000006</v>
      </c>
      <c r="AB1198" s="59">
        <f t="shared" si="1038"/>
        <v>0</v>
      </c>
      <c r="AC1198" s="16">
        <f t="shared" si="1038"/>
        <v>80.650000000000006</v>
      </c>
      <c r="AD1198" s="12">
        <f>(AG1198-AC1198)/AG1198</f>
        <v>0</v>
      </c>
      <c r="AE1198" s="115"/>
      <c r="AF1198" s="121">
        <v>3</v>
      </c>
      <c r="AG1198" s="52">
        <f>SUM(AJ1198:AL1198)+AE1198</f>
        <v>80.650000000000006</v>
      </c>
      <c r="AH1198" s="146"/>
      <c r="AJ1198" s="38">
        <f>ROUND(AC1198/(1-VLOOKUP(AF1198,Group,2,FALSE)),2)</f>
        <v>80.650000000000006</v>
      </c>
      <c r="AK1198" s="16">
        <f>IF(VLOOKUP(AF1198,Group,5,FALSE)="YES",VLOOKUP(ROUND(ROUND(AJ1198,1)-AJ1198,2),Round,2,FALSE)+VLOOKUP(AF1198,Group,6,FALSE),0)</f>
        <v>0</v>
      </c>
      <c r="AL1198" s="16">
        <f>IF(VLOOKUP(AF1198,Group,7,FALSE)="",0,ROUND(AJ1198-0.04999,1)-AJ1198+AM1198)</f>
        <v>0</v>
      </c>
      <c r="AM1198" s="16" t="str">
        <f>IF(VLOOKUP(AF1198,Group,7,FALSE)="","",VLOOKUP(AF1198,Group,7,FALSE))</f>
        <v/>
      </c>
      <c r="AO1198" s="156" t="s">
        <v>56</v>
      </c>
    </row>
    <row r="1199" spans="2:41" s="3" customFormat="1" ht="9.9499999999999993" customHeight="1" x14ac:dyDescent="0.2">
      <c r="B1199" s="106" t="s">
        <v>6</v>
      </c>
      <c r="D1199" s="39"/>
      <c r="E1199" s="72" t="s">
        <v>1997</v>
      </c>
      <c r="F1199" s="72"/>
      <c r="G1199" s="29" t="s">
        <v>1998</v>
      </c>
      <c r="H1199" s="29"/>
      <c r="I1199" s="29"/>
      <c r="J1199" s="29"/>
      <c r="K1199" s="29" t="s">
        <v>125</v>
      </c>
      <c r="L1199" s="29"/>
      <c r="M1199" s="29" t="s">
        <v>2090</v>
      </c>
      <c r="N1199" s="29"/>
      <c r="P1199" s="72" t="s">
        <v>1531</v>
      </c>
      <c r="Q1199" s="87"/>
      <c r="R1199" s="28"/>
      <c r="S1199" s="38">
        <f>IF(Suggested="Yes",AA1199,AG1199)</f>
        <v>74.599999999999994</v>
      </c>
      <c r="T1199" s="36" t="s">
        <v>43</v>
      </c>
      <c r="U1199" s="5" t="str">
        <f>+Instructions!$B$3</f>
        <v>E</v>
      </c>
      <c r="V1199" s="51"/>
      <c r="W1199" s="55">
        <f>+Instructions!$C$22</f>
        <v>0</v>
      </c>
      <c r="X1199" s="38">
        <f>ROUND($AA1199*(1-W1199)+0.004999,2)</f>
        <v>74.599999999999994</v>
      </c>
      <c r="Y1199" s="146"/>
      <c r="Z1199" s="6" t="s">
        <v>3263</v>
      </c>
      <c r="AA1199" s="38">
        <v>74.599999999999994</v>
      </c>
      <c r="AB1199" s="59">
        <f t="shared" si="1038"/>
        <v>0</v>
      </c>
      <c r="AC1199" s="16">
        <f t="shared" si="1038"/>
        <v>74.599999999999994</v>
      </c>
      <c r="AD1199" s="12">
        <f>(AG1199-AC1199)/AG1199</f>
        <v>0</v>
      </c>
      <c r="AE1199" s="115"/>
      <c r="AF1199" s="121">
        <v>3</v>
      </c>
      <c r="AG1199" s="52">
        <f>SUM(AJ1199:AL1199)+AE1199</f>
        <v>74.599999999999994</v>
      </c>
      <c r="AH1199" s="146"/>
      <c r="AJ1199" s="38">
        <f>ROUND(AC1199/(1-VLOOKUP(AF1199,Group,2,FALSE)),2)</f>
        <v>74.599999999999994</v>
      </c>
      <c r="AK1199" s="16">
        <f>IF(VLOOKUP(AF1199,Group,5,FALSE)="YES",VLOOKUP(ROUND(ROUND(AJ1199,1)-AJ1199,2),Round,2,FALSE)+VLOOKUP(AF1199,Group,6,FALSE),0)</f>
        <v>0</v>
      </c>
      <c r="AL1199" s="16">
        <f>IF(VLOOKUP(AF1199,Group,7,FALSE)="",0,ROUND(AJ1199-0.04999,1)-AJ1199+AM1199)</f>
        <v>0</v>
      </c>
      <c r="AM1199" s="16" t="str">
        <f>IF(VLOOKUP(AF1199,Group,7,FALSE)="","",VLOOKUP(AF1199,Group,7,FALSE))</f>
        <v/>
      </c>
      <c r="AO1199" s="156" t="s">
        <v>56</v>
      </c>
    </row>
    <row r="1200" spans="2:41" s="3" customFormat="1" ht="2.85" customHeight="1" x14ac:dyDescent="0.2">
      <c r="P1200" s="72"/>
      <c r="Q1200" s="87"/>
      <c r="R1200" s="6"/>
      <c r="S1200" s="38"/>
      <c r="T1200" s="6"/>
      <c r="U1200" s="5"/>
      <c r="V1200" s="51"/>
      <c r="W1200" s="55"/>
      <c r="X1200" s="14"/>
      <c r="Y1200" s="146"/>
      <c r="Z1200" s="38"/>
      <c r="AA1200" s="38"/>
      <c r="AB1200" s="54"/>
      <c r="AC1200" s="16"/>
      <c r="AD1200" s="14"/>
      <c r="AE1200" s="64"/>
      <c r="AF1200" s="118"/>
      <c r="AG1200" s="38"/>
      <c r="AH1200" s="146"/>
      <c r="AJ1200" s="38"/>
      <c r="AK1200" s="16"/>
      <c r="AL1200" s="16"/>
      <c r="AM1200" s="16"/>
      <c r="AO1200" s="157" t="s">
        <v>56</v>
      </c>
    </row>
    <row r="1201" spans="2:41" s="3" customFormat="1" ht="9.9499999999999993" customHeight="1" x14ac:dyDescent="0.2">
      <c r="C1201" s="34"/>
      <c r="D1201" s="39" t="s">
        <v>227</v>
      </c>
      <c r="E1201" s="138" t="s">
        <v>2092</v>
      </c>
      <c r="F1201" s="138"/>
      <c r="G1201" s="138"/>
      <c r="H1201" s="138"/>
      <c r="I1201" s="138"/>
      <c r="J1201" s="138"/>
      <c r="K1201" s="138"/>
      <c r="L1201" s="138"/>
      <c r="M1201" s="138" t="s">
        <v>244</v>
      </c>
      <c r="N1201" s="138"/>
      <c r="O1201" s="29"/>
      <c r="P1201" s="72"/>
      <c r="Q1201" s="29"/>
      <c r="R1201" s="29"/>
      <c r="S1201" s="29"/>
      <c r="T1201" s="29"/>
      <c r="U1201" s="5"/>
      <c r="V1201" s="51"/>
      <c r="W1201" s="68"/>
      <c r="X1201" s="68"/>
      <c r="Y1201" s="146"/>
      <c r="Z1201" s="38"/>
      <c r="AA1201" s="38"/>
      <c r="AB1201" s="54"/>
      <c r="AC1201" s="16"/>
      <c r="AD1201" s="14"/>
      <c r="AE1201" s="64"/>
      <c r="AF1201" s="118"/>
      <c r="AG1201" s="16"/>
      <c r="AH1201" s="146"/>
      <c r="AJ1201" s="38"/>
      <c r="AK1201" s="16"/>
      <c r="AL1201" s="16"/>
      <c r="AM1201" s="16"/>
      <c r="AO1201" s="157"/>
    </row>
    <row r="1202" spans="2:41" s="3" customFormat="1" ht="1.5" customHeight="1" x14ac:dyDescent="0.2">
      <c r="P1202" s="72"/>
      <c r="Q1202" s="87"/>
      <c r="R1202" s="6"/>
      <c r="S1202" s="38"/>
      <c r="T1202" s="6"/>
      <c r="U1202" s="5"/>
      <c r="V1202" s="51"/>
      <c r="W1202" s="55"/>
      <c r="X1202" s="14"/>
      <c r="Y1202" s="146"/>
      <c r="Z1202" s="38"/>
      <c r="AA1202" s="38"/>
      <c r="AB1202" s="54"/>
      <c r="AC1202" s="16"/>
      <c r="AD1202" s="14"/>
      <c r="AE1202" s="64"/>
      <c r="AF1202" s="118"/>
      <c r="AG1202" s="38"/>
      <c r="AH1202" s="146"/>
      <c r="AJ1202" s="38"/>
      <c r="AK1202" s="16"/>
      <c r="AL1202" s="16"/>
      <c r="AM1202" s="16"/>
      <c r="AO1202" s="157" t="s">
        <v>56</v>
      </c>
    </row>
    <row r="1203" spans="2:41" s="3" customFormat="1" ht="9.9499999999999993" customHeight="1" x14ac:dyDescent="0.2">
      <c r="B1203" s="106" t="s">
        <v>6</v>
      </c>
      <c r="D1203" s="39"/>
      <c r="E1203" s="72" t="s">
        <v>2003</v>
      </c>
      <c r="F1203" s="72"/>
      <c r="G1203" s="29" t="s">
        <v>2004</v>
      </c>
      <c r="H1203" s="29"/>
      <c r="I1203" s="29"/>
      <c r="J1203" s="29"/>
      <c r="K1203" s="29" t="s">
        <v>125</v>
      </c>
      <c r="L1203" s="29"/>
      <c r="M1203" s="29" t="s">
        <v>2093</v>
      </c>
      <c r="N1203" s="29"/>
      <c r="P1203" s="72" t="s">
        <v>1531</v>
      </c>
      <c r="Q1203" s="87"/>
      <c r="R1203" s="28"/>
      <c r="S1203" s="38">
        <f>IF(Suggested="Yes",AA1203,AG1203)</f>
        <v>58.45</v>
      </c>
      <c r="T1203" s="36" t="s">
        <v>43</v>
      </c>
      <c r="U1203" s="5" t="str">
        <f>+Instructions!$B$3</f>
        <v>E</v>
      </c>
      <c r="V1203" s="51"/>
      <c r="W1203" s="55">
        <f>+Instructions!$C$22</f>
        <v>0</v>
      </c>
      <c r="X1203" s="38">
        <f>ROUND($AA1203*(1-W1203)+0.004999,2)</f>
        <v>58.45</v>
      </c>
      <c r="Y1203" s="146"/>
      <c r="Z1203" s="6" t="s">
        <v>3263</v>
      </c>
      <c r="AA1203" s="38">
        <v>58.45</v>
      </c>
      <c r="AB1203" s="59">
        <f t="shared" ref="AB1203" si="1039">+W1203</f>
        <v>0</v>
      </c>
      <c r="AC1203" s="16">
        <f t="shared" ref="AC1203" si="1040">+X1203</f>
        <v>58.45</v>
      </c>
      <c r="AD1203" s="12">
        <f>(AG1203-AC1203)/AG1203</f>
        <v>0</v>
      </c>
      <c r="AE1203" s="115"/>
      <c r="AF1203" s="121">
        <v>3</v>
      </c>
      <c r="AG1203" s="52">
        <f>SUM(AJ1203:AL1203)+AE1203</f>
        <v>58.45</v>
      </c>
      <c r="AH1203" s="146"/>
      <c r="AJ1203" s="38">
        <f>ROUND(AC1203/(1-VLOOKUP(AF1203,Group,2,FALSE)),2)</f>
        <v>58.45</v>
      </c>
      <c r="AK1203" s="16">
        <f>IF(VLOOKUP(AF1203,Group,5,FALSE)="YES",VLOOKUP(ROUND(ROUND(AJ1203,1)-AJ1203,2),Round,2,FALSE)+VLOOKUP(AF1203,Group,6,FALSE),0)</f>
        <v>0</v>
      </c>
      <c r="AL1203" s="16">
        <f>IF(VLOOKUP(AF1203,Group,7,FALSE)="",0,ROUND(AJ1203-0.04999,1)-AJ1203+AM1203)</f>
        <v>0</v>
      </c>
      <c r="AM1203" s="16" t="str">
        <f>IF(VLOOKUP(AF1203,Group,7,FALSE)="","",VLOOKUP(AF1203,Group,7,FALSE))</f>
        <v/>
      </c>
      <c r="AO1203" s="157" t="s">
        <v>56</v>
      </c>
    </row>
    <row r="1204" spans="2:41" s="3" customFormat="1" ht="2.85" customHeight="1" x14ac:dyDescent="0.2">
      <c r="P1204" s="72"/>
      <c r="Q1204" s="87"/>
      <c r="R1204" s="6"/>
      <c r="S1204" s="38"/>
      <c r="T1204" s="6"/>
      <c r="U1204" s="5"/>
      <c r="V1204" s="51"/>
      <c r="W1204" s="55"/>
      <c r="X1204" s="14"/>
      <c r="Y1204" s="146"/>
      <c r="Z1204" s="38"/>
      <c r="AA1204" s="38"/>
      <c r="AB1204" s="54"/>
      <c r="AC1204" s="16"/>
      <c r="AD1204" s="14"/>
      <c r="AE1204" s="64"/>
      <c r="AF1204" s="118"/>
      <c r="AG1204" s="38"/>
      <c r="AH1204" s="146"/>
      <c r="AJ1204" s="38"/>
      <c r="AK1204" s="16"/>
      <c r="AL1204" s="16"/>
      <c r="AM1204" s="16"/>
      <c r="AO1204" s="157" t="s">
        <v>56</v>
      </c>
    </row>
    <row r="1205" spans="2:41" s="3" customFormat="1" ht="9.9499999999999993" customHeight="1" x14ac:dyDescent="0.2">
      <c r="C1205" s="34"/>
      <c r="D1205" s="39" t="s">
        <v>227</v>
      </c>
      <c r="E1205" s="138" t="s">
        <v>2094</v>
      </c>
      <c r="F1205" s="138"/>
      <c r="G1205" s="138"/>
      <c r="H1205" s="138"/>
      <c r="I1205" s="138"/>
      <c r="J1205" s="138"/>
      <c r="K1205" s="138"/>
      <c r="L1205" s="138"/>
      <c r="M1205" s="138" t="s">
        <v>244</v>
      </c>
      <c r="N1205" s="138"/>
      <c r="O1205" s="29"/>
      <c r="P1205" s="72"/>
      <c r="Q1205" s="29"/>
      <c r="R1205" s="29"/>
      <c r="S1205" s="29"/>
      <c r="T1205" s="29"/>
      <c r="U1205" s="5"/>
      <c r="V1205" s="51"/>
      <c r="W1205" s="68"/>
      <c r="X1205" s="68"/>
      <c r="Y1205" s="146"/>
      <c r="Z1205" s="38"/>
      <c r="AA1205" s="38"/>
      <c r="AB1205" s="54"/>
      <c r="AC1205" s="16"/>
      <c r="AD1205" s="14"/>
      <c r="AE1205" s="64"/>
      <c r="AF1205" s="118"/>
      <c r="AG1205" s="16"/>
      <c r="AH1205" s="146"/>
      <c r="AJ1205" s="38"/>
      <c r="AK1205" s="16"/>
      <c r="AL1205" s="16"/>
      <c r="AM1205" s="16"/>
      <c r="AO1205" s="157"/>
    </row>
    <row r="1206" spans="2:41" s="3" customFormat="1" ht="1.5" customHeight="1" x14ac:dyDescent="0.2">
      <c r="P1206" s="72"/>
      <c r="Q1206" s="87"/>
      <c r="R1206" s="6"/>
      <c r="S1206" s="38"/>
      <c r="T1206" s="6"/>
      <c r="U1206" s="5"/>
      <c r="V1206" s="51"/>
      <c r="W1206" s="55"/>
      <c r="X1206" s="14"/>
      <c r="Y1206" s="146"/>
      <c r="Z1206" s="38"/>
      <c r="AA1206" s="38"/>
      <c r="AB1206" s="54"/>
      <c r="AC1206" s="16"/>
      <c r="AD1206" s="14"/>
      <c r="AE1206" s="64"/>
      <c r="AF1206" s="118"/>
      <c r="AG1206" s="38"/>
      <c r="AH1206" s="146"/>
      <c r="AJ1206" s="38"/>
      <c r="AK1206" s="16"/>
      <c r="AL1206" s="16"/>
      <c r="AM1206" s="16"/>
      <c r="AO1206" s="157" t="s">
        <v>56</v>
      </c>
    </row>
    <row r="1207" spans="2:41" s="3" customFormat="1" ht="9.9499999999999993" customHeight="1" x14ac:dyDescent="0.2">
      <c r="B1207" s="106" t="s">
        <v>6</v>
      </c>
      <c r="D1207" s="39"/>
      <c r="E1207" s="72" t="s">
        <v>2097</v>
      </c>
      <c r="F1207" s="72"/>
      <c r="G1207" s="29" t="s">
        <v>2095</v>
      </c>
      <c r="H1207" s="29"/>
      <c r="I1207" s="29"/>
      <c r="J1207" s="29"/>
      <c r="K1207" s="29" t="s">
        <v>125</v>
      </c>
      <c r="L1207" s="29"/>
      <c r="M1207" s="29" t="s">
        <v>2096</v>
      </c>
      <c r="N1207" s="29"/>
      <c r="P1207" s="72" t="s">
        <v>1531</v>
      </c>
      <c r="Q1207" s="87"/>
      <c r="R1207" s="28"/>
      <c r="S1207" s="38">
        <f>IF(Suggested="Yes",AA1207,AG1207)</f>
        <v>76.8</v>
      </c>
      <c r="T1207" s="36" t="s">
        <v>43</v>
      </c>
      <c r="U1207" s="5" t="str">
        <f>+Instructions!$B$3</f>
        <v>E</v>
      </c>
      <c r="V1207" s="51"/>
      <c r="W1207" s="55">
        <f>+Instructions!$C$22</f>
        <v>0</v>
      </c>
      <c r="X1207" s="38">
        <f>ROUND($AA1207*(1-W1207)+0.004999,2)</f>
        <v>76.8</v>
      </c>
      <c r="Y1207" s="146"/>
      <c r="Z1207" s="6" t="s">
        <v>3263</v>
      </c>
      <c r="AA1207" s="38">
        <v>76.8</v>
      </c>
      <c r="AB1207" s="59">
        <f t="shared" ref="AB1207" si="1041">+W1207</f>
        <v>0</v>
      </c>
      <c r="AC1207" s="16">
        <f t="shared" ref="AC1207" si="1042">+X1207</f>
        <v>76.8</v>
      </c>
      <c r="AD1207" s="12">
        <f>(AG1207-AC1207)/AG1207</f>
        <v>0</v>
      </c>
      <c r="AE1207" s="115"/>
      <c r="AF1207" s="121">
        <v>3</v>
      </c>
      <c r="AG1207" s="52">
        <f>SUM(AJ1207:AL1207)+AE1207</f>
        <v>76.8</v>
      </c>
      <c r="AH1207" s="146"/>
      <c r="AJ1207" s="38">
        <f>ROUND(AC1207/(1-VLOOKUP(AF1207,Group,2,FALSE)),2)</f>
        <v>76.8</v>
      </c>
      <c r="AK1207" s="16">
        <f>IF(VLOOKUP(AF1207,Group,5,FALSE)="YES",VLOOKUP(ROUND(ROUND(AJ1207,1)-AJ1207,2),Round,2,FALSE)+VLOOKUP(AF1207,Group,6,FALSE),0)</f>
        <v>0</v>
      </c>
      <c r="AL1207" s="16">
        <f>IF(VLOOKUP(AF1207,Group,7,FALSE)="",0,ROUND(AJ1207-0.04999,1)-AJ1207+AM1207)</f>
        <v>0</v>
      </c>
      <c r="AM1207" s="16" t="str">
        <f>IF(VLOOKUP(AF1207,Group,7,FALSE)="","",VLOOKUP(AF1207,Group,7,FALSE))</f>
        <v/>
      </c>
      <c r="AO1207" s="157" t="s">
        <v>56</v>
      </c>
    </row>
    <row r="1208" spans="2:41" s="3" customFormat="1" ht="9.9499999999999993" customHeight="1" x14ac:dyDescent="0.2">
      <c r="B1208" s="106" t="s">
        <v>6</v>
      </c>
      <c r="D1208" s="39"/>
      <c r="E1208" s="72" t="s">
        <v>1580</v>
      </c>
      <c r="F1208" s="72"/>
      <c r="G1208" s="29" t="s">
        <v>1579</v>
      </c>
      <c r="H1208" s="29"/>
      <c r="I1208" s="29"/>
      <c r="J1208" s="29"/>
      <c r="K1208" s="29" t="s">
        <v>125</v>
      </c>
      <c r="L1208" s="29"/>
      <c r="M1208" s="29" t="s">
        <v>2098</v>
      </c>
      <c r="N1208" s="29"/>
      <c r="P1208" s="72" t="s">
        <v>1531</v>
      </c>
      <c r="Q1208" s="87"/>
      <c r="R1208" s="28"/>
      <c r="S1208" s="38">
        <f>IF(Suggested="Yes",AA1208,AG1208)</f>
        <v>163.9</v>
      </c>
      <c r="T1208" s="36" t="s">
        <v>43</v>
      </c>
      <c r="U1208" s="5" t="str">
        <f>+Instructions!$B$3</f>
        <v>E</v>
      </c>
      <c r="V1208" s="51"/>
      <c r="W1208" s="55">
        <f>+Instructions!$C$22</f>
        <v>0</v>
      </c>
      <c r="X1208" s="38">
        <f>ROUND($AA1208*(1-W1208)+0.004999,2)</f>
        <v>163.9</v>
      </c>
      <c r="Y1208" s="146"/>
      <c r="Z1208" s="6" t="s">
        <v>3263</v>
      </c>
      <c r="AA1208" s="38">
        <v>163.9</v>
      </c>
      <c r="AB1208" s="59">
        <f t="shared" ref="AB1208" si="1043">+W1208</f>
        <v>0</v>
      </c>
      <c r="AC1208" s="16">
        <f t="shared" ref="AC1208" si="1044">+X1208</f>
        <v>163.9</v>
      </c>
      <c r="AD1208" s="12">
        <f>(AG1208-AC1208)/AG1208</f>
        <v>0</v>
      </c>
      <c r="AE1208" s="115"/>
      <c r="AF1208" s="121">
        <v>3</v>
      </c>
      <c r="AG1208" s="52">
        <f>SUM(AJ1208:AL1208)+AE1208</f>
        <v>163.9</v>
      </c>
      <c r="AH1208" s="146"/>
      <c r="AJ1208" s="38">
        <f>ROUND(AC1208/(1-VLOOKUP(AF1208,Group,2,FALSE)),2)</f>
        <v>163.9</v>
      </c>
      <c r="AK1208" s="16">
        <f>IF(VLOOKUP(AF1208,Group,5,FALSE)="YES",VLOOKUP(ROUND(ROUND(AJ1208,1)-AJ1208,2),Round,2,FALSE)+VLOOKUP(AF1208,Group,6,FALSE),0)</f>
        <v>0</v>
      </c>
      <c r="AL1208" s="16">
        <f>IF(VLOOKUP(AF1208,Group,7,FALSE)="",0,ROUND(AJ1208-0.04999,1)-AJ1208+AM1208)</f>
        <v>0</v>
      </c>
      <c r="AM1208" s="16" t="str">
        <f>IF(VLOOKUP(AF1208,Group,7,FALSE)="","",VLOOKUP(AF1208,Group,7,FALSE))</f>
        <v/>
      </c>
      <c r="AO1208" s="157" t="s">
        <v>56</v>
      </c>
    </row>
    <row r="1209" spans="2:41" s="3" customFormat="1" ht="2.85" customHeight="1" x14ac:dyDescent="0.2">
      <c r="P1209" s="72"/>
      <c r="Q1209" s="87"/>
      <c r="R1209" s="6"/>
      <c r="S1209" s="38"/>
      <c r="T1209" s="6"/>
      <c r="U1209" s="5"/>
      <c r="V1209" s="51"/>
      <c r="W1209" s="55"/>
      <c r="X1209" s="14"/>
      <c r="Y1209" s="146"/>
      <c r="Z1209" s="38"/>
      <c r="AA1209" s="38"/>
      <c r="AB1209" s="54"/>
      <c r="AC1209" s="16"/>
      <c r="AD1209" s="14"/>
      <c r="AE1209" s="64"/>
      <c r="AF1209" s="118"/>
      <c r="AG1209" s="38"/>
      <c r="AH1209" s="146"/>
      <c r="AJ1209" s="38"/>
      <c r="AK1209" s="16"/>
      <c r="AL1209" s="16"/>
      <c r="AM1209" s="16"/>
      <c r="AO1209" s="157" t="s">
        <v>56</v>
      </c>
    </row>
    <row r="1210" spans="2:41" s="3" customFormat="1" ht="9.9499999999999993" customHeight="1" x14ac:dyDescent="0.2">
      <c r="C1210" s="34"/>
      <c r="D1210" s="39" t="s">
        <v>227</v>
      </c>
      <c r="E1210" s="138" t="s">
        <v>2099</v>
      </c>
      <c r="F1210" s="138"/>
      <c r="G1210" s="138"/>
      <c r="H1210" s="138"/>
      <c r="I1210" s="138"/>
      <c r="J1210" s="138"/>
      <c r="K1210" s="138"/>
      <c r="L1210" s="138"/>
      <c r="M1210" s="138" t="s">
        <v>244</v>
      </c>
      <c r="N1210" s="138"/>
      <c r="O1210" s="29"/>
      <c r="P1210" s="72"/>
      <c r="Q1210" s="29"/>
      <c r="R1210" s="29"/>
      <c r="S1210" s="29"/>
      <c r="T1210" s="29"/>
      <c r="U1210" s="5"/>
      <c r="V1210" s="51"/>
      <c r="W1210" s="68"/>
      <c r="X1210" s="68"/>
      <c r="Y1210" s="146"/>
      <c r="Z1210" s="38"/>
      <c r="AA1210" s="38"/>
      <c r="AB1210" s="54"/>
      <c r="AC1210" s="16"/>
      <c r="AD1210" s="14"/>
      <c r="AE1210" s="64"/>
      <c r="AF1210" s="118"/>
      <c r="AG1210" s="16"/>
      <c r="AH1210" s="146"/>
      <c r="AJ1210" s="38"/>
      <c r="AK1210" s="16"/>
      <c r="AL1210" s="16"/>
      <c r="AM1210" s="16"/>
      <c r="AO1210" s="157"/>
    </row>
    <row r="1211" spans="2:41" s="3" customFormat="1" ht="1.5" customHeight="1" x14ac:dyDescent="0.2">
      <c r="P1211" s="72"/>
      <c r="Q1211" s="87"/>
      <c r="R1211" s="6"/>
      <c r="S1211" s="38"/>
      <c r="T1211" s="6"/>
      <c r="U1211" s="5"/>
      <c r="V1211" s="51"/>
      <c r="W1211" s="55"/>
      <c r="X1211" s="14"/>
      <c r="Y1211" s="146"/>
      <c r="Z1211" s="38"/>
      <c r="AA1211" s="38"/>
      <c r="AB1211" s="54"/>
      <c r="AC1211" s="16"/>
      <c r="AD1211" s="14"/>
      <c r="AE1211" s="64"/>
      <c r="AF1211" s="118"/>
      <c r="AG1211" s="38"/>
      <c r="AH1211" s="146"/>
      <c r="AJ1211" s="38"/>
      <c r="AK1211" s="16"/>
      <c r="AL1211" s="16"/>
      <c r="AM1211" s="16"/>
      <c r="AO1211" s="157" t="s">
        <v>56</v>
      </c>
    </row>
    <row r="1212" spans="2:41" s="3" customFormat="1" ht="9.9499999999999993" customHeight="1" x14ac:dyDescent="0.2">
      <c r="B1212" s="106" t="s">
        <v>6</v>
      </c>
      <c r="D1212" s="39"/>
      <c r="E1212" s="72" t="s">
        <v>2011</v>
      </c>
      <c r="F1212" s="72"/>
      <c r="G1212" s="29" t="s">
        <v>1387</v>
      </c>
      <c r="H1212" s="29"/>
      <c r="I1212" s="29"/>
      <c r="J1212" s="29"/>
      <c r="K1212" s="29" t="s">
        <v>125</v>
      </c>
      <c r="L1212" s="29"/>
      <c r="M1212" s="29" t="s">
        <v>2100</v>
      </c>
      <c r="N1212" s="29"/>
      <c r="P1212" s="72" t="s">
        <v>1531</v>
      </c>
      <c r="Q1212" s="87"/>
      <c r="R1212" s="28"/>
      <c r="S1212" s="38">
        <f>IF(Suggested="Yes",AA1212,AG1212)</f>
        <v>132</v>
      </c>
      <c r="T1212" s="36" t="s">
        <v>43</v>
      </c>
      <c r="U1212" s="5" t="str">
        <f>+Instructions!$B$3</f>
        <v>E</v>
      </c>
      <c r="V1212" s="51"/>
      <c r="W1212" s="55">
        <f>+Instructions!$C$22</f>
        <v>0</v>
      </c>
      <c r="X1212" s="38">
        <f>ROUND($AA1212*(1-W1212)+0.004999,2)</f>
        <v>132</v>
      </c>
      <c r="Y1212" s="146"/>
      <c r="Z1212" s="6" t="s">
        <v>3263</v>
      </c>
      <c r="AA1212" s="38">
        <v>132</v>
      </c>
      <c r="AB1212" s="59">
        <f t="shared" ref="AB1212" si="1045">+W1212</f>
        <v>0</v>
      </c>
      <c r="AC1212" s="16">
        <f t="shared" ref="AC1212" si="1046">+X1212</f>
        <v>132</v>
      </c>
      <c r="AD1212" s="12">
        <f>(AG1212-AC1212)/AG1212</f>
        <v>0</v>
      </c>
      <c r="AE1212" s="115"/>
      <c r="AF1212" s="121">
        <v>3</v>
      </c>
      <c r="AG1212" s="52">
        <f>SUM(AJ1212:AL1212)+AE1212</f>
        <v>132</v>
      </c>
      <c r="AH1212" s="146"/>
      <c r="AJ1212" s="38">
        <f>ROUND(AC1212/(1-VLOOKUP(AF1212,Group,2,FALSE)),2)</f>
        <v>132</v>
      </c>
      <c r="AK1212" s="16">
        <f>IF(VLOOKUP(AF1212,Group,5,FALSE)="YES",VLOOKUP(ROUND(ROUND(AJ1212,1)-AJ1212,2),Round,2,FALSE)+VLOOKUP(AF1212,Group,6,FALSE),0)</f>
        <v>0</v>
      </c>
      <c r="AL1212" s="16">
        <f>IF(VLOOKUP(AF1212,Group,7,FALSE)="",0,ROUND(AJ1212-0.04999,1)-AJ1212+AM1212)</f>
        <v>0</v>
      </c>
      <c r="AM1212" s="16" t="str">
        <f>IF(VLOOKUP(AF1212,Group,7,FALSE)="","",VLOOKUP(AF1212,Group,7,FALSE))</f>
        <v/>
      </c>
      <c r="AO1212" s="157" t="s">
        <v>56</v>
      </c>
    </row>
    <row r="1213" spans="2:41" s="3" customFormat="1" ht="3.75" customHeight="1" x14ac:dyDescent="0.2">
      <c r="P1213" s="72"/>
      <c r="Q1213" s="87"/>
      <c r="R1213" s="6"/>
      <c r="S1213" s="38"/>
      <c r="T1213" s="6"/>
      <c r="U1213" s="5"/>
      <c r="V1213" s="51"/>
      <c r="W1213" s="55"/>
      <c r="X1213" s="14"/>
      <c r="Y1213" s="146"/>
      <c r="Z1213" s="38"/>
      <c r="AA1213" s="38"/>
      <c r="AB1213" s="54"/>
      <c r="AC1213" s="16"/>
      <c r="AD1213" s="14"/>
      <c r="AE1213" s="64"/>
      <c r="AF1213" s="118"/>
      <c r="AG1213" s="38"/>
      <c r="AH1213" s="146"/>
      <c r="AJ1213" s="38"/>
      <c r="AK1213" s="16"/>
      <c r="AL1213" s="16"/>
      <c r="AM1213" s="16"/>
      <c r="AO1213" s="157" t="s">
        <v>56</v>
      </c>
    </row>
    <row r="1214" spans="2:41" s="3" customFormat="1" ht="9.9499999999999993" customHeight="1" x14ac:dyDescent="0.2">
      <c r="C1214" s="71" t="s">
        <v>1721</v>
      </c>
      <c r="O1214" s="3" t="s">
        <v>244</v>
      </c>
      <c r="P1214" s="137"/>
      <c r="Q1214" s="6"/>
      <c r="R1214" s="77" t="s">
        <v>791</v>
      </c>
      <c r="S1214" s="185" t="s">
        <v>1722</v>
      </c>
      <c r="T1214" s="190"/>
      <c r="U1214" s="5"/>
      <c r="V1214" s="51"/>
      <c r="W1214" s="68"/>
      <c r="X1214" s="68"/>
      <c r="Y1214" s="146"/>
      <c r="Z1214" s="38"/>
      <c r="AA1214" s="38"/>
      <c r="AB1214" s="14"/>
      <c r="AC1214" s="14"/>
      <c r="AD1214" s="14"/>
      <c r="AE1214" s="14"/>
      <c r="AF1214" s="64"/>
      <c r="AG1214" s="16"/>
      <c r="AH1214" s="146"/>
      <c r="AO1214" s="157" t="s">
        <v>56</v>
      </c>
    </row>
    <row r="1215" spans="2:41" s="3" customFormat="1" ht="2.4500000000000002" customHeight="1" x14ac:dyDescent="0.2">
      <c r="P1215" s="72"/>
      <c r="Q1215" s="87"/>
      <c r="R1215" s="6"/>
      <c r="S1215" s="38"/>
      <c r="T1215" s="6"/>
      <c r="U1215" s="5"/>
      <c r="V1215" s="51"/>
      <c r="W1215" s="55"/>
      <c r="X1215" s="14"/>
      <c r="Y1215" s="146"/>
      <c r="Z1215" s="38"/>
      <c r="AA1215" s="38"/>
      <c r="AB1215" s="54"/>
      <c r="AC1215" s="16"/>
      <c r="AD1215" s="14"/>
      <c r="AE1215" s="64"/>
      <c r="AF1215" s="118"/>
      <c r="AG1215" s="38"/>
      <c r="AH1215" s="146"/>
      <c r="AJ1215" s="38"/>
      <c r="AK1215" s="16"/>
      <c r="AL1215" s="16"/>
      <c r="AM1215" s="16"/>
      <c r="AO1215" s="157" t="s">
        <v>56</v>
      </c>
    </row>
    <row r="1216" spans="2:41" s="3" customFormat="1" ht="9.9499999999999993" customHeight="1" x14ac:dyDescent="0.2">
      <c r="B1216" s="107" t="s">
        <v>52</v>
      </c>
      <c r="D1216" s="39"/>
      <c r="E1216" s="72" t="s">
        <v>1723</v>
      </c>
      <c r="F1216" s="72"/>
      <c r="G1216" s="29" t="s">
        <v>45</v>
      </c>
      <c r="H1216" s="29" t="s">
        <v>362</v>
      </c>
      <c r="J1216" s="29"/>
      <c r="K1216" s="29" t="s">
        <v>125</v>
      </c>
      <c r="L1216" s="29"/>
      <c r="M1216" s="29" t="s">
        <v>1724</v>
      </c>
      <c r="N1216" s="29"/>
      <c r="P1216" s="72" t="s">
        <v>1725</v>
      </c>
      <c r="Q1216" s="87"/>
      <c r="R1216" s="28"/>
      <c r="S1216" s="38">
        <f>IF(Suggested="Yes",AA1216,AG1216)</f>
        <v>24.2</v>
      </c>
      <c r="T1216" s="36" t="s">
        <v>44</v>
      </c>
      <c r="U1216" s="5" t="str">
        <f>+Instructions!$B$3</f>
        <v>E</v>
      </c>
      <c r="V1216" s="51"/>
      <c r="W1216" s="55">
        <f>+Instructions!$C$22</f>
        <v>0</v>
      </c>
      <c r="X1216" s="38">
        <f>ROUND($AA1216*(1-W1216)+0.004999,2)</f>
        <v>24.2</v>
      </c>
      <c r="Y1216" s="146"/>
      <c r="Z1216" s="6" t="s">
        <v>3263</v>
      </c>
      <c r="AA1216" s="38">
        <v>24.2</v>
      </c>
      <c r="AB1216" s="59">
        <f t="shared" ref="AB1216:AC1218" si="1047">+W1216</f>
        <v>0</v>
      </c>
      <c r="AC1216" s="16">
        <f t="shared" si="1047"/>
        <v>24.2</v>
      </c>
      <c r="AD1216" s="12">
        <f>(AG1216-AC1216)/AG1216</f>
        <v>0</v>
      </c>
      <c r="AE1216" s="115"/>
      <c r="AF1216" s="120">
        <v>1</v>
      </c>
      <c r="AG1216" s="37">
        <f>SUM(AJ1216:AL1216)+AE1216</f>
        <v>24.2</v>
      </c>
      <c r="AH1216" s="146"/>
      <c r="AJ1216" s="38">
        <f>ROUND(AC1216/(1-VLOOKUP(AF1216,Group,2,FALSE)),2)</f>
        <v>24.2</v>
      </c>
      <c r="AK1216" s="16">
        <f>IF(VLOOKUP(AF1216,Group,5,FALSE)="YES",VLOOKUP(ROUND(ROUND(AJ1216,1)-AJ1216,2),Round,2,FALSE)+VLOOKUP(AF1216,Group,6,FALSE),0)</f>
        <v>0</v>
      </c>
      <c r="AL1216" s="16">
        <f>IF(VLOOKUP(AF1216,Group,7,FALSE)="",0,ROUND(AJ1216-0.04999,1)-AJ1216+AM1216)</f>
        <v>0</v>
      </c>
      <c r="AM1216" s="16" t="str">
        <f>IF(VLOOKUP(AF1216,Group,7,FALSE)="","",VLOOKUP(AF1216,Group,7,FALSE))</f>
        <v/>
      </c>
      <c r="AO1216" s="157" t="s">
        <v>56</v>
      </c>
    </row>
    <row r="1217" spans="2:41" s="3" customFormat="1" ht="9.9499999999999993" customHeight="1" x14ac:dyDescent="0.2">
      <c r="B1217" s="107" t="s">
        <v>52</v>
      </c>
      <c r="D1217" s="39"/>
      <c r="E1217" s="72" t="s">
        <v>1723</v>
      </c>
      <c r="F1217" s="72"/>
      <c r="G1217" s="29" t="s">
        <v>45</v>
      </c>
      <c r="H1217" s="29" t="s">
        <v>362</v>
      </c>
      <c r="J1217" s="29"/>
      <c r="K1217" s="29" t="s">
        <v>457</v>
      </c>
      <c r="L1217" s="29"/>
      <c r="M1217" s="29" t="s">
        <v>1726</v>
      </c>
      <c r="N1217" s="29"/>
      <c r="P1217" s="72" t="s">
        <v>1725</v>
      </c>
      <c r="Q1217" s="87"/>
      <c r="R1217" s="28"/>
      <c r="S1217" s="38">
        <f>IF(Suggested="Yes",AA1217,AG1217)</f>
        <v>24.2</v>
      </c>
      <c r="T1217" s="36" t="s">
        <v>44</v>
      </c>
      <c r="U1217" s="5" t="str">
        <f>+Instructions!$B$3</f>
        <v>E</v>
      </c>
      <c r="V1217" s="51"/>
      <c r="W1217" s="55">
        <f>+Instructions!$C$22</f>
        <v>0</v>
      </c>
      <c r="X1217" s="38">
        <f>ROUND($AA1217*(1-W1217)+0.004999,2)</f>
        <v>24.2</v>
      </c>
      <c r="Y1217" s="146"/>
      <c r="Z1217" s="6" t="s">
        <v>3263</v>
      </c>
      <c r="AA1217" s="38">
        <v>24.2</v>
      </c>
      <c r="AB1217" s="59">
        <f t="shared" si="1047"/>
        <v>0</v>
      </c>
      <c r="AC1217" s="16">
        <f t="shared" si="1047"/>
        <v>24.2</v>
      </c>
      <c r="AD1217" s="12">
        <f>(AG1217-AC1217)/AG1217</f>
        <v>0</v>
      </c>
      <c r="AE1217" s="115"/>
      <c r="AF1217" s="120">
        <v>1</v>
      </c>
      <c r="AG1217" s="37">
        <f>SUM(AJ1217:AL1217)+AE1217</f>
        <v>24.2</v>
      </c>
      <c r="AH1217" s="146"/>
      <c r="AJ1217" s="38">
        <f>ROUND(AC1217/(1-VLOOKUP(AF1217,Group,2,FALSE)),2)</f>
        <v>24.2</v>
      </c>
      <c r="AK1217" s="16">
        <f>IF(VLOOKUP(AF1217,Group,5,FALSE)="YES",VLOOKUP(ROUND(ROUND(AJ1217,1)-AJ1217,2),Round,2,FALSE)+VLOOKUP(AF1217,Group,6,FALSE),0)</f>
        <v>0</v>
      </c>
      <c r="AL1217" s="16">
        <f>IF(VLOOKUP(AF1217,Group,7,FALSE)="",0,ROUND(AJ1217-0.04999,1)-AJ1217+AM1217)</f>
        <v>0</v>
      </c>
      <c r="AM1217" s="16" t="str">
        <f>IF(VLOOKUP(AF1217,Group,7,FALSE)="","",VLOOKUP(AF1217,Group,7,FALSE))</f>
        <v/>
      </c>
      <c r="AO1217" s="157" t="s">
        <v>56</v>
      </c>
    </row>
    <row r="1218" spans="2:41" s="3" customFormat="1" ht="9.9499999999999993" customHeight="1" x14ac:dyDescent="0.2">
      <c r="B1218" s="107" t="s">
        <v>52</v>
      </c>
      <c r="D1218" s="39"/>
      <c r="E1218" s="72" t="s">
        <v>1723</v>
      </c>
      <c r="F1218" s="72"/>
      <c r="G1218" s="29" t="s">
        <v>45</v>
      </c>
      <c r="H1218" s="29" t="s">
        <v>362</v>
      </c>
      <c r="J1218" s="29"/>
      <c r="K1218" s="29" t="s">
        <v>88</v>
      </c>
      <c r="L1218" s="29"/>
      <c r="M1218" s="29" t="s">
        <v>1727</v>
      </c>
      <c r="N1218" s="29"/>
      <c r="P1218" s="72" t="s">
        <v>1725</v>
      </c>
      <c r="Q1218" s="87"/>
      <c r="R1218" s="28"/>
      <c r="S1218" s="38">
        <f>IF(Suggested="Yes",AA1218,AG1218)</f>
        <v>24.2</v>
      </c>
      <c r="T1218" s="36" t="s">
        <v>44</v>
      </c>
      <c r="U1218" s="5" t="str">
        <f>+Instructions!$B$3</f>
        <v>E</v>
      </c>
      <c r="V1218" s="51"/>
      <c r="W1218" s="55">
        <f>+Instructions!$C$22</f>
        <v>0</v>
      </c>
      <c r="X1218" s="38">
        <f>ROUND($AA1218*(1-W1218)+0.004999,2)</f>
        <v>24.2</v>
      </c>
      <c r="Y1218" s="146"/>
      <c r="Z1218" s="6" t="s">
        <v>3263</v>
      </c>
      <c r="AA1218" s="38">
        <v>24.2</v>
      </c>
      <c r="AB1218" s="59">
        <f t="shared" si="1047"/>
        <v>0</v>
      </c>
      <c r="AC1218" s="16">
        <f t="shared" si="1047"/>
        <v>24.2</v>
      </c>
      <c r="AD1218" s="12">
        <f>(AG1218-AC1218)/AG1218</f>
        <v>0</v>
      </c>
      <c r="AE1218" s="115"/>
      <c r="AF1218" s="120">
        <v>1</v>
      </c>
      <c r="AG1218" s="37">
        <f>SUM(AJ1218:AL1218)+AE1218</f>
        <v>24.2</v>
      </c>
      <c r="AH1218" s="146"/>
      <c r="AJ1218" s="38">
        <f>ROUND(AC1218/(1-VLOOKUP(AF1218,Group,2,FALSE)),2)</f>
        <v>24.2</v>
      </c>
      <c r="AK1218" s="16">
        <f>IF(VLOOKUP(AF1218,Group,5,FALSE)="YES",VLOOKUP(ROUND(ROUND(AJ1218,1)-AJ1218,2),Round,2,FALSE)+VLOOKUP(AF1218,Group,6,FALSE),0)</f>
        <v>0</v>
      </c>
      <c r="AL1218" s="16">
        <f>IF(VLOOKUP(AF1218,Group,7,FALSE)="",0,ROUND(AJ1218-0.04999,1)-AJ1218+AM1218)</f>
        <v>0</v>
      </c>
      <c r="AM1218" s="16" t="str">
        <f>IF(VLOOKUP(AF1218,Group,7,FALSE)="","",VLOOKUP(AF1218,Group,7,FALSE))</f>
        <v/>
      </c>
      <c r="AO1218" s="157" t="s">
        <v>56</v>
      </c>
    </row>
    <row r="1219" spans="2:41" s="3" customFormat="1" ht="2.4500000000000002" customHeight="1" x14ac:dyDescent="0.2">
      <c r="P1219" s="72"/>
      <c r="Q1219" s="87"/>
      <c r="R1219" s="6"/>
      <c r="S1219" s="38"/>
      <c r="T1219" s="6"/>
      <c r="U1219" s="5"/>
      <c r="V1219" s="51"/>
      <c r="W1219" s="55"/>
      <c r="X1219" s="14"/>
      <c r="Y1219" s="146"/>
      <c r="Z1219" s="38"/>
      <c r="AA1219" s="38"/>
      <c r="AB1219" s="54"/>
      <c r="AC1219" s="16"/>
      <c r="AD1219" s="14"/>
      <c r="AE1219" s="64"/>
      <c r="AF1219" s="118"/>
      <c r="AG1219" s="38"/>
      <c r="AH1219" s="146"/>
      <c r="AJ1219" s="38"/>
      <c r="AK1219" s="16"/>
      <c r="AL1219" s="16"/>
      <c r="AM1219" s="16"/>
      <c r="AO1219" s="157" t="s">
        <v>56</v>
      </c>
    </row>
    <row r="1220" spans="2:41" s="3" customFormat="1" ht="9.9499999999999993" customHeight="1" x14ac:dyDescent="0.2">
      <c r="B1220" s="107" t="s">
        <v>52</v>
      </c>
      <c r="D1220" s="39"/>
      <c r="E1220" s="72" t="s">
        <v>1723</v>
      </c>
      <c r="F1220" s="72"/>
      <c r="G1220" s="29" t="s">
        <v>45</v>
      </c>
      <c r="H1220" s="29" t="s">
        <v>720</v>
      </c>
      <c r="J1220" s="29"/>
      <c r="K1220" s="29" t="s">
        <v>125</v>
      </c>
      <c r="L1220" s="29"/>
      <c r="M1220" s="29" t="s">
        <v>1728</v>
      </c>
      <c r="N1220" s="29"/>
      <c r="P1220" s="72" t="s">
        <v>1725</v>
      </c>
      <c r="Q1220" s="87"/>
      <c r="R1220" s="28"/>
      <c r="S1220" s="38">
        <f>IF(Suggested="Yes",AA1220,AG1220)</f>
        <v>24.2</v>
      </c>
      <c r="T1220" s="36" t="s">
        <v>44</v>
      </c>
      <c r="U1220" s="5" t="str">
        <f>+Instructions!$B$3</f>
        <v>E</v>
      </c>
      <c r="V1220" s="51"/>
      <c r="W1220" s="55">
        <f>+Instructions!$C$22</f>
        <v>0</v>
      </c>
      <c r="X1220" s="38">
        <f>ROUND($AA1220*(1-W1220)+0.004999,2)</f>
        <v>24.2</v>
      </c>
      <c r="Y1220" s="146"/>
      <c r="Z1220" s="6" t="s">
        <v>3263</v>
      </c>
      <c r="AA1220" s="38">
        <v>24.2</v>
      </c>
      <c r="AB1220" s="59">
        <f t="shared" ref="AB1220:AC1222" si="1048">+W1220</f>
        <v>0</v>
      </c>
      <c r="AC1220" s="16">
        <f t="shared" si="1048"/>
        <v>24.2</v>
      </c>
      <c r="AD1220" s="12">
        <f>(AG1220-AC1220)/AG1220</f>
        <v>0</v>
      </c>
      <c r="AE1220" s="115"/>
      <c r="AF1220" s="120">
        <v>1</v>
      </c>
      <c r="AG1220" s="37">
        <f>SUM(AJ1220:AL1220)+AE1220</f>
        <v>24.2</v>
      </c>
      <c r="AH1220" s="146"/>
      <c r="AJ1220" s="38">
        <f>ROUND(AC1220/(1-VLOOKUP(AF1220,Group,2,FALSE)),2)</f>
        <v>24.2</v>
      </c>
      <c r="AK1220" s="16">
        <f>IF(VLOOKUP(AF1220,Group,5,FALSE)="YES",VLOOKUP(ROUND(ROUND(AJ1220,1)-AJ1220,2),Round,2,FALSE)+VLOOKUP(AF1220,Group,6,FALSE),0)</f>
        <v>0</v>
      </c>
      <c r="AL1220" s="16">
        <f>IF(VLOOKUP(AF1220,Group,7,FALSE)="",0,ROUND(AJ1220-0.04999,1)-AJ1220+AM1220)</f>
        <v>0</v>
      </c>
      <c r="AM1220" s="16" t="str">
        <f>IF(VLOOKUP(AF1220,Group,7,FALSE)="","",VLOOKUP(AF1220,Group,7,FALSE))</f>
        <v/>
      </c>
      <c r="AO1220" s="157" t="s">
        <v>56</v>
      </c>
    </row>
    <row r="1221" spans="2:41" s="3" customFormat="1" ht="9.9499999999999993" customHeight="1" x14ac:dyDescent="0.2">
      <c r="B1221" s="107" t="s">
        <v>52</v>
      </c>
      <c r="D1221" s="39"/>
      <c r="E1221" s="72" t="s">
        <v>1723</v>
      </c>
      <c r="F1221" s="72"/>
      <c r="G1221" s="29" t="s">
        <v>45</v>
      </c>
      <c r="H1221" s="29" t="s">
        <v>720</v>
      </c>
      <c r="J1221" s="29"/>
      <c r="K1221" s="29" t="s">
        <v>457</v>
      </c>
      <c r="L1221" s="29"/>
      <c r="M1221" s="29" t="s">
        <v>1729</v>
      </c>
      <c r="N1221" s="29"/>
      <c r="P1221" s="72" t="s">
        <v>1725</v>
      </c>
      <c r="Q1221" s="87"/>
      <c r="R1221" s="28"/>
      <c r="S1221" s="38">
        <f>IF(Suggested="Yes",AA1221,AG1221)</f>
        <v>24.2</v>
      </c>
      <c r="T1221" s="36" t="s">
        <v>44</v>
      </c>
      <c r="U1221" s="5" t="str">
        <f>+Instructions!$B$3</f>
        <v>E</v>
      </c>
      <c r="V1221" s="51"/>
      <c r="W1221" s="55">
        <f>+Instructions!$C$22</f>
        <v>0</v>
      </c>
      <c r="X1221" s="38">
        <f>ROUND($AA1221*(1-W1221)+0.004999,2)</f>
        <v>24.2</v>
      </c>
      <c r="Y1221" s="146"/>
      <c r="Z1221" s="6" t="s">
        <v>3263</v>
      </c>
      <c r="AA1221" s="38">
        <v>24.2</v>
      </c>
      <c r="AB1221" s="59">
        <f t="shared" si="1048"/>
        <v>0</v>
      </c>
      <c r="AC1221" s="16">
        <f t="shared" si="1048"/>
        <v>24.2</v>
      </c>
      <c r="AD1221" s="12">
        <f>(AG1221-AC1221)/AG1221</f>
        <v>0</v>
      </c>
      <c r="AE1221" s="115"/>
      <c r="AF1221" s="120">
        <v>1</v>
      </c>
      <c r="AG1221" s="37">
        <f>SUM(AJ1221:AL1221)+AE1221</f>
        <v>24.2</v>
      </c>
      <c r="AH1221" s="146"/>
      <c r="AJ1221" s="38">
        <f>ROUND(AC1221/(1-VLOOKUP(AF1221,Group,2,FALSE)),2)</f>
        <v>24.2</v>
      </c>
      <c r="AK1221" s="16">
        <f>IF(VLOOKUP(AF1221,Group,5,FALSE)="YES",VLOOKUP(ROUND(ROUND(AJ1221,1)-AJ1221,2),Round,2,FALSE)+VLOOKUP(AF1221,Group,6,FALSE),0)</f>
        <v>0</v>
      </c>
      <c r="AL1221" s="16">
        <f>IF(VLOOKUP(AF1221,Group,7,FALSE)="",0,ROUND(AJ1221-0.04999,1)-AJ1221+AM1221)</f>
        <v>0</v>
      </c>
      <c r="AM1221" s="16" t="str">
        <f>IF(VLOOKUP(AF1221,Group,7,FALSE)="","",VLOOKUP(AF1221,Group,7,FALSE))</f>
        <v/>
      </c>
      <c r="AO1221" s="157" t="s">
        <v>56</v>
      </c>
    </row>
    <row r="1222" spans="2:41" s="3" customFormat="1" ht="9.9499999999999993" customHeight="1" x14ac:dyDescent="0.2">
      <c r="B1222" s="107" t="s">
        <v>52</v>
      </c>
      <c r="D1222" s="39"/>
      <c r="E1222" s="72" t="s">
        <v>1723</v>
      </c>
      <c r="F1222" s="72"/>
      <c r="G1222" s="29" t="s">
        <v>45</v>
      </c>
      <c r="H1222" s="29" t="s">
        <v>720</v>
      </c>
      <c r="J1222" s="29"/>
      <c r="K1222" s="29" t="s">
        <v>88</v>
      </c>
      <c r="L1222" s="29"/>
      <c r="M1222" s="29" t="s">
        <v>1730</v>
      </c>
      <c r="N1222" s="29"/>
      <c r="P1222" s="72" t="s">
        <v>1725</v>
      </c>
      <c r="Q1222" s="87"/>
      <c r="R1222" s="28"/>
      <c r="S1222" s="38">
        <f>IF(Suggested="Yes",AA1222,AG1222)</f>
        <v>24.2</v>
      </c>
      <c r="T1222" s="36" t="s">
        <v>44</v>
      </c>
      <c r="U1222" s="5" t="str">
        <f>+Instructions!$B$3</f>
        <v>E</v>
      </c>
      <c r="V1222" s="51"/>
      <c r="W1222" s="55">
        <f>+Instructions!$C$22</f>
        <v>0</v>
      </c>
      <c r="X1222" s="38">
        <f>ROUND($AA1222*(1-W1222)+0.004999,2)</f>
        <v>24.2</v>
      </c>
      <c r="Y1222" s="146"/>
      <c r="Z1222" s="6" t="s">
        <v>3263</v>
      </c>
      <c r="AA1222" s="38">
        <v>24.2</v>
      </c>
      <c r="AB1222" s="59">
        <f t="shared" si="1048"/>
        <v>0</v>
      </c>
      <c r="AC1222" s="16">
        <f t="shared" si="1048"/>
        <v>24.2</v>
      </c>
      <c r="AD1222" s="12">
        <f>(AG1222-AC1222)/AG1222</f>
        <v>0</v>
      </c>
      <c r="AE1222" s="115"/>
      <c r="AF1222" s="120">
        <v>1</v>
      </c>
      <c r="AG1222" s="37">
        <f>SUM(AJ1222:AL1222)+AE1222</f>
        <v>24.2</v>
      </c>
      <c r="AH1222" s="146"/>
      <c r="AJ1222" s="38">
        <f>ROUND(AC1222/(1-VLOOKUP(AF1222,Group,2,FALSE)),2)</f>
        <v>24.2</v>
      </c>
      <c r="AK1222" s="16">
        <f>IF(VLOOKUP(AF1222,Group,5,FALSE)="YES",VLOOKUP(ROUND(ROUND(AJ1222,1)-AJ1222,2),Round,2,FALSE)+VLOOKUP(AF1222,Group,6,FALSE),0)</f>
        <v>0</v>
      </c>
      <c r="AL1222" s="16">
        <f>IF(VLOOKUP(AF1222,Group,7,FALSE)="",0,ROUND(AJ1222-0.04999,1)-AJ1222+AM1222)</f>
        <v>0</v>
      </c>
      <c r="AM1222" s="16" t="str">
        <f>IF(VLOOKUP(AF1222,Group,7,FALSE)="","",VLOOKUP(AF1222,Group,7,FALSE))</f>
        <v/>
      </c>
      <c r="AO1222" s="157" t="s">
        <v>56</v>
      </c>
    </row>
    <row r="1223" spans="2:41" s="3" customFormat="1" ht="2.4500000000000002" customHeight="1" x14ac:dyDescent="0.2">
      <c r="P1223" s="72"/>
      <c r="Q1223" s="87"/>
      <c r="R1223" s="6"/>
      <c r="S1223" s="38"/>
      <c r="T1223" s="6"/>
      <c r="U1223" s="5"/>
      <c r="V1223" s="51"/>
      <c r="W1223" s="55"/>
      <c r="X1223" s="14"/>
      <c r="Y1223" s="146"/>
      <c r="Z1223" s="38"/>
      <c r="AA1223" s="38"/>
      <c r="AB1223" s="54"/>
      <c r="AC1223" s="16"/>
      <c r="AD1223" s="14"/>
      <c r="AE1223" s="64"/>
      <c r="AF1223" s="118"/>
      <c r="AG1223" s="38"/>
      <c r="AH1223" s="146"/>
      <c r="AJ1223" s="38"/>
      <c r="AK1223" s="16"/>
      <c r="AL1223" s="16"/>
      <c r="AM1223" s="16"/>
      <c r="AO1223" s="157" t="s">
        <v>56</v>
      </c>
    </row>
    <row r="1224" spans="2:41" s="3" customFormat="1" ht="9.9499999999999993" customHeight="1" x14ac:dyDescent="0.2">
      <c r="B1224" s="107" t="s">
        <v>52</v>
      </c>
      <c r="D1224" s="39"/>
      <c r="E1224" s="72" t="s">
        <v>1723</v>
      </c>
      <c r="F1224" s="72"/>
      <c r="G1224" s="29" t="s">
        <v>45</v>
      </c>
      <c r="H1224" s="29" t="s">
        <v>213</v>
      </c>
      <c r="J1224" s="29"/>
      <c r="K1224" s="29" t="s">
        <v>125</v>
      </c>
      <c r="L1224" s="29"/>
      <c r="M1224" s="29" t="s">
        <v>1731</v>
      </c>
      <c r="N1224" s="29"/>
      <c r="P1224" s="72" t="s">
        <v>1725</v>
      </c>
      <c r="Q1224" s="87"/>
      <c r="R1224" s="28"/>
      <c r="S1224" s="38">
        <f>IF(Suggested="Yes",AA1224,AG1224)</f>
        <v>24.2</v>
      </c>
      <c r="T1224" s="36" t="s">
        <v>44</v>
      </c>
      <c r="U1224" s="5" t="str">
        <f>+Instructions!$B$3</f>
        <v>E</v>
      </c>
      <c r="V1224" s="51"/>
      <c r="W1224" s="55">
        <f>+Instructions!$C$22</f>
        <v>0</v>
      </c>
      <c r="X1224" s="38">
        <f>ROUND($AA1224*(1-W1224)+0.004999,2)</f>
        <v>24.2</v>
      </c>
      <c r="Y1224" s="146"/>
      <c r="Z1224" s="6" t="s">
        <v>3263</v>
      </c>
      <c r="AA1224" s="38">
        <v>24.2</v>
      </c>
      <c r="AB1224" s="59">
        <f t="shared" ref="AB1224:AC1226" si="1049">+W1224</f>
        <v>0</v>
      </c>
      <c r="AC1224" s="16">
        <f t="shared" si="1049"/>
        <v>24.2</v>
      </c>
      <c r="AD1224" s="12">
        <f>(AG1224-AC1224)/AG1224</f>
        <v>0</v>
      </c>
      <c r="AE1224" s="115"/>
      <c r="AF1224" s="120">
        <v>1</v>
      </c>
      <c r="AG1224" s="37">
        <f>SUM(AJ1224:AL1224)+AE1224</f>
        <v>24.2</v>
      </c>
      <c r="AH1224" s="146"/>
      <c r="AJ1224" s="38">
        <f>ROUND(AC1224/(1-VLOOKUP(AF1224,Group,2,FALSE)),2)</f>
        <v>24.2</v>
      </c>
      <c r="AK1224" s="16">
        <f>IF(VLOOKUP(AF1224,Group,5,FALSE)="YES",VLOOKUP(ROUND(ROUND(AJ1224,1)-AJ1224,2),Round,2,FALSE)+VLOOKUP(AF1224,Group,6,FALSE),0)</f>
        <v>0</v>
      </c>
      <c r="AL1224" s="16">
        <f>IF(VLOOKUP(AF1224,Group,7,FALSE)="",0,ROUND(AJ1224-0.04999,1)-AJ1224+AM1224)</f>
        <v>0</v>
      </c>
      <c r="AM1224" s="16" t="str">
        <f>IF(VLOOKUP(AF1224,Group,7,FALSE)="","",VLOOKUP(AF1224,Group,7,FALSE))</f>
        <v/>
      </c>
      <c r="AO1224" s="157" t="s">
        <v>56</v>
      </c>
    </row>
    <row r="1225" spans="2:41" s="3" customFormat="1" ht="9.9499999999999993" customHeight="1" x14ac:dyDescent="0.2">
      <c r="B1225" s="107" t="s">
        <v>52</v>
      </c>
      <c r="D1225" s="39"/>
      <c r="E1225" s="72" t="s">
        <v>1723</v>
      </c>
      <c r="F1225" s="72"/>
      <c r="G1225" s="29" t="s">
        <v>45</v>
      </c>
      <c r="H1225" s="29" t="s">
        <v>213</v>
      </c>
      <c r="J1225" s="29"/>
      <c r="K1225" s="29" t="s">
        <v>457</v>
      </c>
      <c r="L1225" s="29"/>
      <c r="M1225" s="29" t="s">
        <v>1732</v>
      </c>
      <c r="N1225" s="29"/>
      <c r="P1225" s="72" t="s">
        <v>1725</v>
      </c>
      <c r="Q1225" s="87"/>
      <c r="R1225" s="28"/>
      <c r="S1225" s="38">
        <f>IF(Suggested="Yes",AA1225,AG1225)</f>
        <v>24.2</v>
      </c>
      <c r="T1225" s="36" t="s">
        <v>44</v>
      </c>
      <c r="U1225" s="5" t="str">
        <f>+Instructions!$B$3</f>
        <v>E</v>
      </c>
      <c r="V1225" s="51"/>
      <c r="W1225" s="55">
        <f>+Instructions!$C$22</f>
        <v>0</v>
      </c>
      <c r="X1225" s="38">
        <f>ROUND($AA1225*(1-W1225)+0.004999,2)</f>
        <v>24.2</v>
      </c>
      <c r="Y1225" s="146"/>
      <c r="Z1225" s="6" t="s">
        <v>3263</v>
      </c>
      <c r="AA1225" s="38">
        <v>24.2</v>
      </c>
      <c r="AB1225" s="59">
        <f t="shared" si="1049"/>
        <v>0</v>
      </c>
      <c r="AC1225" s="16">
        <f t="shared" si="1049"/>
        <v>24.2</v>
      </c>
      <c r="AD1225" s="12">
        <f>(AG1225-AC1225)/AG1225</f>
        <v>0</v>
      </c>
      <c r="AE1225" s="115"/>
      <c r="AF1225" s="120">
        <v>1</v>
      </c>
      <c r="AG1225" s="37">
        <f>SUM(AJ1225:AL1225)+AE1225</f>
        <v>24.2</v>
      </c>
      <c r="AH1225" s="146"/>
      <c r="AJ1225" s="38">
        <f>ROUND(AC1225/(1-VLOOKUP(AF1225,Group,2,FALSE)),2)</f>
        <v>24.2</v>
      </c>
      <c r="AK1225" s="16">
        <f>IF(VLOOKUP(AF1225,Group,5,FALSE)="YES",VLOOKUP(ROUND(ROUND(AJ1225,1)-AJ1225,2),Round,2,FALSE)+VLOOKUP(AF1225,Group,6,FALSE),0)</f>
        <v>0</v>
      </c>
      <c r="AL1225" s="16">
        <f>IF(VLOOKUP(AF1225,Group,7,FALSE)="",0,ROUND(AJ1225-0.04999,1)-AJ1225+AM1225)</f>
        <v>0</v>
      </c>
      <c r="AM1225" s="16" t="str">
        <f>IF(VLOOKUP(AF1225,Group,7,FALSE)="","",VLOOKUP(AF1225,Group,7,FALSE))</f>
        <v/>
      </c>
      <c r="AO1225" s="157" t="s">
        <v>56</v>
      </c>
    </row>
    <row r="1226" spans="2:41" s="3" customFormat="1" ht="9.9499999999999993" customHeight="1" x14ac:dyDescent="0.2">
      <c r="B1226" s="107" t="s">
        <v>52</v>
      </c>
      <c r="D1226" s="39"/>
      <c r="E1226" s="72" t="s">
        <v>1723</v>
      </c>
      <c r="F1226" s="72"/>
      <c r="G1226" s="29" t="s">
        <v>45</v>
      </c>
      <c r="H1226" s="29" t="s">
        <v>213</v>
      </c>
      <c r="J1226" s="29"/>
      <c r="K1226" s="29" t="s">
        <v>88</v>
      </c>
      <c r="L1226" s="29"/>
      <c r="M1226" s="29" t="s">
        <v>1733</v>
      </c>
      <c r="N1226" s="29"/>
      <c r="P1226" s="72" t="s">
        <v>1725</v>
      </c>
      <c r="Q1226" s="87"/>
      <c r="R1226" s="28"/>
      <c r="S1226" s="38">
        <f>IF(Suggested="Yes",AA1226,AG1226)</f>
        <v>24.2</v>
      </c>
      <c r="T1226" s="36" t="s">
        <v>44</v>
      </c>
      <c r="U1226" s="5" t="str">
        <f>+Instructions!$B$3</f>
        <v>E</v>
      </c>
      <c r="V1226" s="51"/>
      <c r="W1226" s="55">
        <f>+Instructions!$C$22</f>
        <v>0</v>
      </c>
      <c r="X1226" s="38">
        <f>ROUND($AA1226*(1-W1226)+0.004999,2)</f>
        <v>24.2</v>
      </c>
      <c r="Y1226" s="146"/>
      <c r="Z1226" s="6" t="s">
        <v>3263</v>
      </c>
      <c r="AA1226" s="38">
        <v>24.2</v>
      </c>
      <c r="AB1226" s="59">
        <f t="shared" si="1049"/>
        <v>0</v>
      </c>
      <c r="AC1226" s="16">
        <f t="shared" si="1049"/>
        <v>24.2</v>
      </c>
      <c r="AD1226" s="12">
        <f>(AG1226-AC1226)/AG1226</f>
        <v>0</v>
      </c>
      <c r="AE1226" s="115"/>
      <c r="AF1226" s="120">
        <v>1</v>
      </c>
      <c r="AG1226" s="37">
        <f>SUM(AJ1226:AL1226)+AE1226</f>
        <v>24.2</v>
      </c>
      <c r="AH1226" s="146"/>
      <c r="AJ1226" s="38">
        <f>ROUND(AC1226/(1-VLOOKUP(AF1226,Group,2,FALSE)),2)</f>
        <v>24.2</v>
      </c>
      <c r="AK1226" s="16">
        <f>IF(VLOOKUP(AF1226,Group,5,FALSE)="YES",VLOOKUP(ROUND(ROUND(AJ1226,1)-AJ1226,2),Round,2,FALSE)+VLOOKUP(AF1226,Group,6,FALSE),0)</f>
        <v>0</v>
      </c>
      <c r="AL1226" s="16">
        <f>IF(VLOOKUP(AF1226,Group,7,FALSE)="",0,ROUND(AJ1226-0.04999,1)-AJ1226+AM1226)</f>
        <v>0</v>
      </c>
      <c r="AM1226" s="16" t="str">
        <f>IF(VLOOKUP(AF1226,Group,7,FALSE)="","",VLOOKUP(AF1226,Group,7,FALSE))</f>
        <v/>
      </c>
      <c r="AO1226" s="157" t="s">
        <v>56</v>
      </c>
    </row>
    <row r="1227" spans="2:41" s="3" customFormat="1" ht="2.4500000000000002" customHeight="1" x14ac:dyDescent="0.2">
      <c r="P1227" s="72"/>
      <c r="Q1227" s="87"/>
      <c r="R1227" s="6"/>
      <c r="S1227" s="38"/>
      <c r="T1227" s="6"/>
      <c r="U1227" s="5"/>
      <c r="V1227" s="51"/>
      <c r="W1227" s="55"/>
      <c r="X1227" s="14"/>
      <c r="Y1227" s="146"/>
      <c r="Z1227" s="38"/>
      <c r="AA1227" s="38"/>
      <c r="AB1227" s="54"/>
      <c r="AC1227" s="16"/>
      <c r="AD1227" s="14"/>
      <c r="AE1227" s="64"/>
      <c r="AF1227" s="118"/>
      <c r="AG1227" s="38"/>
      <c r="AH1227" s="146"/>
      <c r="AJ1227" s="38"/>
      <c r="AK1227" s="16"/>
      <c r="AL1227" s="16"/>
      <c r="AM1227" s="16"/>
      <c r="AO1227" s="157" t="s">
        <v>56</v>
      </c>
    </row>
    <row r="1228" spans="2:41" s="3" customFormat="1" ht="9.9499999999999993" customHeight="1" x14ac:dyDescent="0.2">
      <c r="B1228" s="107" t="s">
        <v>52</v>
      </c>
      <c r="D1228" s="39"/>
      <c r="E1228" s="72" t="s">
        <v>1723</v>
      </c>
      <c r="F1228" s="72"/>
      <c r="G1228" s="29" t="s">
        <v>45</v>
      </c>
      <c r="H1228" s="29" t="s">
        <v>229</v>
      </c>
      <c r="J1228" s="29"/>
      <c r="K1228" s="29" t="s">
        <v>125</v>
      </c>
      <c r="L1228" s="29"/>
      <c r="M1228" s="29" t="s">
        <v>1734</v>
      </c>
      <c r="N1228" s="29"/>
      <c r="P1228" s="72" t="s">
        <v>1725</v>
      </c>
      <c r="Q1228" s="87"/>
      <c r="R1228" s="28"/>
      <c r="S1228" s="38">
        <f>IF(Suggested="Yes",AA1228,AG1228)</f>
        <v>24.2</v>
      </c>
      <c r="T1228" s="36" t="s">
        <v>44</v>
      </c>
      <c r="U1228" s="5" t="str">
        <f>+Instructions!$B$3</f>
        <v>E</v>
      </c>
      <c r="V1228" s="51"/>
      <c r="W1228" s="55">
        <f>+Instructions!$C$22</f>
        <v>0</v>
      </c>
      <c r="X1228" s="38">
        <f>ROUND($AA1228*(1-W1228)+0.004999,2)</f>
        <v>24.2</v>
      </c>
      <c r="Y1228" s="146"/>
      <c r="Z1228" s="6" t="s">
        <v>3263</v>
      </c>
      <c r="AA1228" s="38">
        <v>24.2</v>
      </c>
      <c r="AB1228" s="59">
        <f t="shared" ref="AB1228:AC1230" si="1050">+W1228</f>
        <v>0</v>
      </c>
      <c r="AC1228" s="16">
        <f t="shared" si="1050"/>
        <v>24.2</v>
      </c>
      <c r="AD1228" s="12">
        <f>(AG1228-AC1228)/AG1228</f>
        <v>0</v>
      </c>
      <c r="AE1228" s="115"/>
      <c r="AF1228" s="120">
        <v>1</v>
      </c>
      <c r="AG1228" s="37">
        <f>SUM(AJ1228:AL1228)+AE1228</f>
        <v>24.2</v>
      </c>
      <c r="AH1228" s="146"/>
      <c r="AJ1228" s="38">
        <f>ROUND(AC1228/(1-VLOOKUP(AF1228,Group,2,FALSE)),2)</f>
        <v>24.2</v>
      </c>
      <c r="AK1228" s="16">
        <f>IF(VLOOKUP(AF1228,Group,5,FALSE)="YES",VLOOKUP(ROUND(ROUND(AJ1228,1)-AJ1228,2),Round,2,FALSE)+VLOOKUP(AF1228,Group,6,FALSE),0)</f>
        <v>0</v>
      </c>
      <c r="AL1228" s="16">
        <f>IF(VLOOKUP(AF1228,Group,7,FALSE)="",0,ROUND(AJ1228-0.04999,1)-AJ1228+AM1228)</f>
        <v>0</v>
      </c>
      <c r="AM1228" s="16" t="str">
        <f>IF(VLOOKUP(AF1228,Group,7,FALSE)="","",VLOOKUP(AF1228,Group,7,FALSE))</f>
        <v/>
      </c>
      <c r="AO1228" s="157" t="s">
        <v>56</v>
      </c>
    </row>
    <row r="1229" spans="2:41" s="3" customFormat="1" ht="9.9499999999999993" customHeight="1" x14ac:dyDescent="0.2">
      <c r="B1229" s="107" t="s">
        <v>52</v>
      </c>
      <c r="D1229" s="39"/>
      <c r="E1229" s="72" t="s">
        <v>1723</v>
      </c>
      <c r="F1229" s="72"/>
      <c r="G1229" s="29" t="s">
        <v>45</v>
      </c>
      <c r="H1229" s="29" t="s">
        <v>229</v>
      </c>
      <c r="J1229" s="29"/>
      <c r="K1229" s="29" t="s">
        <v>457</v>
      </c>
      <c r="L1229" s="29"/>
      <c r="M1229" s="29" t="s">
        <v>1735</v>
      </c>
      <c r="N1229" s="29"/>
      <c r="P1229" s="72" t="s">
        <v>1725</v>
      </c>
      <c r="Q1229" s="87"/>
      <c r="R1229" s="28"/>
      <c r="S1229" s="38">
        <f>IF(Suggested="Yes",AA1229,AG1229)</f>
        <v>24.2</v>
      </c>
      <c r="T1229" s="36" t="s">
        <v>44</v>
      </c>
      <c r="U1229" s="5" t="str">
        <f>+Instructions!$B$3</f>
        <v>E</v>
      </c>
      <c r="V1229" s="51"/>
      <c r="W1229" s="55">
        <f>+Instructions!$C$22</f>
        <v>0</v>
      </c>
      <c r="X1229" s="38">
        <f>ROUND($AA1229*(1-W1229)+0.004999,2)</f>
        <v>24.2</v>
      </c>
      <c r="Y1229" s="146"/>
      <c r="Z1229" s="6" t="s">
        <v>3263</v>
      </c>
      <c r="AA1229" s="38">
        <v>24.2</v>
      </c>
      <c r="AB1229" s="59">
        <f t="shared" si="1050"/>
        <v>0</v>
      </c>
      <c r="AC1229" s="16">
        <f t="shared" si="1050"/>
        <v>24.2</v>
      </c>
      <c r="AD1229" s="12">
        <f>(AG1229-AC1229)/AG1229</f>
        <v>0</v>
      </c>
      <c r="AE1229" s="115"/>
      <c r="AF1229" s="120">
        <v>1</v>
      </c>
      <c r="AG1229" s="37">
        <f>SUM(AJ1229:AL1229)+AE1229</f>
        <v>24.2</v>
      </c>
      <c r="AH1229" s="146"/>
      <c r="AJ1229" s="38">
        <f>ROUND(AC1229/(1-VLOOKUP(AF1229,Group,2,FALSE)),2)</f>
        <v>24.2</v>
      </c>
      <c r="AK1229" s="16">
        <f>IF(VLOOKUP(AF1229,Group,5,FALSE)="YES",VLOOKUP(ROUND(ROUND(AJ1229,1)-AJ1229,2),Round,2,FALSE)+VLOOKUP(AF1229,Group,6,FALSE),0)</f>
        <v>0</v>
      </c>
      <c r="AL1229" s="16">
        <f>IF(VLOOKUP(AF1229,Group,7,FALSE)="",0,ROUND(AJ1229-0.04999,1)-AJ1229+AM1229)</f>
        <v>0</v>
      </c>
      <c r="AM1229" s="16" t="str">
        <f>IF(VLOOKUP(AF1229,Group,7,FALSE)="","",VLOOKUP(AF1229,Group,7,FALSE))</f>
        <v/>
      </c>
      <c r="AO1229" s="157" t="s">
        <v>56</v>
      </c>
    </row>
    <row r="1230" spans="2:41" s="3" customFormat="1" ht="9.9499999999999993" customHeight="1" x14ac:dyDescent="0.2">
      <c r="B1230" s="107" t="s">
        <v>52</v>
      </c>
      <c r="D1230" s="39"/>
      <c r="E1230" s="72" t="s">
        <v>1723</v>
      </c>
      <c r="F1230" s="72"/>
      <c r="G1230" s="29" t="s">
        <v>45</v>
      </c>
      <c r="H1230" s="29" t="s">
        <v>229</v>
      </c>
      <c r="J1230" s="29"/>
      <c r="K1230" s="29" t="s">
        <v>88</v>
      </c>
      <c r="L1230" s="29"/>
      <c r="M1230" s="29" t="s">
        <v>1736</v>
      </c>
      <c r="N1230" s="29"/>
      <c r="P1230" s="72" t="s">
        <v>1725</v>
      </c>
      <c r="Q1230" s="87"/>
      <c r="R1230" s="28"/>
      <c r="S1230" s="38">
        <f>IF(Suggested="Yes",AA1230,AG1230)</f>
        <v>24.2</v>
      </c>
      <c r="T1230" s="36" t="s">
        <v>44</v>
      </c>
      <c r="U1230" s="5" t="str">
        <f>+Instructions!$B$3</f>
        <v>E</v>
      </c>
      <c r="V1230" s="51"/>
      <c r="W1230" s="55">
        <f>+Instructions!$C$22</f>
        <v>0</v>
      </c>
      <c r="X1230" s="38">
        <f>ROUND($AA1230*(1-W1230)+0.004999,2)</f>
        <v>24.2</v>
      </c>
      <c r="Y1230" s="146"/>
      <c r="Z1230" s="6" t="s">
        <v>3263</v>
      </c>
      <c r="AA1230" s="38">
        <v>24.2</v>
      </c>
      <c r="AB1230" s="59">
        <f t="shared" si="1050"/>
        <v>0</v>
      </c>
      <c r="AC1230" s="16">
        <f t="shared" si="1050"/>
        <v>24.2</v>
      </c>
      <c r="AD1230" s="12">
        <f>(AG1230-AC1230)/AG1230</f>
        <v>0</v>
      </c>
      <c r="AE1230" s="115"/>
      <c r="AF1230" s="120">
        <v>1</v>
      </c>
      <c r="AG1230" s="37">
        <f>SUM(AJ1230:AL1230)+AE1230</f>
        <v>24.2</v>
      </c>
      <c r="AH1230" s="146"/>
      <c r="AJ1230" s="38">
        <f>ROUND(AC1230/(1-VLOOKUP(AF1230,Group,2,FALSE)),2)</f>
        <v>24.2</v>
      </c>
      <c r="AK1230" s="16">
        <f>IF(VLOOKUP(AF1230,Group,5,FALSE)="YES",VLOOKUP(ROUND(ROUND(AJ1230,1)-AJ1230,2),Round,2,FALSE)+VLOOKUP(AF1230,Group,6,FALSE),0)</f>
        <v>0</v>
      </c>
      <c r="AL1230" s="16">
        <f>IF(VLOOKUP(AF1230,Group,7,FALSE)="",0,ROUND(AJ1230-0.04999,1)-AJ1230+AM1230)</f>
        <v>0</v>
      </c>
      <c r="AM1230" s="16" t="str">
        <f>IF(VLOOKUP(AF1230,Group,7,FALSE)="","",VLOOKUP(AF1230,Group,7,FALSE))</f>
        <v/>
      </c>
      <c r="AO1230" s="157" t="s">
        <v>56</v>
      </c>
    </row>
    <row r="1231" spans="2:41" s="3" customFormat="1" ht="3.75" customHeight="1" x14ac:dyDescent="0.2">
      <c r="P1231" s="72"/>
      <c r="Q1231" s="87"/>
      <c r="R1231" s="6"/>
      <c r="S1231" s="38"/>
      <c r="T1231" s="6"/>
      <c r="U1231" s="5"/>
      <c r="V1231" s="51"/>
      <c r="W1231" s="55"/>
      <c r="X1231" s="14"/>
      <c r="Y1231" s="146"/>
      <c r="Z1231" s="38"/>
      <c r="AA1231" s="38"/>
      <c r="AB1231" s="54"/>
      <c r="AC1231" s="16"/>
      <c r="AD1231" s="14"/>
      <c r="AE1231" s="64"/>
      <c r="AF1231" s="118"/>
      <c r="AG1231" s="38"/>
      <c r="AH1231" s="146"/>
      <c r="AJ1231" s="38"/>
      <c r="AK1231" s="16"/>
      <c r="AL1231" s="16"/>
      <c r="AM1231" s="16"/>
      <c r="AO1231" s="157" t="s">
        <v>56</v>
      </c>
    </row>
    <row r="1232" spans="2:41" s="3" customFormat="1" ht="9.9499999999999993" customHeight="1" x14ac:dyDescent="0.2">
      <c r="C1232" s="71" t="s">
        <v>1739</v>
      </c>
      <c r="E1232" s="177"/>
      <c r="J1232" s="87"/>
      <c r="N1232" s="3" t="s">
        <v>244</v>
      </c>
      <c r="P1232" s="137"/>
      <c r="Q1232" s="6"/>
      <c r="R1232" s="77" t="s">
        <v>791</v>
      </c>
      <c r="S1232" s="185" t="s">
        <v>1911</v>
      </c>
      <c r="T1232" s="190"/>
      <c r="U1232" s="5"/>
      <c r="V1232" s="51"/>
      <c r="W1232" s="68"/>
      <c r="X1232" s="68"/>
      <c r="Y1232" s="146"/>
      <c r="Z1232" s="38"/>
      <c r="AA1232" s="38"/>
      <c r="AB1232" s="14"/>
      <c r="AC1232" s="14"/>
      <c r="AD1232" s="14"/>
      <c r="AE1232" s="14"/>
      <c r="AF1232" s="64"/>
      <c r="AG1232" s="16"/>
      <c r="AH1232" s="146"/>
      <c r="AO1232" s="157" t="s">
        <v>56</v>
      </c>
    </row>
    <row r="1233" spans="2:41" s="3" customFormat="1" ht="2.85" customHeight="1" x14ac:dyDescent="0.2">
      <c r="C1233" s="177"/>
      <c r="D1233" s="177"/>
      <c r="E1233" s="177"/>
      <c r="P1233" s="72"/>
      <c r="Q1233" s="87"/>
      <c r="R1233" s="6"/>
      <c r="S1233" s="38"/>
      <c r="T1233" s="6"/>
      <c r="U1233" s="5"/>
      <c r="V1233" s="51"/>
      <c r="W1233" s="55"/>
      <c r="X1233" s="14"/>
      <c r="Y1233" s="146"/>
      <c r="Z1233" s="38"/>
      <c r="AA1233" s="38"/>
      <c r="AB1233" s="54"/>
      <c r="AC1233" s="16"/>
      <c r="AD1233" s="14"/>
      <c r="AE1233" s="64"/>
      <c r="AF1233" s="118"/>
      <c r="AG1233" s="38"/>
      <c r="AH1233" s="146"/>
      <c r="AJ1233" s="38"/>
      <c r="AK1233" s="16"/>
      <c r="AL1233" s="16"/>
      <c r="AM1233" s="16"/>
      <c r="AO1233" s="157" t="s">
        <v>56</v>
      </c>
    </row>
    <row r="1234" spans="2:41" s="3" customFormat="1" ht="9.75" customHeight="1" x14ac:dyDescent="0.2">
      <c r="B1234" s="107" t="s">
        <v>52</v>
      </c>
      <c r="D1234" s="39"/>
      <c r="E1234" s="72" t="s">
        <v>1472</v>
      </c>
      <c r="F1234" s="72"/>
      <c r="G1234" s="29" t="s">
        <v>1758</v>
      </c>
      <c r="H1234" s="29"/>
      <c r="I1234" s="29"/>
      <c r="J1234" s="29" t="s">
        <v>1740</v>
      </c>
      <c r="K1234" s="72"/>
      <c r="L1234" s="72" t="s">
        <v>965</v>
      </c>
      <c r="M1234" s="29"/>
      <c r="N1234" s="72" t="s">
        <v>1741</v>
      </c>
      <c r="P1234" s="72" t="s">
        <v>293</v>
      </c>
      <c r="Q1234" s="87"/>
      <c r="R1234" s="28"/>
      <c r="S1234" s="38">
        <f>IF(Suggested="Yes",AA1234,AG1234)</f>
        <v>38.299999999999997</v>
      </c>
      <c r="T1234" s="36" t="s">
        <v>44</v>
      </c>
      <c r="U1234" s="5" t="str">
        <f>+Instructions!$B$3</f>
        <v>E</v>
      </c>
      <c r="V1234" s="51"/>
      <c r="W1234" s="55">
        <f>+Instructions!$C$22</f>
        <v>0</v>
      </c>
      <c r="X1234" s="38">
        <f>ROUND($AA1234*(1-W1234)+0.004999,2)</f>
        <v>38.299999999999997</v>
      </c>
      <c r="Y1234" s="146"/>
      <c r="Z1234" s="6" t="s">
        <v>3263</v>
      </c>
      <c r="AA1234" s="38">
        <v>38.299999999999997</v>
      </c>
      <c r="AB1234" s="59">
        <f>+W1234</f>
        <v>0</v>
      </c>
      <c r="AC1234" s="16">
        <f>+X1234</f>
        <v>38.299999999999997</v>
      </c>
      <c r="AD1234" s="12">
        <f>(AG1234-AC1234)/AG1234</f>
        <v>0</v>
      </c>
      <c r="AE1234" s="115"/>
      <c r="AF1234" s="120">
        <v>1</v>
      </c>
      <c r="AG1234" s="37">
        <f>SUM(AJ1234:AL1234)+AE1234</f>
        <v>38.299999999999997</v>
      </c>
      <c r="AH1234" s="146"/>
      <c r="AJ1234" s="38">
        <f>ROUND(AC1234/(1-VLOOKUP(AF1234,Group,2,FALSE)),2)</f>
        <v>38.299999999999997</v>
      </c>
      <c r="AK1234" s="16">
        <f>IF(VLOOKUP(AF1234,Group,5,FALSE)="YES",VLOOKUP(ROUND(ROUND(AJ1234,1)-AJ1234,2),Round,2,FALSE)+VLOOKUP(AF1234,Group,6,FALSE),0)</f>
        <v>0</v>
      </c>
      <c r="AL1234" s="16">
        <f>IF(VLOOKUP(AF1234,Group,7,FALSE)="",0,ROUND(AJ1234-0.04999,1)-AJ1234+AM1234)</f>
        <v>0</v>
      </c>
      <c r="AM1234" s="16" t="str">
        <f>IF(VLOOKUP(AF1234,Group,7,FALSE)="","",VLOOKUP(AF1234,Group,7,FALSE))</f>
        <v/>
      </c>
      <c r="AO1234" s="156" t="s">
        <v>56</v>
      </c>
    </row>
    <row r="1235" spans="2:41" s="3" customFormat="1" ht="9.75" customHeight="1" x14ac:dyDescent="0.2">
      <c r="B1235" s="107" t="s">
        <v>52</v>
      </c>
      <c r="D1235" s="39"/>
      <c r="E1235" s="72" t="s">
        <v>953</v>
      </c>
      <c r="F1235" s="72"/>
      <c r="G1235" s="29" t="s">
        <v>1758</v>
      </c>
      <c r="H1235" s="29"/>
      <c r="I1235" s="29"/>
      <c r="J1235" s="29" t="s">
        <v>1740</v>
      </c>
      <c r="K1235" s="72"/>
      <c r="L1235" s="72" t="s">
        <v>965</v>
      </c>
      <c r="M1235" s="29"/>
      <c r="N1235" s="72" t="s">
        <v>1743</v>
      </c>
      <c r="P1235" s="72" t="s">
        <v>1742</v>
      </c>
      <c r="Q1235" s="87"/>
      <c r="R1235" s="28"/>
      <c r="S1235" s="38">
        <f>IF(Suggested="Yes",AA1235,AG1235)</f>
        <v>38.299999999999997</v>
      </c>
      <c r="T1235" s="36" t="s">
        <v>44</v>
      </c>
      <c r="U1235" s="5" t="str">
        <f>+Instructions!$B$3</f>
        <v>E</v>
      </c>
      <c r="V1235" s="51"/>
      <c r="W1235" s="55">
        <f>+Instructions!$C$22</f>
        <v>0</v>
      </c>
      <c r="X1235" s="38">
        <f>ROUND($AA1235*(1-W1235)+0.004999,2)</f>
        <v>38.299999999999997</v>
      </c>
      <c r="Y1235" s="146"/>
      <c r="Z1235" s="6" t="s">
        <v>3263</v>
      </c>
      <c r="AA1235" s="38">
        <v>38.299999999999997</v>
      </c>
      <c r="AB1235" s="59">
        <f>+W1235</f>
        <v>0</v>
      </c>
      <c r="AC1235" s="16">
        <f>+X1235</f>
        <v>38.299999999999997</v>
      </c>
      <c r="AD1235" s="12">
        <f>(AG1235-AC1235)/AG1235</f>
        <v>0</v>
      </c>
      <c r="AE1235" s="115"/>
      <c r="AF1235" s="120">
        <v>1</v>
      </c>
      <c r="AG1235" s="37">
        <f>SUM(AJ1235:AL1235)+AE1235</f>
        <v>38.299999999999997</v>
      </c>
      <c r="AH1235" s="146"/>
      <c r="AJ1235" s="38">
        <f>ROUND(AC1235/(1-VLOOKUP(AF1235,Group,2,FALSE)),2)</f>
        <v>38.299999999999997</v>
      </c>
      <c r="AK1235" s="16">
        <f>IF(VLOOKUP(AF1235,Group,5,FALSE)="YES",VLOOKUP(ROUND(ROUND(AJ1235,1)-AJ1235,2),Round,2,FALSE)+VLOOKUP(AF1235,Group,6,FALSE),0)</f>
        <v>0</v>
      </c>
      <c r="AL1235" s="16">
        <f>IF(VLOOKUP(AF1235,Group,7,FALSE)="",0,ROUND(AJ1235-0.04999,1)-AJ1235+AM1235)</f>
        <v>0</v>
      </c>
      <c r="AM1235" s="16" t="str">
        <f>IF(VLOOKUP(AF1235,Group,7,FALSE)="","",VLOOKUP(AF1235,Group,7,FALSE))</f>
        <v/>
      </c>
      <c r="AO1235" s="156" t="s">
        <v>56</v>
      </c>
    </row>
    <row r="1236" spans="2:41" s="3" customFormat="1" ht="2.85" customHeight="1" x14ac:dyDescent="0.2">
      <c r="C1236" s="177"/>
      <c r="D1236" s="177"/>
      <c r="E1236" s="177"/>
      <c r="K1236" s="77"/>
      <c r="L1236" s="77"/>
      <c r="N1236" s="77"/>
      <c r="P1236" s="72"/>
      <c r="Q1236" s="87"/>
      <c r="R1236" s="6"/>
      <c r="S1236" s="38"/>
      <c r="T1236" s="6"/>
      <c r="U1236" s="5"/>
      <c r="V1236" s="51"/>
      <c r="W1236" s="55"/>
      <c r="X1236" s="14"/>
      <c r="Y1236" s="146"/>
      <c r="Z1236" s="38"/>
      <c r="AA1236" s="38"/>
      <c r="AB1236" s="54"/>
      <c r="AC1236" s="16"/>
      <c r="AD1236" s="14"/>
      <c r="AE1236" s="64"/>
      <c r="AF1236" s="118"/>
      <c r="AG1236" s="38"/>
      <c r="AH1236" s="146"/>
      <c r="AJ1236" s="38"/>
      <c r="AK1236" s="16"/>
      <c r="AL1236" s="16"/>
      <c r="AM1236" s="16"/>
      <c r="AO1236" s="157" t="s">
        <v>56</v>
      </c>
    </row>
    <row r="1237" spans="2:41" s="3" customFormat="1" ht="9.9499999999999993" customHeight="1" x14ac:dyDescent="0.2">
      <c r="B1237" s="106" t="s">
        <v>6</v>
      </c>
      <c r="D1237" s="39"/>
      <c r="E1237" s="72" t="s">
        <v>953</v>
      </c>
      <c r="F1237" s="72"/>
      <c r="G1237" s="29" t="s">
        <v>1750</v>
      </c>
      <c r="H1237" s="29"/>
      <c r="I1237" s="29"/>
      <c r="J1237" s="29" t="s">
        <v>1185</v>
      </c>
      <c r="K1237" s="72"/>
      <c r="L1237" s="72" t="s">
        <v>965</v>
      </c>
      <c r="M1237" s="29"/>
      <c r="N1237" s="72" t="s">
        <v>1747</v>
      </c>
      <c r="P1237" s="72" t="s">
        <v>1742</v>
      </c>
      <c r="Q1237" s="87"/>
      <c r="R1237" s="28"/>
      <c r="S1237" s="38">
        <f t="shared" ref="S1237:S1242" si="1051">IF(Suggested="Yes",AA1237,AG1237)</f>
        <v>52.5</v>
      </c>
      <c r="T1237" s="36" t="s">
        <v>44</v>
      </c>
      <c r="U1237" s="5" t="str">
        <f>+Instructions!$B$3</f>
        <v>E</v>
      </c>
      <c r="V1237" s="51"/>
      <c r="W1237" s="55">
        <f>+Instructions!$C$22</f>
        <v>0</v>
      </c>
      <c r="X1237" s="38">
        <f t="shared" ref="X1237:X1242" si="1052">ROUND($AA1237*(1-W1237)+0.004999,2)</f>
        <v>52.5</v>
      </c>
      <c r="Y1237" s="146"/>
      <c r="Z1237" s="6" t="s">
        <v>3263</v>
      </c>
      <c r="AA1237" s="38">
        <v>52.5</v>
      </c>
      <c r="AB1237" s="59">
        <f t="shared" ref="AB1237:AC1242" si="1053">+W1237</f>
        <v>0</v>
      </c>
      <c r="AC1237" s="16">
        <f t="shared" si="1053"/>
        <v>52.5</v>
      </c>
      <c r="AD1237" s="12">
        <f t="shared" ref="AD1237:AD1242" si="1054">(AG1237-AC1237)/AG1237</f>
        <v>0</v>
      </c>
      <c r="AE1237" s="115"/>
      <c r="AF1237" s="121">
        <v>3</v>
      </c>
      <c r="AG1237" s="52">
        <f t="shared" ref="AG1237:AG1242" si="1055">SUM(AJ1237:AL1237)+AE1237</f>
        <v>52.5</v>
      </c>
      <c r="AH1237" s="146"/>
      <c r="AJ1237" s="38">
        <f t="shared" ref="AJ1237:AJ1242" si="1056">ROUND(AC1237/(1-VLOOKUP(AF1237,Group,2,FALSE)),2)</f>
        <v>52.5</v>
      </c>
      <c r="AK1237" s="16">
        <f t="shared" ref="AK1237:AK1242" si="1057">IF(VLOOKUP(AF1237,Group,5,FALSE)="YES",VLOOKUP(ROUND(ROUND(AJ1237,1)-AJ1237,2),Round,2,FALSE)+VLOOKUP(AF1237,Group,6,FALSE),0)</f>
        <v>0</v>
      </c>
      <c r="AL1237" s="16">
        <f t="shared" ref="AL1237:AL1242" si="1058">IF(VLOOKUP(AF1237,Group,7,FALSE)="",0,ROUND(AJ1237-0.04999,1)-AJ1237+AM1237)</f>
        <v>0</v>
      </c>
      <c r="AM1237" s="16" t="str">
        <f t="shared" ref="AM1237:AM1242" si="1059">IF(VLOOKUP(AF1237,Group,7,FALSE)="","",VLOOKUP(AF1237,Group,7,FALSE))</f>
        <v/>
      </c>
      <c r="AO1237" s="156" t="s">
        <v>56</v>
      </c>
    </row>
    <row r="1238" spans="2:41" s="3" customFormat="1" ht="9.9499999999999993" customHeight="1" x14ac:dyDescent="0.2">
      <c r="B1238" s="106" t="s">
        <v>6</v>
      </c>
      <c r="D1238" s="39"/>
      <c r="E1238" s="72" t="s">
        <v>953</v>
      </c>
      <c r="F1238" s="72"/>
      <c r="G1238" s="29" t="s">
        <v>1750</v>
      </c>
      <c r="H1238" s="29"/>
      <c r="I1238" s="29"/>
      <c r="J1238" s="29" t="s">
        <v>1186</v>
      </c>
      <c r="K1238" s="72"/>
      <c r="L1238" s="72" t="s">
        <v>965</v>
      </c>
      <c r="M1238" s="29"/>
      <c r="N1238" s="72" t="s">
        <v>1749</v>
      </c>
      <c r="P1238" s="72" t="s">
        <v>1742</v>
      </c>
      <c r="Q1238" s="87"/>
      <c r="R1238" s="28"/>
      <c r="S1238" s="38">
        <f t="shared" si="1051"/>
        <v>52.5</v>
      </c>
      <c r="T1238" s="36" t="s">
        <v>44</v>
      </c>
      <c r="U1238" s="5" t="str">
        <f>+Instructions!$B$3</f>
        <v>E</v>
      </c>
      <c r="V1238" s="51"/>
      <c r="W1238" s="55">
        <f>+Instructions!$C$22</f>
        <v>0</v>
      </c>
      <c r="X1238" s="38">
        <f t="shared" si="1052"/>
        <v>52.5</v>
      </c>
      <c r="Y1238" s="146"/>
      <c r="Z1238" s="6" t="s">
        <v>3263</v>
      </c>
      <c r="AA1238" s="38">
        <v>52.5</v>
      </c>
      <c r="AB1238" s="59">
        <f t="shared" si="1053"/>
        <v>0</v>
      </c>
      <c r="AC1238" s="16">
        <f t="shared" si="1053"/>
        <v>52.5</v>
      </c>
      <c r="AD1238" s="12">
        <f t="shared" si="1054"/>
        <v>0</v>
      </c>
      <c r="AE1238" s="115"/>
      <c r="AF1238" s="121">
        <v>3</v>
      </c>
      <c r="AG1238" s="52">
        <f t="shared" si="1055"/>
        <v>52.5</v>
      </c>
      <c r="AH1238" s="146"/>
      <c r="AJ1238" s="38">
        <f t="shared" si="1056"/>
        <v>52.5</v>
      </c>
      <c r="AK1238" s="16">
        <f t="shared" si="1057"/>
        <v>0</v>
      </c>
      <c r="AL1238" s="16">
        <f t="shared" si="1058"/>
        <v>0</v>
      </c>
      <c r="AM1238" s="16" t="str">
        <f t="shared" si="1059"/>
        <v/>
      </c>
      <c r="AO1238" s="156" t="s">
        <v>56</v>
      </c>
    </row>
    <row r="1239" spans="2:41" s="3" customFormat="1" ht="9.9499999999999993" customHeight="1" x14ac:dyDescent="0.2">
      <c r="B1239" s="106" t="s">
        <v>6</v>
      </c>
      <c r="D1239" s="39"/>
      <c r="E1239" s="72" t="s">
        <v>953</v>
      </c>
      <c r="F1239" s="72"/>
      <c r="G1239" s="29" t="s">
        <v>1750</v>
      </c>
      <c r="H1239" s="29"/>
      <c r="I1239" s="29"/>
      <c r="J1239" s="29" t="s">
        <v>1189</v>
      </c>
      <c r="K1239" s="72"/>
      <c r="L1239" s="72" t="s">
        <v>965</v>
      </c>
      <c r="M1239" s="29"/>
      <c r="N1239" s="72" t="s">
        <v>1744</v>
      </c>
      <c r="P1239" s="72" t="s">
        <v>1742</v>
      </c>
      <c r="Q1239" s="87"/>
      <c r="R1239" s="28"/>
      <c r="S1239" s="38">
        <f t="shared" si="1051"/>
        <v>52.5</v>
      </c>
      <c r="T1239" s="36" t="s">
        <v>44</v>
      </c>
      <c r="U1239" s="5" t="str">
        <f>+Instructions!$B$3</f>
        <v>E</v>
      </c>
      <c r="V1239" s="51"/>
      <c r="W1239" s="55">
        <f>+Instructions!$C$22</f>
        <v>0</v>
      </c>
      <c r="X1239" s="38">
        <f t="shared" si="1052"/>
        <v>52.5</v>
      </c>
      <c r="Y1239" s="146"/>
      <c r="Z1239" s="6" t="s">
        <v>3263</v>
      </c>
      <c r="AA1239" s="38">
        <v>52.5</v>
      </c>
      <c r="AB1239" s="59">
        <f t="shared" si="1053"/>
        <v>0</v>
      </c>
      <c r="AC1239" s="16">
        <f t="shared" si="1053"/>
        <v>52.5</v>
      </c>
      <c r="AD1239" s="12">
        <f t="shared" si="1054"/>
        <v>0</v>
      </c>
      <c r="AE1239" s="115"/>
      <c r="AF1239" s="121">
        <v>3</v>
      </c>
      <c r="AG1239" s="52">
        <f t="shared" si="1055"/>
        <v>52.5</v>
      </c>
      <c r="AH1239" s="146"/>
      <c r="AJ1239" s="38">
        <f t="shared" si="1056"/>
        <v>52.5</v>
      </c>
      <c r="AK1239" s="16">
        <f t="shared" si="1057"/>
        <v>0</v>
      </c>
      <c r="AL1239" s="16">
        <f t="shared" si="1058"/>
        <v>0</v>
      </c>
      <c r="AM1239" s="16" t="str">
        <f t="shared" si="1059"/>
        <v/>
      </c>
      <c r="AO1239" s="156" t="s">
        <v>56</v>
      </c>
    </row>
    <row r="1240" spans="2:41" s="3" customFormat="1" ht="9.9499999999999993" customHeight="1" x14ac:dyDescent="0.2">
      <c r="B1240" s="106" t="s">
        <v>6</v>
      </c>
      <c r="D1240" s="39"/>
      <c r="E1240" s="72" t="s">
        <v>953</v>
      </c>
      <c r="F1240" s="72"/>
      <c r="G1240" s="29" t="s">
        <v>1750</v>
      </c>
      <c r="H1240" s="29"/>
      <c r="I1240" s="29"/>
      <c r="J1240" s="29" t="s">
        <v>1190</v>
      </c>
      <c r="K1240" s="72"/>
      <c r="L1240" s="72" t="s">
        <v>965</v>
      </c>
      <c r="M1240" s="29"/>
      <c r="N1240" s="72" t="s">
        <v>1745</v>
      </c>
      <c r="P1240" s="72" t="s">
        <v>1742</v>
      </c>
      <c r="Q1240" s="87"/>
      <c r="R1240" s="28"/>
      <c r="S1240" s="38">
        <f t="shared" si="1051"/>
        <v>52.5</v>
      </c>
      <c r="T1240" s="36" t="s">
        <v>44</v>
      </c>
      <c r="U1240" s="5" t="str">
        <f>+Instructions!$B$3</f>
        <v>E</v>
      </c>
      <c r="V1240" s="51"/>
      <c r="W1240" s="55">
        <f>+Instructions!$C$22</f>
        <v>0</v>
      </c>
      <c r="X1240" s="38">
        <f t="shared" si="1052"/>
        <v>52.5</v>
      </c>
      <c r="Y1240" s="146"/>
      <c r="Z1240" s="6" t="s">
        <v>3263</v>
      </c>
      <c r="AA1240" s="38">
        <v>52.5</v>
      </c>
      <c r="AB1240" s="59">
        <f t="shared" si="1053"/>
        <v>0</v>
      </c>
      <c r="AC1240" s="16">
        <f t="shared" si="1053"/>
        <v>52.5</v>
      </c>
      <c r="AD1240" s="12">
        <f t="shared" si="1054"/>
        <v>0</v>
      </c>
      <c r="AE1240" s="115"/>
      <c r="AF1240" s="121">
        <v>3</v>
      </c>
      <c r="AG1240" s="52">
        <f t="shared" si="1055"/>
        <v>52.5</v>
      </c>
      <c r="AH1240" s="146"/>
      <c r="AJ1240" s="38">
        <f t="shared" si="1056"/>
        <v>52.5</v>
      </c>
      <c r="AK1240" s="16">
        <f t="shared" si="1057"/>
        <v>0</v>
      </c>
      <c r="AL1240" s="16">
        <f t="shared" si="1058"/>
        <v>0</v>
      </c>
      <c r="AM1240" s="16" t="str">
        <f t="shared" si="1059"/>
        <v/>
      </c>
      <c r="AO1240" s="156" t="s">
        <v>56</v>
      </c>
    </row>
    <row r="1241" spans="2:41" s="3" customFormat="1" ht="9.9499999999999993" customHeight="1" x14ac:dyDescent="0.2">
      <c r="B1241" s="106" t="s">
        <v>6</v>
      </c>
      <c r="D1241" s="39"/>
      <c r="E1241" s="72" t="s">
        <v>953</v>
      </c>
      <c r="F1241" s="72"/>
      <c r="G1241" s="29" t="s">
        <v>1750</v>
      </c>
      <c r="H1241" s="29"/>
      <c r="I1241" s="29"/>
      <c r="J1241" s="29" t="s">
        <v>1188</v>
      </c>
      <c r="K1241" s="72"/>
      <c r="L1241" s="72" t="s">
        <v>965</v>
      </c>
      <c r="M1241" s="29"/>
      <c r="N1241" s="72" t="s">
        <v>1748</v>
      </c>
      <c r="P1241" s="72" t="s">
        <v>1742</v>
      </c>
      <c r="Q1241" s="87"/>
      <c r="R1241" s="28"/>
      <c r="S1241" s="38">
        <f t="shared" si="1051"/>
        <v>52.5</v>
      </c>
      <c r="T1241" s="36" t="s">
        <v>44</v>
      </c>
      <c r="U1241" s="5" t="str">
        <f>+Instructions!$B$3</f>
        <v>E</v>
      </c>
      <c r="V1241" s="51"/>
      <c r="W1241" s="55">
        <f>+Instructions!$C$22</f>
        <v>0</v>
      </c>
      <c r="X1241" s="38">
        <f t="shared" si="1052"/>
        <v>52.5</v>
      </c>
      <c r="Y1241" s="146"/>
      <c r="Z1241" s="6" t="s">
        <v>3263</v>
      </c>
      <c r="AA1241" s="38">
        <v>52.5</v>
      </c>
      <c r="AB1241" s="59">
        <f t="shared" si="1053"/>
        <v>0</v>
      </c>
      <c r="AC1241" s="16">
        <f t="shared" si="1053"/>
        <v>52.5</v>
      </c>
      <c r="AD1241" s="12">
        <f t="shared" si="1054"/>
        <v>0</v>
      </c>
      <c r="AE1241" s="115"/>
      <c r="AF1241" s="121">
        <v>3</v>
      </c>
      <c r="AG1241" s="52">
        <f t="shared" si="1055"/>
        <v>52.5</v>
      </c>
      <c r="AH1241" s="146"/>
      <c r="AJ1241" s="38">
        <f t="shared" si="1056"/>
        <v>52.5</v>
      </c>
      <c r="AK1241" s="16">
        <f t="shared" si="1057"/>
        <v>0</v>
      </c>
      <c r="AL1241" s="16">
        <f t="shared" si="1058"/>
        <v>0</v>
      </c>
      <c r="AM1241" s="16" t="str">
        <f t="shared" si="1059"/>
        <v/>
      </c>
      <c r="AO1241" s="156" t="s">
        <v>56</v>
      </c>
    </row>
    <row r="1242" spans="2:41" s="3" customFormat="1" ht="9.9499999999999993" customHeight="1" x14ac:dyDescent="0.2">
      <c r="B1242" s="106" t="s">
        <v>6</v>
      </c>
      <c r="D1242" s="39"/>
      <c r="E1242" s="72" t="s">
        <v>953</v>
      </c>
      <c r="F1242" s="72"/>
      <c r="G1242" s="29" t="s">
        <v>1750</v>
      </c>
      <c r="H1242" s="29"/>
      <c r="I1242" s="29"/>
      <c r="J1242" s="29" t="s">
        <v>1187</v>
      </c>
      <c r="K1242" s="72"/>
      <c r="L1242" s="72" t="s">
        <v>965</v>
      </c>
      <c r="M1242" s="29"/>
      <c r="N1242" s="72" t="s">
        <v>1746</v>
      </c>
      <c r="P1242" s="72" t="s">
        <v>1742</v>
      </c>
      <c r="Q1242" s="87"/>
      <c r="R1242" s="28"/>
      <c r="S1242" s="38">
        <f t="shared" si="1051"/>
        <v>52.5</v>
      </c>
      <c r="T1242" s="36" t="s">
        <v>44</v>
      </c>
      <c r="U1242" s="5" t="str">
        <f>+Instructions!$B$3</f>
        <v>E</v>
      </c>
      <c r="V1242" s="51"/>
      <c r="W1242" s="55">
        <f>+Instructions!$C$22</f>
        <v>0</v>
      </c>
      <c r="X1242" s="38">
        <f t="shared" si="1052"/>
        <v>52.5</v>
      </c>
      <c r="Y1242" s="146"/>
      <c r="Z1242" s="6" t="s">
        <v>3263</v>
      </c>
      <c r="AA1242" s="38">
        <v>52.5</v>
      </c>
      <c r="AB1242" s="59">
        <f t="shared" si="1053"/>
        <v>0</v>
      </c>
      <c r="AC1242" s="16">
        <f t="shared" si="1053"/>
        <v>52.5</v>
      </c>
      <c r="AD1242" s="12">
        <f t="shared" si="1054"/>
        <v>0</v>
      </c>
      <c r="AE1242" s="115"/>
      <c r="AF1242" s="121">
        <v>3</v>
      </c>
      <c r="AG1242" s="52">
        <f t="shared" si="1055"/>
        <v>52.5</v>
      </c>
      <c r="AH1242" s="146"/>
      <c r="AJ1242" s="38">
        <f t="shared" si="1056"/>
        <v>52.5</v>
      </c>
      <c r="AK1242" s="16">
        <f t="shared" si="1057"/>
        <v>0</v>
      </c>
      <c r="AL1242" s="16">
        <f t="shared" si="1058"/>
        <v>0</v>
      </c>
      <c r="AM1242" s="16" t="str">
        <f t="shared" si="1059"/>
        <v/>
      </c>
      <c r="AO1242" s="156" t="s">
        <v>56</v>
      </c>
    </row>
    <row r="1243" spans="2:41" s="3" customFormat="1" ht="1.5" customHeight="1" x14ac:dyDescent="0.2">
      <c r="P1243" s="72"/>
      <c r="Q1243" s="87"/>
      <c r="R1243" s="6"/>
      <c r="S1243" s="38"/>
      <c r="T1243" s="6"/>
      <c r="U1243" s="5"/>
      <c r="V1243" s="51"/>
      <c r="W1243" s="55"/>
      <c r="X1243" s="14"/>
      <c r="Y1243" s="146"/>
      <c r="Z1243" s="38"/>
      <c r="AA1243" s="38"/>
      <c r="AB1243" s="54"/>
      <c r="AC1243" s="16"/>
      <c r="AD1243" s="14"/>
      <c r="AE1243" s="64"/>
      <c r="AF1243" s="118"/>
      <c r="AG1243" s="38"/>
      <c r="AH1243" s="146"/>
      <c r="AJ1243" s="38"/>
      <c r="AK1243" s="16"/>
      <c r="AL1243" s="16"/>
      <c r="AM1243" s="16"/>
      <c r="AO1243" s="157" t="s">
        <v>56</v>
      </c>
    </row>
    <row r="1244" spans="2:41" s="3" customFormat="1" ht="9.9499999999999993" customHeight="1" x14ac:dyDescent="0.2">
      <c r="B1244" s="106" t="s">
        <v>6</v>
      </c>
      <c r="D1244" s="39"/>
      <c r="E1244" s="72" t="s">
        <v>1191</v>
      </c>
      <c r="F1244" s="72"/>
      <c r="G1244" s="29" t="s">
        <v>1752</v>
      </c>
      <c r="H1244" s="29"/>
      <c r="I1244" s="29"/>
      <c r="J1244" s="29" t="s">
        <v>1740</v>
      </c>
      <c r="K1244" s="72"/>
      <c r="L1244" s="72" t="s">
        <v>965</v>
      </c>
      <c r="M1244" s="29"/>
      <c r="N1244" s="72" t="s">
        <v>1753</v>
      </c>
      <c r="P1244" s="72"/>
      <c r="Q1244" s="87"/>
      <c r="R1244" s="28"/>
      <c r="S1244" s="38">
        <f>IF(Suggested="Yes",AA1244,AG1244)</f>
        <v>16.45</v>
      </c>
      <c r="T1244" s="36" t="s">
        <v>43</v>
      </c>
      <c r="U1244" s="5" t="str">
        <f>+Instructions!$B$3</f>
        <v>E</v>
      </c>
      <c r="V1244" s="51"/>
      <c r="W1244" s="55">
        <f>+Instructions!$C$22</f>
        <v>0</v>
      </c>
      <c r="X1244" s="38">
        <f>ROUND($AA1244*(1-W1244)+0.004999,2)</f>
        <v>16.45</v>
      </c>
      <c r="Y1244" s="146"/>
      <c r="Z1244" s="6" t="s">
        <v>3263</v>
      </c>
      <c r="AA1244" s="38">
        <v>16.45</v>
      </c>
      <c r="AB1244" s="59">
        <f t="shared" ref="AB1244:AC1246" si="1060">+W1244</f>
        <v>0</v>
      </c>
      <c r="AC1244" s="16">
        <f t="shared" si="1060"/>
        <v>16.45</v>
      </c>
      <c r="AD1244" s="12">
        <f>(AG1244-AC1244)/AG1244</f>
        <v>0</v>
      </c>
      <c r="AE1244" s="115"/>
      <c r="AF1244" s="121">
        <v>3</v>
      </c>
      <c r="AG1244" s="52">
        <f>SUM(AJ1244:AL1244)+AE1244</f>
        <v>16.45</v>
      </c>
      <c r="AH1244" s="146"/>
      <c r="AJ1244" s="38">
        <f>ROUND(AC1244/(1-VLOOKUP(AF1244,Group,2,FALSE)),2)</f>
        <v>16.45</v>
      </c>
      <c r="AK1244" s="16">
        <f>IF(VLOOKUP(AF1244,Group,5,FALSE)="YES",VLOOKUP(ROUND(ROUND(AJ1244,1)-AJ1244,2),Round,2,FALSE)+VLOOKUP(AF1244,Group,6,FALSE),0)</f>
        <v>0</v>
      </c>
      <c r="AL1244" s="16">
        <f>IF(VLOOKUP(AF1244,Group,7,FALSE)="",0,ROUND(AJ1244-0.04999,1)-AJ1244+AM1244)</f>
        <v>0</v>
      </c>
      <c r="AM1244" s="16" t="str">
        <f>IF(VLOOKUP(AF1244,Group,7,FALSE)="","",VLOOKUP(AF1244,Group,7,FALSE))</f>
        <v/>
      </c>
      <c r="AO1244" s="156" t="s">
        <v>56</v>
      </c>
    </row>
    <row r="1245" spans="2:41" s="3" customFormat="1" ht="9.9499999999999993" customHeight="1" x14ac:dyDescent="0.2">
      <c r="B1245" s="106" t="s">
        <v>6</v>
      </c>
      <c r="D1245" s="39"/>
      <c r="E1245" s="72" t="s">
        <v>1192</v>
      </c>
      <c r="F1245" s="72"/>
      <c r="G1245" s="29" t="s">
        <v>1751</v>
      </c>
      <c r="H1245" s="29"/>
      <c r="I1245" s="29"/>
      <c r="J1245" s="29" t="s">
        <v>1740</v>
      </c>
      <c r="K1245" s="72"/>
      <c r="L1245" s="72" t="s">
        <v>965</v>
      </c>
      <c r="M1245" s="29"/>
      <c r="N1245" s="72" t="s">
        <v>1754</v>
      </c>
      <c r="P1245" s="72"/>
      <c r="Q1245" s="87"/>
      <c r="R1245" s="28"/>
      <c r="S1245" s="38">
        <f>IF(Suggested="Yes",AA1245,AG1245)</f>
        <v>16.8</v>
      </c>
      <c r="T1245" s="36" t="s">
        <v>43</v>
      </c>
      <c r="U1245" s="5" t="str">
        <f>+Instructions!$B$3</f>
        <v>E</v>
      </c>
      <c r="V1245" s="51"/>
      <c r="W1245" s="55">
        <f>+Instructions!$C$22</f>
        <v>0</v>
      </c>
      <c r="X1245" s="38">
        <f>ROUND($AA1245*(1-W1245)+0.004999,2)</f>
        <v>16.8</v>
      </c>
      <c r="Y1245" s="146"/>
      <c r="Z1245" s="6" t="s">
        <v>3263</v>
      </c>
      <c r="AA1245" s="38">
        <v>16.8</v>
      </c>
      <c r="AB1245" s="59">
        <f t="shared" si="1060"/>
        <v>0</v>
      </c>
      <c r="AC1245" s="16">
        <f t="shared" si="1060"/>
        <v>16.8</v>
      </c>
      <c r="AD1245" s="12">
        <f>(AG1245-AC1245)/AG1245</f>
        <v>0</v>
      </c>
      <c r="AE1245" s="115"/>
      <c r="AF1245" s="121">
        <v>3</v>
      </c>
      <c r="AG1245" s="52">
        <f>SUM(AJ1245:AL1245)+AE1245</f>
        <v>16.8</v>
      </c>
      <c r="AH1245" s="146"/>
      <c r="AJ1245" s="38">
        <f>ROUND(AC1245/(1-VLOOKUP(AF1245,Group,2,FALSE)),2)</f>
        <v>16.8</v>
      </c>
      <c r="AK1245" s="16">
        <f>IF(VLOOKUP(AF1245,Group,5,FALSE)="YES",VLOOKUP(ROUND(ROUND(AJ1245,1)-AJ1245,2),Round,2,FALSE)+VLOOKUP(AF1245,Group,6,FALSE),0)</f>
        <v>0</v>
      </c>
      <c r="AL1245" s="16">
        <f>IF(VLOOKUP(AF1245,Group,7,FALSE)="",0,ROUND(AJ1245-0.04999,1)-AJ1245+AM1245)</f>
        <v>0</v>
      </c>
      <c r="AM1245" s="16" t="str">
        <f>IF(VLOOKUP(AF1245,Group,7,FALSE)="","",VLOOKUP(AF1245,Group,7,FALSE))</f>
        <v/>
      </c>
      <c r="AO1245" s="156" t="s">
        <v>56</v>
      </c>
    </row>
    <row r="1246" spans="2:41" s="3" customFormat="1" ht="9.9499999999999993" customHeight="1" x14ac:dyDescent="0.2">
      <c r="B1246" s="106" t="s">
        <v>6</v>
      </c>
      <c r="D1246" s="39"/>
      <c r="E1246" s="72" t="s">
        <v>1505</v>
      </c>
      <c r="F1246" s="72"/>
      <c r="G1246" s="29" t="s">
        <v>1162</v>
      </c>
      <c r="H1246" s="29"/>
      <c r="I1246" s="29"/>
      <c r="J1246" s="29" t="s">
        <v>1740</v>
      </c>
      <c r="K1246" s="72"/>
      <c r="L1246" s="72" t="s">
        <v>965</v>
      </c>
      <c r="M1246" s="29"/>
      <c r="N1246" s="72" t="s">
        <v>1755</v>
      </c>
      <c r="P1246" s="72"/>
      <c r="Q1246" s="87"/>
      <c r="R1246" s="28"/>
      <c r="S1246" s="38">
        <f>IF(Suggested="Yes",AA1246,AG1246)</f>
        <v>28.3</v>
      </c>
      <c r="T1246" s="36" t="s">
        <v>43</v>
      </c>
      <c r="U1246" s="5" t="str">
        <f>+Instructions!$B$3</f>
        <v>E</v>
      </c>
      <c r="V1246" s="51"/>
      <c r="W1246" s="55">
        <f>+Instructions!$C$22</f>
        <v>0</v>
      </c>
      <c r="X1246" s="38">
        <f>ROUND($AA1246*(1-W1246)+0.004999,2)</f>
        <v>28.3</v>
      </c>
      <c r="Y1246" s="146"/>
      <c r="Z1246" s="6" t="s">
        <v>3263</v>
      </c>
      <c r="AA1246" s="38">
        <v>28.3</v>
      </c>
      <c r="AB1246" s="59">
        <f t="shared" si="1060"/>
        <v>0</v>
      </c>
      <c r="AC1246" s="16">
        <f t="shared" si="1060"/>
        <v>28.3</v>
      </c>
      <c r="AD1246" s="12">
        <f>(AG1246-AC1246)/AG1246</f>
        <v>0</v>
      </c>
      <c r="AE1246" s="115"/>
      <c r="AF1246" s="121">
        <v>3</v>
      </c>
      <c r="AG1246" s="52">
        <f>SUM(AJ1246:AL1246)+AE1246</f>
        <v>28.3</v>
      </c>
      <c r="AH1246" s="146"/>
      <c r="AJ1246" s="38">
        <f>ROUND(AC1246/(1-VLOOKUP(AF1246,Group,2,FALSE)),2)</f>
        <v>28.3</v>
      </c>
      <c r="AK1246" s="16">
        <f>IF(VLOOKUP(AF1246,Group,5,FALSE)="YES",VLOOKUP(ROUND(ROUND(AJ1246,1)-AJ1246,2),Round,2,FALSE)+VLOOKUP(AF1246,Group,6,FALSE),0)</f>
        <v>0</v>
      </c>
      <c r="AL1246" s="16">
        <f>IF(VLOOKUP(AF1246,Group,7,FALSE)="",0,ROUND(AJ1246-0.04999,1)-AJ1246+AM1246)</f>
        <v>0</v>
      </c>
      <c r="AM1246" s="16" t="str">
        <f>IF(VLOOKUP(AF1246,Group,7,FALSE)="","",VLOOKUP(AF1246,Group,7,FALSE))</f>
        <v/>
      </c>
      <c r="AO1246" s="156" t="s">
        <v>56</v>
      </c>
    </row>
    <row r="1247" spans="2:41" s="3" customFormat="1" ht="3.75" customHeight="1" x14ac:dyDescent="0.2">
      <c r="P1247" s="72"/>
      <c r="Q1247" s="87"/>
      <c r="R1247" s="6"/>
      <c r="S1247" s="38"/>
      <c r="T1247" s="6"/>
      <c r="U1247" s="5"/>
      <c r="V1247" s="51"/>
      <c r="W1247" s="55"/>
      <c r="X1247" s="14"/>
      <c r="Y1247" s="146"/>
      <c r="Z1247" s="38"/>
      <c r="AA1247" s="38"/>
      <c r="AB1247" s="54"/>
      <c r="AC1247" s="16"/>
      <c r="AD1247" s="14"/>
      <c r="AE1247" s="64"/>
      <c r="AF1247" s="118"/>
      <c r="AG1247" s="38"/>
      <c r="AH1247" s="146"/>
      <c r="AJ1247" s="38"/>
      <c r="AK1247" s="16"/>
      <c r="AL1247" s="16"/>
      <c r="AM1247" s="16"/>
      <c r="AO1247" s="157" t="s">
        <v>56</v>
      </c>
    </row>
    <row r="1248" spans="2:41" s="3" customFormat="1" ht="9.9499999999999993" customHeight="1" x14ac:dyDescent="0.2">
      <c r="C1248" s="71" t="s">
        <v>1451</v>
      </c>
      <c r="P1248" s="187"/>
      <c r="Q1248" s="6"/>
      <c r="R1248" s="77" t="s">
        <v>791</v>
      </c>
      <c r="S1248" s="185" t="s">
        <v>1452</v>
      </c>
      <c r="T1248" s="190"/>
      <c r="U1248" s="5"/>
      <c r="V1248" s="51"/>
      <c r="W1248" s="68"/>
      <c r="X1248" s="68"/>
      <c r="Y1248" s="146"/>
      <c r="Z1248" s="38"/>
      <c r="AA1248" s="38"/>
      <c r="AB1248" s="14"/>
      <c r="AC1248" s="14"/>
      <c r="AD1248" s="14"/>
      <c r="AE1248" s="14"/>
      <c r="AF1248" s="64"/>
      <c r="AG1248" s="16"/>
      <c r="AH1248" s="146"/>
      <c r="AO1248" s="157" t="s">
        <v>56</v>
      </c>
    </row>
    <row r="1249" spans="1:41" s="3" customFormat="1" ht="2.85" customHeight="1" x14ac:dyDescent="0.2">
      <c r="P1249" s="72"/>
      <c r="Q1249" s="87"/>
      <c r="R1249" s="6"/>
      <c r="S1249" s="38"/>
      <c r="T1249" s="6"/>
      <c r="U1249" s="5"/>
      <c r="V1249" s="51"/>
      <c r="W1249" s="55"/>
      <c r="X1249" s="14"/>
      <c r="Y1249" s="146"/>
      <c r="Z1249" s="38"/>
      <c r="AA1249" s="38"/>
      <c r="AB1249" s="54"/>
      <c r="AC1249" s="16"/>
      <c r="AD1249" s="14"/>
      <c r="AE1249" s="64"/>
      <c r="AF1249" s="118"/>
      <c r="AG1249" s="38"/>
      <c r="AH1249" s="146"/>
      <c r="AJ1249" s="38"/>
      <c r="AK1249" s="16"/>
      <c r="AL1249" s="16"/>
      <c r="AM1249" s="16"/>
      <c r="AO1249" s="157" t="s">
        <v>56</v>
      </c>
    </row>
    <row r="1250" spans="1:41" s="3" customFormat="1" ht="9.9499999999999993" customHeight="1" x14ac:dyDescent="0.2">
      <c r="B1250" s="106" t="s">
        <v>6</v>
      </c>
      <c r="D1250" s="39"/>
      <c r="E1250" s="72" t="s">
        <v>953</v>
      </c>
      <c r="F1250" s="72"/>
      <c r="G1250" s="29" t="s">
        <v>1758</v>
      </c>
      <c r="H1250" s="29"/>
      <c r="I1250" s="29"/>
      <c r="J1250" s="29" t="s">
        <v>1759</v>
      </c>
      <c r="K1250" s="29"/>
      <c r="L1250" s="29"/>
      <c r="M1250" s="29"/>
      <c r="N1250" s="72" t="s">
        <v>1760</v>
      </c>
      <c r="P1250" s="72" t="s">
        <v>1193</v>
      </c>
      <c r="Q1250" s="87"/>
      <c r="R1250" s="28"/>
      <c r="S1250" s="38">
        <f>IF(Suggested="Yes",AA1250,AG1250)</f>
        <v>16.100000000000001</v>
      </c>
      <c r="T1250" s="36" t="s">
        <v>43</v>
      </c>
      <c r="U1250" s="5" t="str">
        <f>+Instructions!$B$3</f>
        <v>E</v>
      </c>
      <c r="V1250" s="51"/>
      <c r="W1250" s="55">
        <f>+Instructions!$C$22</f>
        <v>0</v>
      </c>
      <c r="X1250" s="38">
        <f>ROUND($AA1250*(1-W1250)+0.004999,2)</f>
        <v>16.100000000000001</v>
      </c>
      <c r="Y1250" s="146"/>
      <c r="Z1250" s="6" t="s">
        <v>3263</v>
      </c>
      <c r="AA1250" s="38">
        <v>16.100000000000001</v>
      </c>
      <c r="AB1250" s="59">
        <f>+W1250</f>
        <v>0</v>
      </c>
      <c r="AC1250" s="16">
        <f>+X1250</f>
        <v>16.100000000000001</v>
      </c>
      <c r="AD1250" s="12">
        <f>(AG1250-AC1250)/AG1250</f>
        <v>0</v>
      </c>
      <c r="AE1250" s="115"/>
      <c r="AF1250" s="121">
        <v>3</v>
      </c>
      <c r="AG1250" s="52">
        <f>SUM(AJ1250:AL1250)+AE1250</f>
        <v>16.100000000000001</v>
      </c>
      <c r="AH1250" s="146"/>
      <c r="AJ1250" s="38">
        <f>ROUND(AC1250/(1-VLOOKUP(AF1250,Group,2,FALSE)),2)</f>
        <v>16.100000000000001</v>
      </c>
      <c r="AK1250" s="16">
        <f>IF(VLOOKUP(AF1250,Group,5,FALSE)="YES",VLOOKUP(ROUND(ROUND(AJ1250,1)-AJ1250,2),Round,2,FALSE)+VLOOKUP(AF1250,Group,6,FALSE),0)</f>
        <v>0</v>
      </c>
      <c r="AL1250" s="16">
        <f>IF(VLOOKUP(AF1250,Group,7,FALSE)="",0,ROUND(AJ1250-0.04999,1)-AJ1250+AM1250)</f>
        <v>0</v>
      </c>
      <c r="AM1250" s="16" t="str">
        <f>IF(VLOOKUP(AF1250,Group,7,FALSE)="","",VLOOKUP(AF1250,Group,7,FALSE))</f>
        <v/>
      </c>
      <c r="AO1250" s="156" t="s">
        <v>56</v>
      </c>
    </row>
    <row r="1251" spans="1:41" s="3" customFormat="1" ht="1.5" customHeight="1" x14ac:dyDescent="0.2">
      <c r="P1251" s="72"/>
      <c r="Q1251" s="87"/>
      <c r="R1251" s="6"/>
      <c r="S1251" s="38"/>
      <c r="T1251" s="6"/>
      <c r="U1251" s="5"/>
      <c r="V1251" s="51"/>
      <c r="W1251" s="55"/>
      <c r="X1251" s="14"/>
      <c r="Y1251" s="146"/>
      <c r="Z1251" s="38"/>
      <c r="AA1251" s="38"/>
      <c r="AB1251" s="54"/>
      <c r="AC1251" s="16"/>
      <c r="AD1251" s="14"/>
      <c r="AE1251" s="64"/>
      <c r="AF1251" s="118"/>
      <c r="AG1251" s="38"/>
      <c r="AH1251" s="146"/>
      <c r="AJ1251" s="38"/>
      <c r="AK1251" s="16"/>
      <c r="AL1251" s="16"/>
      <c r="AM1251" s="16"/>
      <c r="AO1251" s="157" t="s">
        <v>56</v>
      </c>
    </row>
    <row r="1252" spans="1:41" s="3" customFormat="1" ht="9.9499999999999993" customHeight="1" x14ac:dyDescent="0.2">
      <c r="B1252" s="106" t="s">
        <v>6</v>
      </c>
      <c r="D1252" s="39"/>
      <c r="E1252" s="72" t="s">
        <v>953</v>
      </c>
      <c r="F1252" s="72"/>
      <c r="G1252" s="29" t="s">
        <v>1453</v>
      </c>
      <c r="H1252" s="29"/>
      <c r="I1252" s="29"/>
      <c r="J1252" s="29" t="s">
        <v>1459</v>
      </c>
      <c r="K1252" s="29"/>
      <c r="L1252" s="29"/>
      <c r="N1252" s="72" t="s">
        <v>1454</v>
      </c>
      <c r="P1252" s="72" t="s">
        <v>1193</v>
      </c>
      <c r="Q1252" s="87"/>
      <c r="R1252" s="28"/>
      <c r="S1252" s="38">
        <f t="shared" ref="S1252:S1265" si="1061">IF(Suggested="Yes",AA1252,AG1252)</f>
        <v>16.100000000000001</v>
      </c>
      <c r="T1252" s="36" t="s">
        <v>43</v>
      </c>
      <c r="U1252" s="5" t="str">
        <f>+Instructions!$B$3</f>
        <v>E</v>
      </c>
      <c r="V1252" s="51"/>
      <c r="W1252" s="55">
        <f>+Instructions!$C$22</f>
        <v>0</v>
      </c>
      <c r="X1252" s="38">
        <f t="shared" ref="X1252:X1265" si="1062">ROUND($AA1252*(1-W1252)+0.004999,2)</f>
        <v>16.100000000000001</v>
      </c>
      <c r="Y1252" s="146"/>
      <c r="Z1252" s="6" t="s">
        <v>3263</v>
      </c>
      <c r="AA1252" s="38">
        <v>16.100000000000001</v>
      </c>
      <c r="AB1252" s="59">
        <f t="shared" ref="AB1252:AB1265" si="1063">+W1252</f>
        <v>0</v>
      </c>
      <c r="AC1252" s="16">
        <f t="shared" ref="AC1252:AC1265" si="1064">+X1252</f>
        <v>16.100000000000001</v>
      </c>
      <c r="AD1252" s="12">
        <f t="shared" ref="AD1252:AD1265" si="1065">(AG1252-AC1252)/AG1252</f>
        <v>0</v>
      </c>
      <c r="AE1252" s="115"/>
      <c r="AF1252" s="121">
        <v>3</v>
      </c>
      <c r="AG1252" s="52">
        <f t="shared" ref="AG1252:AG1265" si="1066">SUM(AJ1252:AL1252)+AE1252</f>
        <v>16.100000000000001</v>
      </c>
      <c r="AH1252" s="146"/>
      <c r="AJ1252" s="38">
        <f t="shared" ref="AJ1252:AJ1265" si="1067">ROUND(AC1252/(1-VLOOKUP(AF1252,Group,2,FALSE)),2)</f>
        <v>16.100000000000001</v>
      </c>
      <c r="AK1252" s="16">
        <f t="shared" ref="AK1252:AK1265" si="1068">IF(VLOOKUP(AF1252,Group,5,FALSE)="YES",VLOOKUP(ROUND(ROUND(AJ1252,1)-AJ1252,2),Round,2,FALSE)+VLOOKUP(AF1252,Group,6,FALSE),0)</f>
        <v>0</v>
      </c>
      <c r="AL1252" s="16">
        <f t="shared" ref="AL1252:AL1265" si="1069">IF(VLOOKUP(AF1252,Group,7,FALSE)="",0,ROUND(AJ1252-0.04999,1)-AJ1252+AM1252)</f>
        <v>0</v>
      </c>
      <c r="AM1252" s="16" t="str">
        <f t="shared" ref="AM1252:AM1265" si="1070">IF(VLOOKUP(AF1252,Group,7,FALSE)="","",VLOOKUP(AF1252,Group,7,FALSE))</f>
        <v/>
      </c>
      <c r="AO1252" s="156" t="s">
        <v>56</v>
      </c>
    </row>
    <row r="1253" spans="1:41" s="3" customFormat="1" ht="9.9499999999999993" customHeight="1" x14ac:dyDescent="0.2">
      <c r="B1253" s="106" t="s">
        <v>6</v>
      </c>
      <c r="D1253" s="39"/>
      <c r="E1253" s="72" t="s">
        <v>953</v>
      </c>
      <c r="F1253" s="72"/>
      <c r="G1253" s="29" t="s">
        <v>1453</v>
      </c>
      <c r="H1253" s="29"/>
      <c r="I1253" s="29"/>
      <c r="J1253" s="29" t="s">
        <v>1460</v>
      </c>
      <c r="K1253" s="29"/>
      <c r="L1253" s="29"/>
      <c r="M1253" s="29"/>
      <c r="N1253" s="72" t="s">
        <v>1455</v>
      </c>
      <c r="P1253" s="72" t="s">
        <v>1193</v>
      </c>
      <c r="Q1253" s="87"/>
      <c r="R1253" s="28"/>
      <c r="S1253" s="38">
        <f t="shared" si="1061"/>
        <v>16.100000000000001</v>
      </c>
      <c r="T1253" s="36" t="s">
        <v>43</v>
      </c>
      <c r="U1253" s="5" t="str">
        <f>+Instructions!$B$3</f>
        <v>E</v>
      </c>
      <c r="V1253" s="51"/>
      <c r="W1253" s="55">
        <f>+Instructions!$C$22</f>
        <v>0</v>
      </c>
      <c r="X1253" s="38">
        <f t="shared" si="1062"/>
        <v>16.100000000000001</v>
      </c>
      <c r="Y1253" s="146"/>
      <c r="Z1253" s="6" t="s">
        <v>3263</v>
      </c>
      <c r="AA1253" s="38">
        <v>16.100000000000001</v>
      </c>
      <c r="AB1253" s="59">
        <f t="shared" si="1063"/>
        <v>0</v>
      </c>
      <c r="AC1253" s="16">
        <f t="shared" si="1064"/>
        <v>16.100000000000001</v>
      </c>
      <c r="AD1253" s="12">
        <f t="shared" si="1065"/>
        <v>0</v>
      </c>
      <c r="AE1253" s="115"/>
      <c r="AF1253" s="121">
        <v>3</v>
      </c>
      <c r="AG1253" s="52">
        <f t="shared" si="1066"/>
        <v>16.100000000000001</v>
      </c>
      <c r="AH1253" s="146"/>
      <c r="AJ1253" s="38">
        <f t="shared" si="1067"/>
        <v>16.100000000000001</v>
      </c>
      <c r="AK1253" s="16">
        <f t="shared" si="1068"/>
        <v>0</v>
      </c>
      <c r="AL1253" s="16">
        <f t="shared" si="1069"/>
        <v>0</v>
      </c>
      <c r="AM1253" s="16" t="str">
        <f t="shared" si="1070"/>
        <v/>
      </c>
      <c r="AO1253" s="156" t="s">
        <v>56</v>
      </c>
    </row>
    <row r="1254" spans="1:41" s="3" customFormat="1" ht="9.9499999999999993" customHeight="1" x14ac:dyDescent="0.2">
      <c r="B1254" s="106" t="s">
        <v>6</v>
      </c>
      <c r="D1254" s="39"/>
      <c r="E1254" s="72" t="s">
        <v>953</v>
      </c>
      <c r="F1254" s="72"/>
      <c r="G1254" s="29" t="s">
        <v>1453</v>
      </c>
      <c r="H1254" s="29"/>
      <c r="I1254" s="29"/>
      <c r="J1254" s="29" t="s">
        <v>1461</v>
      </c>
      <c r="K1254" s="29"/>
      <c r="L1254" s="29"/>
      <c r="M1254" s="29"/>
      <c r="N1254" s="72" t="s">
        <v>1456</v>
      </c>
      <c r="P1254" s="72" t="s">
        <v>1193</v>
      </c>
      <c r="Q1254" s="87"/>
      <c r="R1254" s="28"/>
      <c r="S1254" s="38">
        <f t="shared" si="1061"/>
        <v>16.100000000000001</v>
      </c>
      <c r="T1254" s="36" t="s">
        <v>43</v>
      </c>
      <c r="U1254" s="5" t="str">
        <f>+Instructions!$B$3</f>
        <v>E</v>
      </c>
      <c r="V1254" s="51"/>
      <c r="W1254" s="55">
        <f>+Instructions!$C$22</f>
        <v>0</v>
      </c>
      <c r="X1254" s="38">
        <f t="shared" si="1062"/>
        <v>16.100000000000001</v>
      </c>
      <c r="Y1254" s="146"/>
      <c r="Z1254" s="6" t="s">
        <v>3263</v>
      </c>
      <c r="AA1254" s="38">
        <v>16.100000000000001</v>
      </c>
      <c r="AB1254" s="59">
        <f t="shared" si="1063"/>
        <v>0</v>
      </c>
      <c r="AC1254" s="16">
        <f t="shared" si="1064"/>
        <v>16.100000000000001</v>
      </c>
      <c r="AD1254" s="12">
        <f t="shared" si="1065"/>
        <v>0</v>
      </c>
      <c r="AE1254" s="115"/>
      <c r="AF1254" s="121">
        <v>3</v>
      </c>
      <c r="AG1254" s="52">
        <f t="shared" si="1066"/>
        <v>16.100000000000001</v>
      </c>
      <c r="AH1254" s="146"/>
      <c r="AJ1254" s="38">
        <f t="shared" si="1067"/>
        <v>16.100000000000001</v>
      </c>
      <c r="AK1254" s="16">
        <f t="shared" si="1068"/>
        <v>0</v>
      </c>
      <c r="AL1254" s="16">
        <f t="shared" si="1069"/>
        <v>0</v>
      </c>
      <c r="AM1254" s="16" t="str">
        <f t="shared" si="1070"/>
        <v/>
      </c>
      <c r="AO1254" s="156" t="s">
        <v>56</v>
      </c>
    </row>
    <row r="1255" spans="1:41" s="3" customFormat="1" ht="9.9499999999999993" customHeight="1" x14ac:dyDescent="0.2">
      <c r="B1255" s="106" t="s">
        <v>6</v>
      </c>
      <c r="D1255" s="39"/>
      <c r="E1255" s="72" t="s">
        <v>953</v>
      </c>
      <c r="F1255" s="72"/>
      <c r="G1255" s="29" t="s">
        <v>1453</v>
      </c>
      <c r="H1255" s="29"/>
      <c r="I1255" s="29"/>
      <c r="J1255" s="29" t="s">
        <v>1761</v>
      </c>
      <c r="K1255" s="29"/>
      <c r="L1255" s="29"/>
      <c r="M1255" s="29"/>
      <c r="N1255" s="72" t="s">
        <v>1766</v>
      </c>
      <c r="P1255" s="72" t="s">
        <v>1193</v>
      </c>
      <c r="Q1255" s="87"/>
      <c r="R1255" s="28"/>
      <c r="S1255" s="38">
        <f t="shared" si="1061"/>
        <v>16.100000000000001</v>
      </c>
      <c r="T1255" s="36" t="s">
        <v>43</v>
      </c>
      <c r="U1255" s="5" t="str">
        <f>+Instructions!$B$3</f>
        <v>E</v>
      </c>
      <c r="V1255" s="51"/>
      <c r="W1255" s="55">
        <f>+Instructions!$C$22</f>
        <v>0</v>
      </c>
      <c r="X1255" s="38">
        <f t="shared" si="1062"/>
        <v>16.100000000000001</v>
      </c>
      <c r="Y1255" s="146"/>
      <c r="Z1255" s="6" t="s">
        <v>3263</v>
      </c>
      <c r="AA1255" s="38">
        <v>16.100000000000001</v>
      </c>
      <c r="AB1255" s="59">
        <f t="shared" si="1063"/>
        <v>0</v>
      </c>
      <c r="AC1255" s="16">
        <f t="shared" si="1064"/>
        <v>16.100000000000001</v>
      </c>
      <c r="AD1255" s="12">
        <f t="shared" si="1065"/>
        <v>0</v>
      </c>
      <c r="AE1255" s="115"/>
      <c r="AF1255" s="121">
        <v>3</v>
      </c>
      <c r="AG1255" s="52">
        <f t="shared" si="1066"/>
        <v>16.100000000000001</v>
      </c>
      <c r="AH1255" s="146"/>
      <c r="AJ1255" s="38">
        <f t="shared" si="1067"/>
        <v>16.100000000000001</v>
      </c>
      <c r="AK1255" s="16">
        <f t="shared" si="1068"/>
        <v>0</v>
      </c>
      <c r="AL1255" s="16">
        <f t="shared" si="1069"/>
        <v>0</v>
      </c>
      <c r="AM1255" s="16" t="str">
        <f t="shared" si="1070"/>
        <v/>
      </c>
      <c r="AO1255" s="156" t="s">
        <v>56</v>
      </c>
    </row>
    <row r="1256" spans="1:41" s="3" customFormat="1" ht="9.9499999999999993" customHeight="1" x14ac:dyDescent="0.2">
      <c r="B1256" s="106" t="s">
        <v>6</v>
      </c>
      <c r="D1256" s="39"/>
      <c r="E1256" s="72" t="s">
        <v>953</v>
      </c>
      <c r="F1256" s="72"/>
      <c r="G1256" s="29" t="s">
        <v>1453</v>
      </c>
      <c r="H1256" s="29"/>
      <c r="I1256" s="29"/>
      <c r="J1256" s="29" t="s">
        <v>1462</v>
      </c>
      <c r="K1256" s="29"/>
      <c r="L1256" s="29"/>
      <c r="M1256" s="29"/>
      <c r="N1256" s="72" t="s">
        <v>1457</v>
      </c>
      <c r="P1256" s="72" t="s">
        <v>1193</v>
      </c>
      <c r="Q1256" s="87"/>
      <c r="R1256" s="28"/>
      <c r="S1256" s="38">
        <f t="shared" si="1061"/>
        <v>16.100000000000001</v>
      </c>
      <c r="T1256" s="36" t="s">
        <v>43</v>
      </c>
      <c r="U1256" s="5" t="str">
        <f>+Instructions!$B$3</f>
        <v>E</v>
      </c>
      <c r="V1256" s="51"/>
      <c r="W1256" s="55">
        <f>+Instructions!$C$22</f>
        <v>0</v>
      </c>
      <c r="X1256" s="38">
        <f t="shared" si="1062"/>
        <v>16.100000000000001</v>
      </c>
      <c r="Y1256" s="146"/>
      <c r="Z1256" s="6" t="s">
        <v>3263</v>
      </c>
      <c r="AA1256" s="38">
        <v>16.100000000000001</v>
      </c>
      <c r="AB1256" s="59">
        <f t="shared" si="1063"/>
        <v>0</v>
      </c>
      <c r="AC1256" s="16">
        <f t="shared" si="1064"/>
        <v>16.100000000000001</v>
      </c>
      <c r="AD1256" s="12">
        <f t="shared" si="1065"/>
        <v>0</v>
      </c>
      <c r="AE1256" s="115"/>
      <c r="AF1256" s="121">
        <v>3</v>
      </c>
      <c r="AG1256" s="52">
        <f t="shared" si="1066"/>
        <v>16.100000000000001</v>
      </c>
      <c r="AH1256" s="146"/>
      <c r="AJ1256" s="38">
        <f t="shared" si="1067"/>
        <v>16.100000000000001</v>
      </c>
      <c r="AK1256" s="16">
        <f t="shared" si="1068"/>
        <v>0</v>
      </c>
      <c r="AL1256" s="16">
        <f t="shared" si="1069"/>
        <v>0</v>
      </c>
      <c r="AM1256" s="16" t="str">
        <f t="shared" si="1070"/>
        <v/>
      </c>
      <c r="AO1256" s="156" t="s">
        <v>56</v>
      </c>
    </row>
    <row r="1257" spans="1:41" s="3" customFormat="1" ht="9.9499999999999993" customHeight="1" x14ac:dyDescent="0.2">
      <c r="B1257" s="106" t="s">
        <v>6</v>
      </c>
      <c r="D1257" s="39"/>
      <c r="E1257" s="72" t="s">
        <v>953</v>
      </c>
      <c r="F1257" s="72"/>
      <c r="G1257" s="29" t="s">
        <v>1453</v>
      </c>
      <c r="H1257" s="29"/>
      <c r="I1257" s="29"/>
      <c r="J1257" s="29" t="s">
        <v>1463</v>
      </c>
      <c r="K1257" s="29"/>
      <c r="L1257" s="29"/>
      <c r="M1257" s="29"/>
      <c r="N1257" s="72" t="s">
        <v>1458</v>
      </c>
      <c r="P1257" s="72" t="s">
        <v>1193</v>
      </c>
      <c r="Q1257" s="87"/>
      <c r="R1257" s="28"/>
      <c r="S1257" s="38">
        <f t="shared" si="1061"/>
        <v>16.100000000000001</v>
      </c>
      <c r="T1257" s="36" t="s">
        <v>43</v>
      </c>
      <c r="U1257" s="5" t="str">
        <f>+Instructions!$B$3</f>
        <v>E</v>
      </c>
      <c r="V1257" s="51"/>
      <c r="W1257" s="55">
        <f>+Instructions!$C$22</f>
        <v>0</v>
      </c>
      <c r="X1257" s="38">
        <f t="shared" si="1062"/>
        <v>16.100000000000001</v>
      </c>
      <c r="Y1257" s="146"/>
      <c r="Z1257" s="6" t="s">
        <v>3263</v>
      </c>
      <c r="AA1257" s="38">
        <v>16.100000000000001</v>
      </c>
      <c r="AB1257" s="59">
        <f t="shared" si="1063"/>
        <v>0</v>
      </c>
      <c r="AC1257" s="16">
        <f t="shared" si="1064"/>
        <v>16.100000000000001</v>
      </c>
      <c r="AD1257" s="12">
        <f t="shared" si="1065"/>
        <v>0</v>
      </c>
      <c r="AE1257" s="115"/>
      <c r="AF1257" s="121">
        <v>3</v>
      </c>
      <c r="AG1257" s="52">
        <f t="shared" si="1066"/>
        <v>16.100000000000001</v>
      </c>
      <c r="AH1257" s="146"/>
      <c r="AJ1257" s="38">
        <f t="shared" si="1067"/>
        <v>16.100000000000001</v>
      </c>
      <c r="AK1257" s="16">
        <f t="shared" si="1068"/>
        <v>0</v>
      </c>
      <c r="AL1257" s="16">
        <f t="shared" si="1069"/>
        <v>0</v>
      </c>
      <c r="AM1257" s="16" t="str">
        <f t="shared" si="1070"/>
        <v/>
      </c>
      <c r="AO1257" s="156" t="s">
        <v>56</v>
      </c>
    </row>
    <row r="1258" spans="1:41" s="3" customFormat="1" ht="9.9499999999999993" customHeight="1" x14ac:dyDescent="0.2">
      <c r="B1258" s="106" t="s">
        <v>6</v>
      </c>
      <c r="D1258" s="39"/>
      <c r="E1258" s="72" t="s">
        <v>953</v>
      </c>
      <c r="F1258" s="72"/>
      <c r="G1258" s="29" t="s">
        <v>1453</v>
      </c>
      <c r="H1258" s="29"/>
      <c r="I1258" s="29"/>
      <c r="J1258" s="29" t="s">
        <v>1763</v>
      </c>
      <c r="K1258" s="29"/>
      <c r="L1258" s="29"/>
      <c r="M1258" s="29"/>
      <c r="N1258" s="72" t="s">
        <v>1768</v>
      </c>
      <c r="P1258" s="72" t="s">
        <v>1193</v>
      </c>
      <c r="Q1258" s="87"/>
      <c r="R1258" s="28"/>
      <c r="S1258" s="38">
        <f t="shared" si="1061"/>
        <v>16.100000000000001</v>
      </c>
      <c r="T1258" s="36" t="s">
        <v>43</v>
      </c>
      <c r="U1258" s="5" t="str">
        <f>+Instructions!$B$3</f>
        <v>E</v>
      </c>
      <c r="V1258" s="51"/>
      <c r="W1258" s="55">
        <f>+Instructions!$C$22</f>
        <v>0</v>
      </c>
      <c r="X1258" s="38">
        <f t="shared" si="1062"/>
        <v>16.100000000000001</v>
      </c>
      <c r="Y1258" s="146"/>
      <c r="Z1258" s="6" t="s">
        <v>3263</v>
      </c>
      <c r="AA1258" s="38">
        <v>16.100000000000001</v>
      </c>
      <c r="AB1258" s="59">
        <f t="shared" si="1063"/>
        <v>0</v>
      </c>
      <c r="AC1258" s="16">
        <f t="shared" si="1064"/>
        <v>16.100000000000001</v>
      </c>
      <c r="AD1258" s="12">
        <f t="shared" si="1065"/>
        <v>0</v>
      </c>
      <c r="AE1258" s="115"/>
      <c r="AF1258" s="121">
        <v>3</v>
      </c>
      <c r="AG1258" s="52">
        <f t="shared" si="1066"/>
        <v>16.100000000000001</v>
      </c>
      <c r="AH1258" s="146"/>
      <c r="AJ1258" s="38">
        <f t="shared" si="1067"/>
        <v>16.100000000000001</v>
      </c>
      <c r="AK1258" s="16">
        <f t="shared" si="1068"/>
        <v>0</v>
      </c>
      <c r="AL1258" s="16">
        <f t="shared" si="1069"/>
        <v>0</v>
      </c>
      <c r="AM1258" s="16" t="str">
        <f t="shared" si="1070"/>
        <v/>
      </c>
      <c r="AO1258" s="156" t="s">
        <v>56</v>
      </c>
    </row>
    <row r="1259" spans="1:41" s="3" customFormat="1" ht="9.9499999999999993" customHeight="1" x14ac:dyDescent="0.2">
      <c r="B1259" s="106" t="s">
        <v>6</v>
      </c>
      <c r="D1259" s="39"/>
      <c r="E1259" s="72" t="s">
        <v>953</v>
      </c>
      <c r="F1259" s="72"/>
      <c r="G1259" s="29" t="s">
        <v>1453</v>
      </c>
      <c r="H1259" s="29"/>
      <c r="I1259" s="29"/>
      <c r="J1259" s="29" t="s">
        <v>1764</v>
      </c>
      <c r="K1259" s="29"/>
      <c r="L1259" s="29"/>
      <c r="M1259" s="29"/>
      <c r="N1259" s="72" t="s">
        <v>1769</v>
      </c>
      <c r="P1259" s="72" t="s">
        <v>1193</v>
      </c>
      <c r="Q1259" s="87"/>
      <c r="R1259" s="28"/>
      <c r="S1259" s="38">
        <f t="shared" si="1061"/>
        <v>16.100000000000001</v>
      </c>
      <c r="T1259" s="36" t="s">
        <v>43</v>
      </c>
      <c r="U1259" s="5" t="str">
        <f>+Instructions!$B$3</f>
        <v>E</v>
      </c>
      <c r="V1259" s="51"/>
      <c r="W1259" s="55">
        <f>+Instructions!$C$22</f>
        <v>0</v>
      </c>
      <c r="X1259" s="38">
        <f t="shared" si="1062"/>
        <v>16.100000000000001</v>
      </c>
      <c r="Y1259" s="146"/>
      <c r="Z1259" s="6" t="s">
        <v>3263</v>
      </c>
      <c r="AA1259" s="38">
        <v>16.100000000000001</v>
      </c>
      <c r="AB1259" s="59">
        <f t="shared" si="1063"/>
        <v>0</v>
      </c>
      <c r="AC1259" s="16">
        <f t="shared" si="1064"/>
        <v>16.100000000000001</v>
      </c>
      <c r="AD1259" s="12">
        <f t="shared" si="1065"/>
        <v>0</v>
      </c>
      <c r="AE1259" s="115"/>
      <c r="AF1259" s="121">
        <v>3</v>
      </c>
      <c r="AG1259" s="52">
        <f t="shared" si="1066"/>
        <v>16.100000000000001</v>
      </c>
      <c r="AH1259" s="146"/>
      <c r="AJ1259" s="38">
        <f t="shared" si="1067"/>
        <v>16.100000000000001</v>
      </c>
      <c r="AK1259" s="16">
        <f t="shared" si="1068"/>
        <v>0</v>
      </c>
      <c r="AL1259" s="16">
        <f t="shared" si="1069"/>
        <v>0</v>
      </c>
      <c r="AM1259" s="16" t="str">
        <f t="shared" si="1070"/>
        <v/>
      </c>
      <c r="AO1259" s="156" t="s">
        <v>56</v>
      </c>
    </row>
    <row r="1260" spans="1:41" s="3" customFormat="1" ht="1.5" customHeight="1" x14ac:dyDescent="0.2">
      <c r="P1260" s="72"/>
      <c r="Q1260" s="87"/>
      <c r="R1260" s="6"/>
      <c r="S1260" s="38"/>
      <c r="T1260" s="6"/>
      <c r="U1260" s="5"/>
      <c r="V1260" s="51"/>
      <c r="W1260" s="55"/>
      <c r="X1260" s="14"/>
      <c r="Y1260" s="146"/>
      <c r="Z1260" s="38"/>
      <c r="AA1260" s="38"/>
      <c r="AB1260" s="54"/>
      <c r="AC1260" s="16"/>
      <c r="AD1260" s="14"/>
      <c r="AE1260" s="64"/>
      <c r="AF1260" s="118"/>
      <c r="AG1260" s="38"/>
      <c r="AH1260" s="146"/>
      <c r="AJ1260" s="38"/>
      <c r="AK1260" s="16"/>
      <c r="AL1260" s="16"/>
      <c r="AM1260" s="16"/>
      <c r="AO1260" s="157" t="s">
        <v>56</v>
      </c>
    </row>
    <row r="1261" spans="1:41" s="3" customFormat="1" ht="10.5" customHeight="1" x14ac:dyDescent="0.2">
      <c r="A1261" s="3" t="s">
        <v>242</v>
      </c>
      <c r="C1261" s="139" t="s">
        <v>243</v>
      </c>
      <c r="D1261" s="11"/>
      <c r="E1261" s="140"/>
      <c r="F1261" s="140"/>
      <c r="G1261" s="29" t="s">
        <v>244</v>
      </c>
      <c r="N1261" s="77"/>
      <c r="P1261" s="77"/>
      <c r="Q1261" s="87"/>
      <c r="T1261" s="191"/>
      <c r="U1261" s="141"/>
      <c r="V1261" s="51"/>
      <c r="W1261" s="14"/>
      <c r="X1261" s="142"/>
      <c r="Y1261" s="150"/>
      <c r="Z1261" s="14"/>
      <c r="AA1261" s="142"/>
      <c r="AB1261" s="142"/>
      <c r="AD1261" s="54"/>
      <c r="AE1261" s="16"/>
      <c r="AF1261" s="14"/>
      <c r="AG1261" s="64"/>
      <c r="AH1261" s="153"/>
      <c r="AI1261" s="38"/>
      <c r="AJ1261" s="142"/>
      <c r="AL1261" s="6" t="s">
        <v>244</v>
      </c>
      <c r="AO1261" s="157"/>
    </row>
    <row r="1262" spans="1:41" s="3" customFormat="1" ht="9.9499999999999993" customHeight="1" x14ac:dyDescent="0.2">
      <c r="C1262" s="71" t="s">
        <v>3094</v>
      </c>
      <c r="D1262" s="11"/>
      <c r="E1262" s="140"/>
      <c r="F1262" s="140"/>
      <c r="G1262" s="29"/>
      <c r="N1262" s="77"/>
      <c r="P1262" s="77"/>
      <c r="Q1262" s="71"/>
      <c r="R1262" s="77" t="s">
        <v>791</v>
      </c>
      <c r="S1262" s="185" t="s">
        <v>1452</v>
      </c>
      <c r="T1262" s="190"/>
      <c r="U1262" s="141"/>
      <c r="V1262" s="51"/>
      <c r="W1262" s="14"/>
      <c r="X1262" s="142"/>
      <c r="Y1262" s="150"/>
      <c r="Z1262" s="14"/>
      <c r="AA1262" s="142"/>
      <c r="AB1262" s="142"/>
      <c r="AD1262" s="54"/>
      <c r="AE1262" s="16"/>
      <c r="AF1262" s="14"/>
      <c r="AG1262" s="64"/>
      <c r="AH1262" s="153"/>
      <c r="AI1262" s="38"/>
      <c r="AJ1262" s="142"/>
      <c r="AL1262" s="6" t="s">
        <v>244</v>
      </c>
      <c r="AO1262" s="157"/>
    </row>
    <row r="1263" spans="1:41" s="3" customFormat="1" ht="2.85" customHeight="1" x14ac:dyDescent="0.2">
      <c r="P1263" s="72"/>
      <c r="Q1263" s="87"/>
      <c r="R1263" s="6"/>
      <c r="S1263" s="38"/>
      <c r="T1263" s="6"/>
      <c r="U1263" s="5"/>
      <c r="V1263" s="51"/>
      <c r="W1263" s="55"/>
      <c r="X1263" s="14"/>
      <c r="Y1263" s="146"/>
      <c r="Z1263" s="38"/>
      <c r="AA1263" s="38"/>
      <c r="AB1263" s="54"/>
      <c r="AC1263" s="16"/>
      <c r="AD1263" s="14"/>
      <c r="AE1263" s="64"/>
      <c r="AF1263" s="118"/>
      <c r="AG1263" s="38"/>
      <c r="AH1263" s="146"/>
      <c r="AJ1263" s="38"/>
      <c r="AK1263" s="16"/>
      <c r="AL1263" s="16"/>
      <c r="AM1263" s="16"/>
      <c r="AO1263" s="157" t="s">
        <v>56</v>
      </c>
    </row>
    <row r="1264" spans="1:41" s="3" customFormat="1" ht="9.9499999999999993" customHeight="1" x14ac:dyDescent="0.2">
      <c r="B1264" s="106" t="s">
        <v>6</v>
      </c>
      <c r="D1264" s="39"/>
      <c r="E1264" s="72" t="s">
        <v>953</v>
      </c>
      <c r="F1264" s="72"/>
      <c r="G1264" s="29" t="s">
        <v>1453</v>
      </c>
      <c r="H1264" s="29"/>
      <c r="I1264" s="29"/>
      <c r="J1264" s="29" t="s">
        <v>1762</v>
      </c>
      <c r="K1264" s="29"/>
      <c r="L1264" s="29"/>
      <c r="M1264" s="29"/>
      <c r="N1264" s="72" t="s">
        <v>1767</v>
      </c>
      <c r="P1264" s="72" t="s">
        <v>1193</v>
      </c>
      <c r="Q1264" s="87"/>
      <c r="R1264" s="28"/>
      <c r="S1264" s="38">
        <f t="shared" si="1061"/>
        <v>16.100000000000001</v>
      </c>
      <c r="T1264" s="36" t="s">
        <v>43</v>
      </c>
      <c r="U1264" s="5" t="str">
        <f>+Instructions!$B$3</f>
        <v>E</v>
      </c>
      <c r="V1264" s="51"/>
      <c r="W1264" s="55">
        <f>+Instructions!$C$22</f>
        <v>0</v>
      </c>
      <c r="X1264" s="38">
        <f t="shared" si="1062"/>
        <v>16.100000000000001</v>
      </c>
      <c r="Y1264" s="146"/>
      <c r="Z1264" s="6" t="s">
        <v>3263</v>
      </c>
      <c r="AA1264" s="38">
        <v>16.100000000000001</v>
      </c>
      <c r="AB1264" s="59">
        <f t="shared" si="1063"/>
        <v>0</v>
      </c>
      <c r="AC1264" s="16">
        <f t="shared" si="1064"/>
        <v>16.100000000000001</v>
      </c>
      <c r="AD1264" s="12">
        <f t="shared" si="1065"/>
        <v>0</v>
      </c>
      <c r="AE1264" s="115"/>
      <c r="AF1264" s="121">
        <v>3</v>
      </c>
      <c r="AG1264" s="52">
        <f t="shared" si="1066"/>
        <v>16.100000000000001</v>
      </c>
      <c r="AH1264" s="146"/>
      <c r="AJ1264" s="38">
        <f t="shared" si="1067"/>
        <v>16.100000000000001</v>
      </c>
      <c r="AK1264" s="16">
        <f t="shared" si="1068"/>
        <v>0</v>
      </c>
      <c r="AL1264" s="16">
        <f t="shared" si="1069"/>
        <v>0</v>
      </c>
      <c r="AM1264" s="16" t="str">
        <f t="shared" si="1070"/>
        <v/>
      </c>
      <c r="AO1264" s="156" t="s">
        <v>56</v>
      </c>
    </row>
    <row r="1265" spans="2:41" s="3" customFormat="1" ht="9.9499999999999993" customHeight="1" x14ac:dyDescent="0.2">
      <c r="B1265" s="106" t="s">
        <v>6</v>
      </c>
      <c r="D1265" s="39"/>
      <c r="E1265" s="72" t="s">
        <v>953</v>
      </c>
      <c r="F1265" s="72"/>
      <c r="G1265" s="29" t="s">
        <v>1453</v>
      </c>
      <c r="H1265" s="29"/>
      <c r="I1265" s="29"/>
      <c r="J1265" s="29" t="s">
        <v>1765</v>
      </c>
      <c r="K1265" s="29"/>
      <c r="L1265" s="29"/>
      <c r="M1265" s="29"/>
      <c r="N1265" s="72" t="s">
        <v>1770</v>
      </c>
      <c r="P1265" s="72" t="s">
        <v>1193</v>
      </c>
      <c r="Q1265" s="87"/>
      <c r="R1265" s="28"/>
      <c r="S1265" s="38">
        <f t="shared" si="1061"/>
        <v>16.100000000000001</v>
      </c>
      <c r="T1265" s="36" t="s">
        <v>43</v>
      </c>
      <c r="U1265" s="5" t="str">
        <f>+Instructions!$B$3</f>
        <v>E</v>
      </c>
      <c r="V1265" s="51"/>
      <c r="W1265" s="55">
        <f>+Instructions!$C$22</f>
        <v>0</v>
      </c>
      <c r="X1265" s="38">
        <f t="shared" si="1062"/>
        <v>16.100000000000001</v>
      </c>
      <c r="Y1265" s="146"/>
      <c r="Z1265" s="6" t="s">
        <v>3263</v>
      </c>
      <c r="AA1265" s="38">
        <v>16.100000000000001</v>
      </c>
      <c r="AB1265" s="59">
        <f t="shared" si="1063"/>
        <v>0</v>
      </c>
      <c r="AC1265" s="16">
        <f t="shared" si="1064"/>
        <v>16.100000000000001</v>
      </c>
      <c r="AD1265" s="12">
        <f t="shared" si="1065"/>
        <v>0</v>
      </c>
      <c r="AE1265" s="115"/>
      <c r="AF1265" s="121">
        <v>3</v>
      </c>
      <c r="AG1265" s="52">
        <f t="shared" si="1066"/>
        <v>16.100000000000001</v>
      </c>
      <c r="AH1265" s="146"/>
      <c r="AJ1265" s="38">
        <f t="shared" si="1067"/>
        <v>16.100000000000001</v>
      </c>
      <c r="AK1265" s="16">
        <f t="shared" si="1068"/>
        <v>0</v>
      </c>
      <c r="AL1265" s="16">
        <f t="shared" si="1069"/>
        <v>0</v>
      </c>
      <c r="AM1265" s="16" t="str">
        <f t="shared" si="1070"/>
        <v/>
      </c>
      <c r="AO1265" s="156" t="s">
        <v>56</v>
      </c>
    </row>
    <row r="1266" spans="2:41" s="3" customFormat="1" ht="1.5" customHeight="1" x14ac:dyDescent="0.2">
      <c r="P1266" s="72"/>
      <c r="Q1266" s="87"/>
      <c r="R1266" s="6"/>
      <c r="S1266" s="38"/>
      <c r="T1266" s="6"/>
      <c r="U1266" s="5"/>
      <c r="V1266" s="51"/>
      <c r="W1266" s="55"/>
      <c r="X1266" s="14"/>
      <c r="Y1266" s="146"/>
      <c r="Z1266" s="38"/>
      <c r="AA1266" s="38"/>
      <c r="AB1266" s="54"/>
      <c r="AC1266" s="16"/>
      <c r="AD1266" s="14"/>
      <c r="AE1266" s="64"/>
      <c r="AF1266" s="118"/>
      <c r="AG1266" s="38"/>
      <c r="AH1266" s="146"/>
      <c r="AJ1266" s="38"/>
      <c r="AK1266" s="16"/>
      <c r="AL1266" s="16"/>
      <c r="AM1266" s="16"/>
      <c r="AO1266" s="157" t="s">
        <v>56</v>
      </c>
    </row>
    <row r="1267" spans="2:41" s="3" customFormat="1" ht="9.9499999999999993" customHeight="1" x14ac:dyDescent="0.2">
      <c r="B1267" s="106" t="s">
        <v>6</v>
      </c>
      <c r="D1267" s="39"/>
      <c r="E1267" s="72" t="s">
        <v>1472</v>
      </c>
      <c r="F1267" s="72"/>
      <c r="G1267" s="29" t="s">
        <v>1771</v>
      </c>
      <c r="H1267" s="29"/>
      <c r="I1267" s="29"/>
      <c r="J1267" s="29" t="s">
        <v>1777</v>
      </c>
      <c r="K1267" s="29"/>
      <c r="L1267" s="29"/>
      <c r="M1267" s="29"/>
      <c r="N1267" s="72" t="s">
        <v>1772</v>
      </c>
      <c r="P1267" s="72" t="s">
        <v>1776</v>
      </c>
      <c r="Q1267" s="87"/>
      <c r="R1267" s="28"/>
      <c r="S1267" s="38">
        <f>IF(Suggested="Yes",AA1267,AG1267)</f>
        <v>12.75</v>
      </c>
      <c r="T1267" s="36" t="s">
        <v>43</v>
      </c>
      <c r="U1267" s="5" t="str">
        <f>+Instructions!$B$3</f>
        <v>E</v>
      </c>
      <c r="V1267" s="51"/>
      <c r="W1267" s="55">
        <f>+Instructions!$C$22</f>
        <v>0</v>
      </c>
      <c r="X1267" s="38">
        <f>ROUND($AA1267*(1-W1267)+0.004999,2)</f>
        <v>12.75</v>
      </c>
      <c r="Y1267" s="146"/>
      <c r="Z1267" s="6" t="s">
        <v>3263</v>
      </c>
      <c r="AA1267" s="38">
        <v>12.75</v>
      </c>
      <c r="AB1267" s="59">
        <f t="shared" ref="AB1267:AC1270" si="1071">+W1267</f>
        <v>0</v>
      </c>
      <c r="AC1267" s="16">
        <f t="shared" si="1071"/>
        <v>12.75</v>
      </c>
      <c r="AD1267" s="12">
        <f>(AG1267-AC1267)/AG1267</f>
        <v>0</v>
      </c>
      <c r="AE1267" s="115"/>
      <c r="AF1267" s="121">
        <v>3</v>
      </c>
      <c r="AG1267" s="52">
        <f>SUM(AJ1267:AL1267)+AE1267</f>
        <v>12.75</v>
      </c>
      <c r="AH1267" s="146"/>
      <c r="AJ1267" s="38">
        <f>ROUND(AC1267/(1-VLOOKUP(AF1267,Group,2,FALSE)),2)</f>
        <v>12.75</v>
      </c>
      <c r="AK1267" s="16">
        <f>IF(VLOOKUP(AF1267,Group,5,FALSE)="YES",VLOOKUP(ROUND(ROUND(AJ1267,1)-AJ1267,2),Round,2,FALSE)+VLOOKUP(AF1267,Group,6,FALSE),0)</f>
        <v>0</v>
      </c>
      <c r="AL1267" s="16">
        <f>IF(VLOOKUP(AF1267,Group,7,FALSE)="",0,ROUND(AJ1267-0.04999,1)-AJ1267+AM1267)</f>
        <v>0</v>
      </c>
      <c r="AM1267" s="16" t="str">
        <f>IF(VLOOKUP(AF1267,Group,7,FALSE)="","",VLOOKUP(AF1267,Group,7,FALSE))</f>
        <v/>
      </c>
      <c r="AO1267" s="156" t="s">
        <v>56</v>
      </c>
    </row>
    <row r="1268" spans="2:41" s="3" customFormat="1" ht="9.9499999999999993" customHeight="1" x14ac:dyDescent="0.2">
      <c r="B1268" s="106" t="s">
        <v>6</v>
      </c>
      <c r="D1268" s="39"/>
      <c r="E1268" s="72" t="s">
        <v>1472</v>
      </c>
      <c r="F1268" s="72"/>
      <c r="G1268" s="29" t="s">
        <v>1771</v>
      </c>
      <c r="H1268" s="29"/>
      <c r="I1268" s="29"/>
      <c r="J1268" s="29" t="s">
        <v>1778</v>
      </c>
      <c r="K1268" s="29"/>
      <c r="L1268" s="29"/>
      <c r="M1268" s="29"/>
      <c r="N1268" s="72" t="s">
        <v>1773</v>
      </c>
      <c r="P1268" s="72" t="s">
        <v>1776</v>
      </c>
      <c r="Q1268" s="87"/>
      <c r="R1268" s="28"/>
      <c r="S1268" s="38">
        <f>IF(Suggested="Yes",AA1268,AG1268)</f>
        <v>12.75</v>
      </c>
      <c r="T1268" s="36" t="s">
        <v>43</v>
      </c>
      <c r="U1268" s="5" t="str">
        <f>+Instructions!$B$3</f>
        <v>E</v>
      </c>
      <c r="V1268" s="51"/>
      <c r="W1268" s="55">
        <f>+Instructions!$C$22</f>
        <v>0</v>
      </c>
      <c r="X1268" s="38">
        <f>ROUND($AA1268*(1-W1268)+0.004999,2)</f>
        <v>12.75</v>
      </c>
      <c r="Y1268" s="146"/>
      <c r="Z1268" s="6" t="s">
        <v>3263</v>
      </c>
      <c r="AA1268" s="38">
        <v>12.75</v>
      </c>
      <c r="AB1268" s="59">
        <f t="shared" si="1071"/>
        <v>0</v>
      </c>
      <c r="AC1268" s="16">
        <f t="shared" si="1071"/>
        <v>12.75</v>
      </c>
      <c r="AD1268" s="12">
        <f>(AG1268-AC1268)/AG1268</f>
        <v>0</v>
      </c>
      <c r="AE1268" s="115"/>
      <c r="AF1268" s="121">
        <v>3</v>
      </c>
      <c r="AG1268" s="52">
        <f>SUM(AJ1268:AL1268)+AE1268</f>
        <v>12.75</v>
      </c>
      <c r="AH1268" s="146"/>
      <c r="AJ1268" s="38">
        <f>ROUND(AC1268/(1-VLOOKUP(AF1268,Group,2,FALSE)),2)</f>
        <v>12.75</v>
      </c>
      <c r="AK1268" s="16">
        <f>IF(VLOOKUP(AF1268,Group,5,FALSE)="YES",VLOOKUP(ROUND(ROUND(AJ1268,1)-AJ1268,2),Round,2,FALSE)+VLOOKUP(AF1268,Group,6,FALSE),0)</f>
        <v>0</v>
      </c>
      <c r="AL1268" s="16">
        <f>IF(VLOOKUP(AF1268,Group,7,FALSE)="",0,ROUND(AJ1268-0.04999,1)-AJ1268+AM1268)</f>
        <v>0</v>
      </c>
      <c r="AM1268" s="16" t="str">
        <f>IF(VLOOKUP(AF1268,Group,7,FALSE)="","",VLOOKUP(AF1268,Group,7,FALSE))</f>
        <v/>
      </c>
      <c r="AO1268" s="156" t="s">
        <v>56</v>
      </c>
    </row>
    <row r="1269" spans="2:41" s="3" customFormat="1" ht="9.9499999999999993" customHeight="1" x14ac:dyDescent="0.2">
      <c r="B1269" s="106" t="s">
        <v>6</v>
      </c>
      <c r="D1269" s="39"/>
      <c r="E1269" s="72" t="s">
        <v>1472</v>
      </c>
      <c r="F1269" s="72"/>
      <c r="G1269" s="29" t="s">
        <v>1771</v>
      </c>
      <c r="H1269" s="29"/>
      <c r="I1269" s="29"/>
      <c r="J1269" s="29" t="s">
        <v>1779</v>
      </c>
      <c r="K1269" s="29"/>
      <c r="L1269" s="29"/>
      <c r="M1269" s="29"/>
      <c r="N1269" s="72" t="s">
        <v>1774</v>
      </c>
      <c r="P1269" s="72" t="s">
        <v>1776</v>
      </c>
      <c r="Q1269" s="87"/>
      <c r="R1269" s="28"/>
      <c r="S1269" s="38">
        <f>IF(Suggested="Yes",AA1269,AG1269)</f>
        <v>12.75</v>
      </c>
      <c r="T1269" s="36" t="s">
        <v>43</v>
      </c>
      <c r="U1269" s="5" t="str">
        <f>+Instructions!$B$3</f>
        <v>E</v>
      </c>
      <c r="V1269" s="51"/>
      <c r="W1269" s="55">
        <f>+Instructions!$C$22</f>
        <v>0</v>
      </c>
      <c r="X1269" s="38">
        <f>ROUND($AA1269*(1-W1269)+0.004999,2)</f>
        <v>12.75</v>
      </c>
      <c r="Y1269" s="146"/>
      <c r="Z1269" s="6" t="s">
        <v>3263</v>
      </c>
      <c r="AA1269" s="38">
        <v>12.75</v>
      </c>
      <c r="AB1269" s="59">
        <f t="shared" si="1071"/>
        <v>0</v>
      </c>
      <c r="AC1269" s="16">
        <f t="shared" si="1071"/>
        <v>12.75</v>
      </c>
      <c r="AD1269" s="12">
        <f>(AG1269-AC1269)/AG1269</f>
        <v>0</v>
      </c>
      <c r="AE1269" s="115"/>
      <c r="AF1269" s="121">
        <v>3</v>
      </c>
      <c r="AG1269" s="52">
        <f>SUM(AJ1269:AL1269)+AE1269</f>
        <v>12.75</v>
      </c>
      <c r="AH1269" s="146"/>
      <c r="AJ1269" s="38">
        <f>ROUND(AC1269/(1-VLOOKUP(AF1269,Group,2,FALSE)),2)</f>
        <v>12.75</v>
      </c>
      <c r="AK1269" s="16">
        <f>IF(VLOOKUP(AF1269,Group,5,FALSE)="YES",VLOOKUP(ROUND(ROUND(AJ1269,1)-AJ1269,2),Round,2,FALSE)+VLOOKUP(AF1269,Group,6,FALSE),0)</f>
        <v>0</v>
      </c>
      <c r="AL1269" s="16">
        <f>IF(VLOOKUP(AF1269,Group,7,FALSE)="",0,ROUND(AJ1269-0.04999,1)-AJ1269+AM1269)</f>
        <v>0</v>
      </c>
      <c r="AM1269" s="16" t="str">
        <f>IF(VLOOKUP(AF1269,Group,7,FALSE)="","",VLOOKUP(AF1269,Group,7,FALSE))</f>
        <v/>
      </c>
      <c r="AO1269" s="156" t="s">
        <v>56</v>
      </c>
    </row>
    <row r="1270" spans="2:41" s="3" customFormat="1" ht="9.9499999999999993" customHeight="1" x14ac:dyDescent="0.2">
      <c r="B1270" s="106" t="s">
        <v>6</v>
      </c>
      <c r="D1270" s="39"/>
      <c r="E1270" s="72" t="s">
        <v>1472</v>
      </c>
      <c r="F1270" s="72"/>
      <c r="G1270" s="29" t="s">
        <v>1771</v>
      </c>
      <c r="H1270" s="29"/>
      <c r="I1270" s="29"/>
      <c r="J1270" s="29" t="s">
        <v>1780</v>
      </c>
      <c r="K1270" s="29"/>
      <c r="L1270" s="29"/>
      <c r="M1270" s="29"/>
      <c r="N1270" s="72" t="s">
        <v>1775</v>
      </c>
      <c r="P1270" s="72" t="s">
        <v>1776</v>
      </c>
      <c r="Q1270" s="87"/>
      <c r="R1270" s="28"/>
      <c r="S1270" s="38">
        <f>IF(Suggested="Yes",AA1270,AG1270)</f>
        <v>12.75</v>
      </c>
      <c r="T1270" s="36" t="s">
        <v>43</v>
      </c>
      <c r="U1270" s="5" t="str">
        <f>+Instructions!$B$3</f>
        <v>E</v>
      </c>
      <c r="V1270" s="51"/>
      <c r="W1270" s="55">
        <f>+Instructions!$C$22</f>
        <v>0</v>
      </c>
      <c r="X1270" s="38">
        <f>ROUND($AA1270*(1-W1270)+0.004999,2)</f>
        <v>12.75</v>
      </c>
      <c r="Y1270" s="146"/>
      <c r="Z1270" s="6" t="s">
        <v>3263</v>
      </c>
      <c r="AA1270" s="38">
        <v>12.75</v>
      </c>
      <c r="AB1270" s="59">
        <f t="shared" si="1071"/>
        <v>0</v>
      </c>
      <c r="AC1270" s="16">
        <f t="shared" si="1071"/>
        <v>12.75</v>
      </c>
      <c r="AD1270" s="12">
        <f>(AG1270-AC1270)/AG1270</f>
        <v>0</v>
      </c>
      <c r="AE1270" s="115"/>
      <c r="AF1270" s="121">
        <v>3</v>
      </c>
      <c r="AG1270" s="52">
        <f>SUM(AJ1270:AL1270)+AE1270</f>
        <v>12.75</v>
      </c>
      <c r="AH1270" s="146"/>
      <c r="AJ1270" s="38">
        <f>ROUND(AC1270/(1-VLOOKUP(AF1270,Group,2,FALSE)),2)</f>
        <v>12.75</v>
      </c>
      <c r="AK1270" s="16">
        <f>IF(VLOOKUP(AF1270,Group,5,FALSE)="YES",VLOOKUP(ROUND(ROUND(AJ1270,1)-AJ1270,2),Round,2,FALSE)+VLOOKUP(AF1270,Group,6,FALSE),0)</f>
        <v>0</v>
      </c>
      <c r="AL1270" s="16">
        <f>IF(VLOOKUP(AF1270,Group,7,FALSE)="",0,ROUND(AJ1270-0.04999,1)-AJ1270+AM1270)</f>
        <v>0</v>
      </c>
      <c r="AM1270" s="16" t="str">
        <f>IF(VLOOKUP(AF1270,Group,7,FALSE)="","",VLOOKUP(AF1270,Group,7,FALSE))</f>
        <v/>
      </c>
      <c r="AO1270" s="156" t="s">
        <v>56</v>
      </c>
    </row>
    <row r="1271" spans="2:41" s="3" customFormat="1" ht="1.5" customHeight="1" x14ac:dyDescent="0.2">
      <c r="P1271" s="72"/>
      <c r="Q1271" s="87"/>
      <c r="R1271" s="6"/>
      <c r="S1271" s="38"/>
      <c r="T1271" s="6"/>
      <c r="U1271" s="5"/>
      <c r="V1271" s="51"/>
      <c r="W1271" s="55"/>
      <c r="X1271" s="14"/>
      <c r="Y1271" s="146"/>
      <c r="Z1271" s="38"/>
      <c r="AA1271" s="38"/>
      <c r="AB1271" s="54"/>
      <c r="AC1271" s="16"/>
      <c r="AD1271" s="14"/>
      <c r="AE1271" s="64"/>
      <c r="AF1271" s="118"/>
      <c r="AG1271" s="38"/>
      <c r="AH1271" s="146"/>
      <c r="AJ1271" s="38"/>
      <c r="AK1271" s="16"/>
      <c r="AL1271" s="16"/>
      <c r="AM1271" s="16"/>
      <c r="AO1271" s="157" t="s">
        <v>56</v>
      </c>
    </row>
    <row r="1272" spans="2:41" s="3" customFormat="1" ht="9.9499999999999993" customHeight="1" x14ac:dyDescent="0.2">
      <c r="B1272" s="106" t="s">
        <v>6</v>
      </c>
      <c r="D1272" s="39"/>
      <c r="E1272" s="72" t="s">
        <v>953</v>
      </c>
      <c r="F1272" s="72"/>
      <c r="G1272" s="29" t="s">
        <v>1453</v>
      </c>
      <c r="H1272" s="29"/>
      <c r="I1272" s="29"/>
      <c r="J1272" s="29" t="s">
        <v>2712</v>
      </c>
      <c r="K1272" s="29"/>
      <c r="L1272" s="29"/>
      <c r="M1272" s="29"/>
      <c r="N1272" s="72" t="s">
        <v>2706</v>
      </c>
      <c r="P1272" s="72" t="s">
        <v>1193</v>
      </c>
      <c r="Q1272" s="87"/>
      <c r="R1272" s="28"/>
      <c r="S1272" s="38">
        <f t="shared" ref="S1272:S1274" si="1072">IF(Suggested="Yes",AA1272,AG1272)</f>
        <v>16.100000000000001</v>
      </c>
      <c r="T1272" s="36" t="s">
        <v>43</v>
      </c>
      <c r="U1272" s="5" t="str">
        <f>+Instructions!$B$3</f>
        <v>E</v>
      </c>
      <c r="V1272" s="51"/>
      <c r="W1272" s="55">
        <f>+Instructions!$C$22</f>
        <v>0</v>
      </c>
      <c r="X1272" s="38">
        <f t="shared" ref="X1272:X1274" si="1073">ROUND($AA1272*(1-W1272)+0.004999,2)</f>
        <v>16.100000000000001</v>
      </c>
      <c r="Y1272" s="146"/>
      <c r="Z1272" s="6" t="s">
        <v>3262</v>
      </c>
      <c r="AA1272" s="38">
        <v>16.100000000000001</v>
      </c>
      <c r="AB1272" s="59">
        <f t="shared" ref="AB1272:AB1274" si="1074">+W1272</f>
        <v>0</v>
      </c>
      <c r="AC1272" s="16">
        <f t="shared" ref="AC1272:AC1274" si="1075">+X1272</f>
        <v>16.100000000000001</v>
      </c>
      <c r="AD1272" s="12">
        <f t="shared" ref="AD1272:AD1274" si="1076">(AG1272-AC1272)/AG1272</f>
        <v>0</v>
      </c>
      <c r="AE1272" s="115"/>
      <c r="AF1272" s="121">
        <v>3</v>
      </c>
      <c r="AG1272" s="52">
        <f t="shared" ref="AG1272:AG1274" si="1077">SUM(AJ1272:AL1272)+AE1272</f>
        <v>16.100000000000001</v>
      </c>
      <c r="AH1272" s="146"/>
      <c r="AJ1272" s="38">
        <f t="shared" ref="AJ1272:AJ1274" si="1078">ROUND(AC1272/(1-VLOOKUP(AF1272,Group,2,FALSE)),2)</f>
        <v>16.100000000000001</v>
      </c>
      <c r="AK1272" s="16">
        <f t="shared" ref="AK1272:AK1274" si="1079">IF(VLOOKUP(AF1272,Group,5,FALSE)="YES",VLOOKUP(ROUND(ROUND(AJ1272,1)-AJ1272,2),Round,2,FALSE)+VLOOKUP(AF1272,Group,6,FALSE),0)</f>
        <v>0</v>
      </c>
      <c r="AL1272" s="16">
        <f t="shared" ref="AL1272:AL1274" si="1080">IF(VLOOKUP(AF1272,Group,7,FALSE)="",0,ROUND(AJ1272-0.04999,1)-AJ1272+AM1272)</f>
        <v>0</v>
      </c>
      <c r="AM1272" s="16" t="str">
        <f t="shared" ref="AM1272:AM1274" si="1081">IF(VLOOKUP(AF1272,Group,7,FALSE)="","",VLOOKUP(AF1272,Group,7,FALSE))</f>
        <v/>
      </c>
      <c r="AO1272" s="156" t="s">
        <v>56</v>
      </c>
    </row>
    <row r="1273" spans="2:41" s="3" customFormat="1" ht="9.9499999999999993" customHeight="1" x14ac:dyDescent="0.2">
      <c r="B1273" s="106" t="s">
        <v>6</v>
      </c>
      <c r="D1273" s="39"/>
      <c r="E1273" s="72" t="s">
        <v>953</v>
      </c>
      <c r="F1273" s="72"/>
      <c r="G1273" s="29" t="s">
        <v>1453</v>
      </c>
      <c r="H1273" s="29"/>
      <c r="I1273" s="29"/>
      <c r="J1273" s="29" t="s">
        <v>2713</v>
      </c>
      <c r="K1273" s="29"/>
      <c r="L1273" s="29"/>
      <c r="M1273" s="29"/>
      <c r="N1273" s="72" t="s">
        <v>2707</v>
      </c>
      <c r="P1273" s="72" t="s">
        <v>1193</v>
      </c>
      <c r="Q1273" s="87"/>
      <c r="R1273" s="28"/>
      <c r="S1273" s="38">
        <f t="shared" si="1072"/>
        <v>16.100000000000001</v>
      </c>
      <c r="T1273" s="36" t="s">
        <v>43</v>
      </c>
      <c r="U1273" s="5" t="str">
        <f>+Instructions!$B$3</f>
        <v>E</v>
      </c>
      <c r="V1273" s="51"/>
      <c r="W1273" s="55">
        <f>+Instructions!$C$22</f>
        <v>0</v>
      </c>
      <c r="X1273" s="38">
        <f t="shared" si="1073"/>
        <v>16.100000000000001</v>
      </c>
      <c r="Y1273" s="146"/>
      <c r="Z1273" s="6" t="s">
        <v>3262</v>
      </c>
      <c r="AA1273" s="38">
        <v>16.100000000000001</v>
      </c>
      <c r="AB1273" s="59">
        <f t="shared" si="1074"/>
        <v>0</v>
      </c>
      <c r="AC1273" s="16">
        <f t="shared" si="1075"/>
        <v>16.100000000000001</v>
      </c>
      <c r="AD1273" s="12">
        <f t="shared" si="1076"/>
        <v>0</v>
      </c>
      <c r="AE1273" s="115"/>
      <c r="AF1273" s="121">
        <v>3</v>
      </c>
      <c r="AG1273" s="52">
        <f t="shared" si="1077"/>
        <v>16.100000000000001</v>
      </c>
      <c r="AH1273" s="146"/>
      <c r="AJ1273" s="38">
        <f t="shared" si="1078"/>
        <v>16.100000000000001</v>
      </c>
      <c r="AK1273" s="16">
        <f t="shared" si="1079"/>
        <v>0</v>
      </c>
      <c r="AL1273" s="16">
        <f t="shared" si="1080"/>
        <v>0</v>
      </c>
      <c r="AM1273" s="16" t="str">
        <f t="shared" si="1081"/>
        <v/>
      </c>
      <c r="AO1273" s="156" t="s">
        <v>56</v>
      </c>
    </row>
    <row r="1274" spans="2:41" s="3" customFormat="1" ht="9.9499999999999993" customHeight="1" x14ac:dyDescent="0.2">
      <c r="B1274" s="106" t="s">
        <v>6</v>
      </c>
      <c r="D1274" s="39"/>
      <c r="E1274" s="72" t="s">
        <v>953</v>
      </c>
      <c r="F1274" s="72"/>
      <c r="G1274" s="29" t="s">
        <v>1453</v>
      </c>
      <c r="H1274" s="29"/>
      <c r="I1274" s="29"/>
      <c r="J1274" s="29" t="s">
        <v>2714</v>
      </c>
      <c r="K1274" s="29"/>
      <c r="L1274" s="29"/>
      <c r="M1274" s="29"/>
      <c r="N1274" s="72" t="s">
        <v>2708</v>
      </c>
      <c r="P1274" s="72" t="s">
        <v>1193</v>
      </c>
      <c r="Q1274" s="87"/>
      <c r="R1274" s="28"/>
      <c r="S1274" s="38">
        <f t="shared" si="1072"/>
        <v>16.100000000000001</v>
      </c>
      <c r="T1274" s="36" t="s">
        <v>43</v>
      </c>
      <c r="U1274" s="5" t="str">
        <f>+Instructions!$B$3</f>
        <v>E</v>
      </c>
      <c r="V1274" s="51"/>
      <c r="W1274" s="55">
        <f>+Instructions!$C$22</f>
        <v>0</v>
      </c>
      <c r="X1274" s="38">
        <f t="shared" si="1073"/>
        <v>16.100000000000001</v>
      </c>
      <c r="Y1274" s="146"/>
      <c r="Z1274" s="6" t="s">
        <v>3262</v>
      </c>
      <c r="AA1274" s="38">
        <v>16.100000000000001</v>
      </c>
      <c r="AB1274" s="59">
        <f t="shared" si="1074"/>
        <v>0</v>
      </c>
      <c r="AC1274" s="16">
        <f t="shared" si="1075"/>
        <v>16.100000000000001</v>
      </c>
      <c r="AD1274" s="12">
        <f t="shared" si="1076"/>
        <v>0</v>
      </c>
      <c r="AE1274" s="115"/>
      <c r="AF1274" s="121">
        <v>3</v>
      </c>
      <c r="AG1274" s="52">
        <f t="shared" si="1077"/>
        <v>16.100000000000001</v>
      </c>
      <c r="AH1274" s="146"/>
      <c r="AJ1274" s="38">
        <f t="shared" si="1078"/>
        <v>16.100000000000001</v>
      </c>
      <c r="AK1274" s="16">
        <f t="shared" si="1079"/>
        <v>0</v>
      </c>
      <c r="AL1274" s="16">
        <f t="shared" si="1080"/>
        <v>0</v>
      </c>
      <c r="AM1274" s="16" t="str">
        <f t="shared" si="1081"/>
        <v/>
      </c>
      <c r="AO1274" s="156" t="s">
        <v>56</v>
      </c>
    </row>
    <row r="1275" spans="2:41" s="3" customFormat="1" ht="9.9499999999999993" customHeight="1" x14ac:dyDescent="0.2">
      <c r="B1275" s="106" t="s">
        <v>6</v>
      </c>
      <c r="D1275" s="39"/>
      <c r="E1275" s="72" t="s">
        <v>953</v>
      </c>
      <c r="F1275" s="72"/>
      <c r="G1275" s="29" t="s">
        <v>1453</v>
      </c>
      <c r="H1275" s="29"/>
      <c r="I1275" s="29"/>
      <c r="J1275" s="29" t="s">
        <v>2715</v>
      </c>
      <c r="K1275" s="29"/>
      <c r="L1275" s="29"/>
      <c r="M1275" s="29"/>
      <c r="N1275" s="72" t="s">
        <v>2709</v>
      </c>
      <c r="P1275" s="72" t="s">
        <v>1193</v>
      </c>
      <c r="Q1275" s="87"/>
      <c r="R1275" s="28"/>
      <c r="S1275" s="38">
        <f t="shared" ref="S1275" si="1082">IF(Suggested="Yes",AA1275,AG1275)</f>
        <v>16.100000000000001</v>
      </c>
      <c r="T1275" s="36" t="s">
        <v>43</v>
      </c>
      <c r="U1275" s="5" t="str">
        <f>+Instructions!$B$3</f>
        <v>E</v>
      </c>
      <c r="V1275" s="51"/>
      <c r="W1275" s="55">
        <f>+Instructions!$C$22</f>
        <v>0</v>
      </c>
      <c r="X1275" s="38">
        <f t="shared" ref="X1275" si="1083">ROUND($AA1275*(1-W1275)+0.004999,2)</f>
        <v>16.100000000000001</v>
      </c>
      <c r="Y1275" s="146"/>
      <c r="Z1275" s="6" t="s">
        <v>3262</v>
      </c>
      <c r="AA1275" s="38">
        <v>16.100000000000001</v>
      </c>
      <c r="AB1275" s="59">
        <f t="shared" ref="AB1275" si="1084">+W1275</f>
        <v>0</v>
      </c>
      <c r="AC1275" s="16">
        <f t="shared" ref="AC1275" si="1085">+X1275</f>
        <v>16.100000000000001</v>
      </c>
      <c r="AD1275" s="12">
        <f t="shared" ref="AD1275" si="1086">(AG1275-AC1275)/AG1275</f>
        <v>0</v>
      </c>
      <c r="AE1275" s="115"/>
      <c r="AF1275" s="121">
        <v>3</v>
      </c>
      <c r="AG1275" s="52">
        <f t="shared" ref="AG1275" si="1087">SUM(AJ1275:AL1275)+AE1275</f>
        <v>16.100000000000001</v>
      </c>
      <c r="AH1275" s="146"/>
      <c r="AJ1275" s="38">
        <f t="shared" ref="AJ1275" si="1088">ROUND(AC1275/(1-VLOOKUP(AF1275,Group,2,FALSE)),2)</f>
        <v>16.100000000000001</v>
      </c>
      <c r="AK1275" s="16">
        <f t="shared" ref="AK1275" si="1089">IF(VLOOKUP(AF1275,Group,5,FALSE)="YES",VLOOKUP(ROUND(ROUND(AJ1275,1)-AJ1275,2),Round,2,FALSE)+VLOOKUP(AF1275,Group,6,FALSE),0)</f>
        <v>0</v>
      </c>
      <c r="AL1275" s="16">
        <f t="shared" ref="AL1275" si="1090">IF(VLOOKUP(AF1275,Group,7,FALSE)="",0,ROUND(AJ1275-0.04999,1)-AJ1275+AM1275)</f>
        <v>0</v>
      </c>
      <c r="AM1275" s="16" t="str">
        <f t="shared" ref="AM1275" si="1091">IF(VLOOKUP(AF1275,Group,7,FALSE)="","",VLOOKUP(AF1275,Group,7,FALSE))</f>
        <v/>
      </c>
      <c r="AO1275" s="156" t="s">
        <v>56</v>
      </c>
    </row>
    <row r="1276" spans="2:41" s="3" customFormat="1" ht="9.9499999999999993" customHeight="1" x14ac:dyDescent="0.2">
      <c r="B1276" s="106" t="s">
        <v>6</v>
      </c>
      <c r="D1276" s="39"/>
      <c r="E1276" s="72" t="s">
        <v>953</v>
      </c>
      <c r="F1276" s="72"/>
      <c r="G1276" s="29" t="s">
        <v>1453</v>
      </c>
      <c r="H1276" s="29"/>
      <c r="I1276" s="29"/>
      <c r="J1276" s="29" t="s">
        <v>2716</v>
      </c>
      <c r="K1276" s="29"/>
      <c r="L1276" s="29"/>
      <c r="M1276" s="29"/>
      <c r="N1276" s="72" t="s">
        <v>2710</v>
      </c>
      <c r="P1276" s="72" t="s">
        <v>1193</v>
      </c>
      <c r="Q1276" s="87"/>
      <c r="R1276" s="28"/>
      <c r="S1276" s="38">
        <f t="shared" ref="S1276" si="1092">IF(Suggested="Yes",AA1276,AG1276)</f>
        <v>16.100000000000001</v>
      </c>
      <c r="T1276" s="36" t="s">
        <v>43</v>
      </c>
      <c r="U1276" s="5" t="str">
        <f>+Instructions!$B$3</f>
        <v>E</v>
      </c>
      <c r="V1276" s="51"/>
      <c r="W1276" s="55">
        <f>+Instructions!$C$22</f>
        <v>0</v>
      </c>
      <c r="X1276" s="38">
        <f t="shared" ref="X1276" si="1093">ROUND($AA1276*(1-W1276)+0.004999,2)</f>
        <v>16.100000000000001</v>
      </c>
      <c r="Y1276" s="146"/>
      <c r="Z1276" s="6" t="s">
        <v>3262</v>
      </c>
      <c r="AA1276" s="38">
        <v>16.100000000000001</v>
      </c>
      <c r="AB1276" s="59">
        <f t="shared" ref="AB1276" si="1094">+W1276</f>
        <v>0</v>
      </c>
      <c r="AC1276" s="16">
        <f t="shared" ref="AC1276" si="1095">+X1276</f>
        <v>16.100000000000001</v>
      </c>
      <c r="AD1276" s="12">
        <f t="shared" ref="AD1276" si="1096">(AG1276-AC1276)/AG1276</f>
        <v>0</v>
      </c>
      <c r="AE1276" s="115"/>
      <c r="AF1276" s="121">
        <v>3</v>
      </c>
      <c r="AG1276" s="52">
        <f t="shared" ref="AG1276" si="1097">SUM(AJ1276:AL1276)+AE1276</f>
        <v>16.100000000000001</v>
      </c>
      <c r="AH1276" s="146"/>
      <c r="AJ1276" s="38">
        <f t="shared" ref="AJ1276" si="1098">ROUND(AC1276/(1-VLOOKUP(AF1276,Group,2,FALSE)),2)</f>
        <v>16.100000000000001</v>
      </c>
      <c r="AK1276" s="16">
        <f t="shared" ref="AK1276" si="1099">IF(VLOOKUP(AF1276,Group,5,FALSE)="YES",VLOOKUP(ROUND(ROUND(AJ1276,1)-AJ1276,2),Round,2,FALSE)+VLOOKUP(AF1276,Group,6,FALSE),0)</f>
        <v>0</v>
      </c>
      <c r="AL1276" s="16">
        <f t="shared" ref="AL1276" si="1100">IF(VLOOKUP(AF1276,Group,7,FALSE)="",0,ROUND(AJ1276-0.04999,1)-AJ1276+AM1276)</f>
        <v>0</v>
      </c>
      <c r="AM1276" s="16" t="str">
        <f t="shared" ref="AM1276" si="1101">IF(VLOOKUP(AF1276,Group,7,FALSE)="","",VLOOKUP(AF1276,Group,7,FALSE))</f>
        <v/>
      </c>
      <c r="AO1276" s="156" t="s">
        <v>56</v>
      </c>
    </row>
    <row r="1277" spans="2:41" s="3" customFormat="1" ht="9.9499999999999993" customHeight="1" x14ac:dyDescent="0.2">
      <c r="B1277" s="106" t="s">
        <v>6</v>
      </c>
      <c r="D1277" s="39"/>
      <c r="E1277" s="72" t="s">
        <v>953</v>
      </c>
      <c r="F1277" s="72"/>
      <c r="G1277" s="29" t="s">
        <v>1453</v>
      </c>
      <c r="H1277" s="29"/>
      <c r="I1277" s="29"/>
      <c r="J1277" s="29" t="s">
        <v>2717</v>
      </c>
      <c r="K1277" s="29"/>
      <c r="L1277" s="29"/>
      <c r="M1277" s="29"/>
      <c r="N1277" s="72" t="s">
        <v>2711</v>
      </c>
      <c r="P1277" s="72" t="s">
        <v>1193</v>
      </c>
      <c r="Q1277" s="87"/>
      <c r="R1277" s="28"/>
      <c r="S1277" s="38">
        <f t="shared" ref="S1277" si="1102">IF(Suggested="Yes",AA1277,AG1277)</f>
        <v>16.100000000000001</v>
      </c>
      <c r="T1277" s="36" t="s">
        <v>43</v>
      </c>
      <c r="U1277" s="5" t="str">
        <f>+Instructions!$B$3</f>
        <v>E</v>
      </c>
      <c r="V1277" s="51"/>
      <c r="W1277" s="55">
        <f>+Instructions!$C$22</f>
        <v>0</v>
      </c>
      <c r="X1277" s="38">
        <f t="shared" ref="X1277" si="1103">ROUND($AA1277*(1-W1277)+0.004999,2)</f>
        <v>16.100000000000001</v>
      </c>
      <c r="Y1277" s="146"/>
      <c r="Z1277" s="6" t="s">
        <v>3262</v>
      </c>
      <c r="AA1277" s="38">
        <v>16.100000000000001</v>
      </c>
      <c r="AB1277" s="59">
        <f t="shared" ref="AB1277" si="1104">+W1277</f>
        <v>0</v>
      </c>
      <c r="AC1277" s="16">
        <f t="shared" ref="AC1277" si="1105">+X1277</f>
        <v>16.100000000000001</v>
      </c>
      <c r="AD1277" s="12">
        <f t="shared" ref="AD1277" si="1106">(AG1277-AC1277)/AG1277</f>
        <v>0</v>
      </c>
      <c r="AE1277" s="115"/>
      <c r="AF1277" s="121">
        <v>3</v>
      </c>
      <c r="AG1277" s="52">
        <f t="shared" ref="AG1277" si="1107">SUM(AJ1277:AL1277)+AE1277</f>
        <v>16.100000000000001</v>
      </c>
      <c r="AH1277" s="146"/>
      <c r="AJ1277" s="38">
        <f t="shared" ref="AJ1277" si="1108">ROUND(AC1277/(1-VLOOKUP(AF1277,Group,2,FALSE)),2)</f>
        <v>16.100000000000001</v>
      </c>
      <c r="AK1277" s="16">
        <f t="shared" ref="AK1277" si="1109">IF(VLOOKUP(AF1277,Group,5,FALSE)="YES",VLOOKUP(ROUND(ROUND(AJ1277,1)-AJ1277,2),Round,2,FALSE)+VLOOKUP(AF1277,Group,6,FALSE),0)</f>
        <v>0</v>
      </c>
      <c r="AL1277" s="16">
        <f t="shared" ref="AL1277" si="1110">IF(VLOOKUP(AF1277,Group,7,FALSE)="",0,ROUND(AJ1277-0.04999,1)-AJ1277+AM1277)</f>
        <v>0</v>
      </c>
      <c r="AM1277" s="16" t="str">
        <f t="shared" ref="AM1277" si="1111">IF(VLOOKUP(AF1277,Group,7,FALSE)="","",VLOOKUP(AF1277,Group,7,FALSE))</f>
        <v/>
      </c>
      <c r="AO1277" s="156" t="s">
        <v>56</v>
      </c>
    </row>
    <row r="1278" spans="2:41" s="3" customFormat="1" ht="1.5" customHeight="1" x14ac:dyDescent="0.2">
      <c r="P1278" s="72"/>
      <c r="Q1278" s="87"/>
      <c r="R1278" s="6"/>
      <c r="S1278" s="38"/>
      <c r="T1278" s="6"/>
      <c r="U1278" s="5"/>
      <c r="V1278" s="51"/>
      <c r="W1278" s="55"/>
      <c r="X1278" s="14"/>
      <c r="Y1278" s="146"/>
      <c r="Z1278" s="38"/>
      <c r="AA1278" s="38"/>
      <c r="AB1278" s="54"/>
      <c r="AC1278" s="16"/>
      <c r="AD1278" s="14"/>
      <c r="AE1278" s="64"/>
      <c r="AF1278" s="118"/>
      <c r="AG1278" s="38"/>
      <c r="AH1278" s="146"/>
      <c r="AJ1278" s="38"/>
      <c r="AK1278" s="16"/>
      <c r="AL1278" s="16"/>
      <c r="AM1278" s="16"/>
      <c r="AO1278" s="157" t="s">
        <v>56</v>
      </c>
    </row>
    <row r="1279" spans="2:41" s="3" customFormat="1" ht="9.9499999999999993" customHeight="1" x14ac:dyDescent="0.2">
      <c r="B1279" s="106" t="s">
        <v>6</v>
      </c>
      <c r="D1279" s="39"/>
      <c r="E1279" s="72" t="s">
        <v>1191</v>
      </c>
      <c r="F1279" s="72"/>
      <c r="G1279" s="29" t="s">
        <v>1752</v>
      </c>
      <c r="H1279" s="29"/>
      <c r="I1279" s="29"/>
      <c r="J1279" s="29" t="s">
        <v>1782</v>
      </c>
      <c r="K1279" s="72"/>
      <c r="L1279" s="72" t="s">
        <v>965</v>
      </c>
      <c r="M1279" s="29"/>
      <c r="N1279" s="72" t="s">
        <v>1781</v>
      </c>
      <c r="P1279" s="72"/>
      <c r="Q1279" s="87"/>
      <c r="R1279" s="28"/>
      <c r="S1279" s="38">
        <f>IF(Suggested="Yes",AA1279,AG1279)</f>
        <v>15.7</v>
      </c>
      <c r="T1279" s="36" t="s">
        <v>43</v>
      </c>
      <c r="U1279" s="5" t="str">
        <f>+Instructions!$B$3</f>
        <v>E</v>
      </c>
      <c r="V1279" s="51"/>
      <c r="W1279" s="55">
        <f>+Instructions!$C$22</f>
        <v>0</v>
      </c>
      <c r="X1279" s="38">
        <f>ROUND($AA1279*(1-W1279)+0.004999,2)</f>
        <v>15.7</v>
      </c>
      <c r="Y1279" s="146"/>
      <c r="Z1279" s="6" t="s">
        <v>3263</v>
      </c>
      <c r="AA1279" s="38">
        <v>15.7</v>
      </c>
      <c r="AB1279" s="59">
        <f t="shared" ref="AB1279:AC1281" si="1112">+W1279</f>
        <v>0</v>
      </c>
      <c r="AC1279" s="16">
        <f t="shared" si="1112"/>
        <v>15.7</v>
      </c>
      <c r="AD1279" s="12">
        <f>(AG1279-AC1279)/AG1279</f>
        <v>0</v>
      </c>
      <c r="AE1279" s="115"/>
      <c r="AF1279" s="121">
        <v>3</v>
      </c>
      <c r="AG1279" s="52">
        <f>SUM(AJ1279:AL1279)+AE1279</f>
        <v>15.7</v>
      </c>
      <c r="AH1279" s="146"/>
      <c r="AJ1279" s="38">
        <f>ROUND(AC1279/(1-VLOOKUP(AF1279,Group,2,FALSE)),2)</f>
        <v>15.7</v>
      </c>
      <c r="AK1279" s="16">
        <f>IF(VLOOKUP(AF1279,Group,5,FALSE)="YES",VLOOKUP(ROUND(ROUND(AJ1279,1)-AJ1279,2),Round,2,FALSE)+VLOOKUP(AF1279,Group,6,FALSE),0)</f>
        <v>0</v>
      </c>
      <c r="AL1279" s="16">
        <f>IF(VLOOKUP(AF1279,Group,7,FALSE)="",0,ROUND(AJ1279-0.04999,1)-AJ1279+AM1279)</f>
        <v>0</v>
      </c>
      <c r="AM1279" s="16" t="str">
        <f>IF(VLOOKUP(AF1279,Group,7,FALSE)="","",VLOOKUP(AF1279,Group,7,FALSE))</f>
        <v/>
      </c>
      <c r="AO1279" s="156" t="s">
        <v>56</v>
      </c>
    </row>
    <row r="1280" spans="2:41" s="3" customFormat="1" ht="9.9499999999999993" customHeight="1" x14ac:dyDescent="0.2">
      <c r="B1280" s="106" t="s">
        <v>6</v>
      </c>
      <c r="D1280" s="39"/>
      <c r="E1280" s="72" t="s">
        <v>1192</v>
      </c>
      <c r="F1280" s="72"/>
      <c r="G1280" s="29" t="s">
        <v>1751</v>
      </c>
      <c r="H1280" s="29"/>
      <c r="I1280" s="29"/>
      <c r="J1280" s="29" t="s">
        <v>1782</v>
      </c>
      <c r="K1280" s="72"/>
      <c r="L1280" s="72" t="s">
        <v>965</v>
      </c>
      <c r="M1280" s="29"/>
      <c r="N1280" s="72" t="s">
        <v>1783</v>
      </c>
      <c r="P1280" s="72"/>
      <c r="Q1280" s="87"/>
      <c r="R1280" s="28"/>
      <c r="S1280" s="38">
        <f>IF(Suggested="Yes",AA1280,AG1280)</f>
        <v>16.05</v>
      </c>
      <c r="T1280" s="36" t="s">
        <v>43</v>
      </c>
      <c r="U1280" s="5" t="str">
        <f>+Instructions!$B$3</f>
        <v>E</v>
      </c>
      <c r="V1280" s="51"/>
      <c r="W1280" s="55">
        <f>+Instructions!$C$22</f>
        <v>0</v>
      </c>
      <c r="X1280" s="38">
        <f>ROUND($AA1280*(1-W1280)+0.004999,2)</f>
        <v>16.05</v>
      </c>
      <c r="Y1280" s="146"/>
      <c r="Z1280" s="6" t="s">
        <v>3263</v>
      </c>
      <c r="AA1280" s="38">
        <v>16.05</v>
      </c>
      <c r="AB1280" s="59">
        <f t="shared" si="1112"/>
        <v>0</v>
      </c>
      <c r="AC1280" s="16">
        <f t="shared" si="1112"/>
        <v>16.05</v>
      </c>
      <c r="AD1280" s="12">
        <f>(AG1280-AC1280)/AG1280</f>
        <v>0</v>
      </c>
      <c r="AE1280" s="115"/>
      <c r="AF1280" s="121">
        <v>3</v>
      </c>
      <c r="AG1280" s="52">
        <f>SUM(AJ1280:AL1280)+AE1280</f>
        <v>16.05</v>
      </c>
      <c r="AH1280" s="146"/>
      <c r="AJ1280" s="38">
        <f>ROUND(AC1280/(1-VLOOKUP(AF1280,Group,2,FALSE)),2)</f>
        <v>16.05</v>
      </c>
      <c r="AK1280" s="16">
        <f>IF(VLOOKUP(AF1280,Group,5,FALSE)="YES",VLOOKUP(ROUND(ROUND(AJ1280,1)-AJ1280,2),Round,2,FALSE)+VLOOKUP(AF1280,Group,6,FALSE),0)</f>
        <v>0</v>
      </c>
      <c r="AL1280" s="16">
        <f>IF(VLOOKUP(AF1280,Group,7,FALSE)="",0,ROUND(AJ1280-0.04999,1)-AJ1280+AM1280)</f>
        <v>0</v>
      </c>
      <c r="AM1280" s="16" t="str">
        <f>IF(VLOOKUP(AF1280,Group,7,FALSE)="","",VLOOKUP(AF1280,Group,7,FALSE))</f>
        <v/>
      </c>
      <c r="AO1280" s="156" t="s">
        <v>56</v>
      </c>
    </row>
    <row r="1281" spans="2:41" s="3" customFormat="1" ht="9.9499999999999993" customHeight="1" x14ac:dyDescent="0.2">
      <c r="B1281" s="106" t="s">
        <v>6</v>
      </c>
      <c r="D1281" s="39"/>
      <c r="E1281" s="72" t="s">
        <v>1505</v>
      </c>
      <c r="F1281" s="72"/>
      <c r="G1281" s="29" t="s">
        <v>1162</v>
      </c>
      <c r="H1281" s="29"/>
      <c r="I1281" s="29"/>
      <c r="J1281" s="29" t="s">
        <v>1782</v>
      </c>
      <c r="K1281" s="72"/>
      <c r="L1281" s="72" t="s">
        <v>965</v>
      </c>
      <c r="M1281" s="29"/>
      <c r="N1281" s="72" t="s">
        <v>1784</v>
      </c>
      <c r="P1281" s="72"/>
      <c r="Q1281" s="87"/>
      <c r="R1281" s="28"/>
      <c r="S1281" s="38">
        <f>IF(Suggested="Yes",AA1281,AG1281)</f>
        <v>27.05</v>
      </c>
      <c r="T1281" s="36" t="s">
        <v>43</v>
      </c>
      <c r="U1281" s="5" t="str">
        <f>+Instructions!$B$3</f>
        <v>E</v>
      </c>
      <c r="V1281" s="51"/>
      <c r="W1281" s="55">
        <f>+Instructions!$C$22</f>
        <v>0</v>
      </c>
      <c r="X1281" s="38">
        <f>ROUND($AA1281*(1-W1281)+0.004999,2)</f>
        <v>27.05</v>
      </c>
      <c r="Y1281" s="146"/>
      <c r="Z1281" s="6" t="s">
        <v>3263</v>
      </c>
      <c r="AA1281" s="38">
        <v>27.05</v>
      </c>
      <c r="AB1281" s="59">
        <f t="shared" si="1112"/>
        <v>0</v>
      </c>
      <c r="AC1281" s="16">
        <f t="shared" si="1112"/>
        <v>27.05</v>
      </c>
      <c r="AD1281" s="12">
        <f>(AG1281-AC1281)/AG1281</f>
        <v>0</v>
      </c>
      <c r="AE1281" s="115"/>
      <c r="AF1281" s="121">
        <v>3</v>
      </c>
      <c r="AG1281" s="52">
        <f>SUM(AJ1281:AL1281)+AE1281</f>
        <v>27.05</v>
      </c>
      <c r="AH1281" s="146"/>
      <c r="AJ1281" s="38">
        <f>ROUND(AC1281/(1-VLOOKUP(AF1281,Group,2,FALSE)),2)</f>
        <v>27.05</v>
      </c>
      <c r="AK1281" s="16">
        <f>IF(VLOOKUP(AF1281,Group,5,FALSE)="YES",VLOOKUP(ROUND(ROUND(AJ1281,1)-AJ1281,2),Round,2,FALSE)+VLOOKUP(AF1281,Group,6,FALSE),0)</f>
        <v>0</v>
      </c>
      <c r="AL1281" s="16">
        <f>IF(VLOOKUP(AF1281,Group,7,FALSE)="",0,ROUND(AJ1281-0.04999,1)-AJ1281+AM1281)</f>
        <v>0</v>
      </c>
      <c r="AM1281" s="16" t="str">
        <f>IF(VLOOKUP(AF1281,Group,7,FALSE)="","",VLOOKUP(AF1281,Group,7,FALSE))</f>
        <v/>
      </c>
      <c r="AO1281" s="156" t="s">
        <v>56</v>
      </c>
    </row>
    <row r="1282" spans="2:41" s="3" customFormat="1" ht="3.75" customHeight="1" x14ac:dyDescent="0.2">
      <c r="P1282" s="72"/>
      <c r="Q1282" s="87"/>
      <c r="R1282" s="6"/>
      <c r="S1282" s="38"/>
      <c r="T1282" s="6"/>
      <c r="U1282" s="5"/>
      <c r="V1282" s="51"/>
      <c r="W1282" s="55"/>
      <c r="X1282" s="14"/>
      <c r="Y1282" s="146"/>
      <c r="Z1282" s="38"/>
      <c r="AA1282" s="38"/>
      <c r="AB1282" s="54"/>
      <c r="AC1282" s="16"/>
      <c r="AD1282" s="14"/>
      <c r="AE1282" s="64"/>
      <c r="AF1282" s="118"/>
      <c r="AG1282" s="38"/>
      <c r="AH1282" s="146"/>
      <c r="AJ1282" s="38"/>
      <c r="AK1282" s="16"/>
      <c r="AL1282" s="16"/>
      <c r="AM1282" s="16"/>
      <c r="AO1282" s="157" t="s">
        <v>56</v>
      </c>
    </row>
    <row r="1283" spans="2:41" s="3" customFormat="1" ht="9.9499999999999993" customHeight="1" x14ac:dyDescent="0.2">
      <c r="C1283" s="71" t="s">
        <v>949</v>
      </c>
      <c r="P1283" s="187"/>
      <c r="Q1283" s="6"/>
      <c r="R1283" s="77" t="s">
        <v>791</v>
      </c>
      <c r="S1283" s="185" t="s">
        <v>950</v>
      </c>
      <c r="T1283" s="190"/>
      <c r="U1283" s="5"/>
      <c r="V1283" s="51"/>
      <c r="W1283" s="68"/>
      <c r="X1283" s="68"/>
      <c r="Y1283" s="146"/>
      <c r="Z1283" s="38"/>
      <c r="AA1283" s="38"/>
      <c r="AB1283" s="14"/>
      <c r="AC1283" s="14"/>
      <c r="AD1283" s="14"/>
      <c r="AE1283" s="14"/>
      <c r="AF1283" s="64"/>
      <c r="AG1283" s="16"/>
      <c r="AH1283" s="146"/>
      <c r="AO1283" s="157" t="s">
        <v>56</v>
      </c>
    </row>
    <row r="1284" spans="2:41" s="3" customFormat="1" ht="2.85" customHeight="1" x14ac:dyDescent="0.2">
      <c r="P1284" s="72"/>
      <c r="Q1284" s="87"/>
      <c r="R1284" s="6"/>
      <c r="S1284" s="38"/>
      <c r="T1284" s="6"/>
      <c r="U1284" s="5"/>
      <c r="V1284" s="51"/>
      <c r="W1284" s="55"/>
      <c r="X1284" s="14"/>
      <c r="Y1284" s="146"/>
      <c r="Z1284" s="38"/>
      <c r="AA1284" s="38"/>
      <c r="AB1284" s="54"/>
      <c r="AC1284" s="16"/>
      <c r="AD1284" s="14"/>
      <c r="AE1284" s="64"/>
      <c r="AF1284" s="118"/>
      <c r="AG1284" s="38"/>
      <c r="AH1284" s="146"/>
      <c r="AJ1284" s="38"/>
      <c r="AK1284" s="16"/>
      <c r="AL1284" s="16"/>
      <c r="AM1284" s="16"/>
      <c r="AO1284" s="157" t="s">
        <v>56</v>
      </c>
    </row>
    <row r="1285" spans="2:41" s="3" customFormat="1" ht="9.9499999999999993" customHeight="1" x14ac:dyDescent="0.2">
      <c r="B1285" s="106" t="s">
        <v>6</v>
      </c>
      <c r="D1285" s="39"/>
      <c r="E1285" s="72" t="s">
        <v>953</v>
      </c>
      <c r="F1285" s="72"/>
      <c r="G1285" s="29" t="s">
        <v>802</v>
      </c>
      <c r="H1285" s="29"/>
      <c r="I1285" s="29"/>
      <c r="J1285" s="29" t="s">
        <v>951</v>
      </c>
      <c r="K1285" s="29"/>
      <c r="L1285" s="29" t="s">
        <v>125</v>
      </c>
      <c r="N1285" s="72" t="s">
        <v>952</v>
      </c>
      <c r="O1285" s="29"/>
      <c r="P1285" s="72" t="s">
        <v>956</v>
      </c>
      <c r="Q1285" s="87"/>
      <c r="R1285" s="28"/>
      <c r="S1285" s="38">
        <f t="shared" ref="S1285" si="1113">IF(Suggested="Yes",AA1285,AG1285)</f>
        <v>52.45</v>
      </c>
      <c r="T1285" s="36" t="s">
        <v>43</v>
      </c>
      <c r="U1285" s="5" t="str">
        <f>+Instructions!$B$3</f>
        <v>E</v>
      </c>
      <c r="V1285" s="51"/>
      <c r="W1285" s="55">
        <f>+Instructions!$C$22</f>
        <v>0</v>
      </c>
      <c r="X1285" s="38">
        <f t="shared" ref="X1285" si="1114">ROUND($AA1285*(1-W1285)+0.004999,2)</f>
        <v>52.45</v>
      </c>
      <c r="Y1285" s="146"/>
      <c r="Z1285" s="6" t="s">
        <v>3263</v>
      </c>
      <c r="AA1285" s="38">
        <v>52.45</v>
      </c>
      <c r="AB1285" s="59">
        <f t="shared" ref="AB1285:AC1285" si="1115">+W1285</f>
        <v>0</v>
      </c>
      <c r="AC1285" s="16">
        <f t="shared" si="1115"/>
        <v>52.45</v>
      </c>
      <c r="AD1285" s="12">
        <f t="shared" ref="AD1285" si="1116">(AG1285-AC1285)/AG1285</f>
        <v>0</v>
      </c>
      <c r="AE1285" s="115"/>
      <c r="AF1285" s="121">
        <v>3</v>
      </c>
      <c r="AG1285" s="52">
        <f t="shared" ref="AG1285" si="1117">SUM(AJ1285:AL1285)+AE1285</f>
        <v>52.45</v>
      </c>
      <c r="AH1285" s="146"/>
      <c r="AJ1285" s="38">
        <f t="shared" ref="AJ1285" si="1118">ROUND(AC1285/(1-VLOOKUP(AF1285,Group,2,FALSE)),2)</f>
        <v>52.45</v>
      </c>
      <c r="AK1285" s="16">
        <f t="shared" ref="AK1285" si="1119">IF(VLOOKUP(AF1285,Group,5,FALSE)="YES",VLOOKUP(ROUND(ROUND(AJ1285,1)-AJ1285,2),Round,2,FALSE)+VLOOKUP(AF1285,Group,6,FALSE),0)</f>
        <v>0</v>
      </c>
      <c r="AL1285" s="16">
        <f t="shared" ref="AL1285" si="1120">IF(VLOOKUP(AF1285,Group,7,FALSE)="",0,ROUND(AJ1285-0.04999,1)-AJ1285+AM1285)</f>
        <v>0</v>
      </c>
      <c r="AM1285" s="16" t="str">
        <f t="shared" ref="AM1285" si="1121">IF(VLOOKUP(AF1285,Group,7,FALSE)="","",VLOOKUP(AF1285,Group,7,FALSE))</f>
        <v/>
      </c>
      <c r="AO1285" s="156" t="s">
        <v>56</v>
      </c>
    </row>
    <row r="1286" spans="2:41" s="3" customFormat="1" ht="3.95" customHeight="1" x14ac:dyDescent="0.2">
      <c r="P1286" s="72"/>
      <c r="Q1286" s="87"/>
      <c r="R1286" s="6"/>
      <c r="S1286" s="38"/>
      <c r="T1286" s="6"/>
      <c r="U1286" s="5"/>
      <c r="V1286" s="51"/>
      <c r="W1286" s="55"/>
      <c r="X1286" s="14"/>
      <c r="Y1286" s="146"/>
      <c r="Z1286" s="38"/>
      <c r="AA1286" s="38"/>
      <c r="AB1286" s="54"/>
      <c r="AC1286" s="16"/>
      <c r="AD1286" s="14"/>
      <c r="AE1286" s="64"/>
      <c r="AF1286" s="118"/>
      <c r="AG1286" s="38"/>
      <c r="AH1286" s="146"/>
      <c r="AJ1286" s="38"/>
      <c r="AK1286" s="16"/>
      <c r="AL1286" s="16"/>
      <c r="AM1286" s="16"/>
      <c r="AO1286" s="157" t="s">
        <v>56</v>
      </c>
    </row>
    <row r="1287" spans="2:41" s="3" customFormat="1" ht="9.9499999999999993" customHeight="1" x14ac:dyDescent="0.2">
      <c r="C1287" s="71" t="s">
        <v>1402</v>
      </c>
      <c r="P1287" s="187"/>
      <c r="Q1287" s="6"/>
      <c r="R1287" s="77" t="s">
        <v>791</v>
      </c>
      <c r="S1287" s="185" t="s">
        <v>1403</v>
      </c>
      <c r="T1287" s="190"/>
      <c r="U1287" s="5"/>
      <c r="V1287" s="51"/>
      <c r="W1287" s="68"/>
      <c r="X1287" s="68"/>
      <c r="Y1287" s="146"/>
      <c r="Z1287" s="38"/>
      <c r="AA1287" s="38"/>
      <c r="AB1287" s="14"/>
      <c r="AC1287" s="14"/>
      <c r="AD1287" s="14"/>
      <c r="AE1287" s="14"/>
      <c r="AF1287" s="64"/>
      <c r="AG1287" s="16"/>
      <c r="AH1287" s="146"/>
      <c r="AO1287" s="157" t="s">
        <v>56</v>
      </c>
    </row>
    <row r="1288" spans="2:41" s="3" customFormat="1" ht="2.85" customHeight="1" x14ac:dyDescent="0.2">
      <c r="P1288" s="72"/>
      <c r="Q1288" s="87"/>
      <c r="R1288" s="6"/>
      <c r="S1288" s="38"/>
      <c r="T1288" s="6"/>
      <c r="U1288" s="5"/>
      <c r="V1288" s="51"/>
      <c r="W1288" s="55"/>
      <c r="X1288" s="14"/>
      <c r="Y1288" s="146"/>
      <c r="Z1288" s="38"/>
      <c r="AA1288" s="38"/>
      <c r="AB1288" s="54"/>
      <c r="AC1288" s="16"/>
      <c r="AD1288" s="14"/>
      <c r="AE1288" s="64"/>
      <c r="AF1288" s="118"/>
      <c r="AG1288" s="38"/>
      <c r="AH1288" s="146"/>
      <c r="AJ1288" s="38"/>
      <c r="AK1288" s="16"/>
      <c r="AL1288" s="16"/>
      <c r="AM1288" s="16"/>
      <c r="AO1288" s="157" t="s">
        <v>56</v>
      </c>
    </row>
    <row r="1289" spans="2:41" s="3" customFormat="1" ht="9.9499999999999993" customHeight="1" x14ac:dyDescent="0.2">
      <c r="C1289" s="34"/>
      <c r="D1289" s="39" t="s">
        <v>216</v>
      </c>
      <c r="E1289" s="138" t="s">
        <v>2723</v>
      </c>
      <c r="F1289" s="183"/>
      <c r="G1289" s="183"/>
      <c r="H1289" s="183"/>
      <c r="I1289" s="183"/>
      <c r="J1289" s="183"/>
      <c r="K1289" s="183"/>
      <c r="L1289" s="183"/>
      <c r="M1289" s="183"/>
      <c r="N1289" s="183"/>
      <c r="O1289" s="184"/>
      <c r="P1289" s="184"/>
      <c r="Q1289" s="184" t="s">
        <v>244</v>
      </c>
      <c r="R1289" s="184"/>
      <c r="S1289" s="184"/>
      <c r="T1289" s="184"/>
      <c r="U1289" s="5"/>
      <c r="V1289" s="51"/>
      <c r="W1289" s="68"/>
      <c r="X1289" s="68"/>
      <c r="Y1289" s="146"/>
      <c r="Z1289" s="38"/>
      <c r="AA1289" s="38"/>
      <c r="AB1289" s="54"/>
      <c r="AC1289" s="16"/>
      <c r="AD1289" s="14"/>
      <c r="AE1289" s="64"/>
      <c r="AF1289" s="118"/>
      <c r="AG1289" s="16"/>
      <c r="AH1289" s="146"/>
      <c r="AJ1289" s="38"/>
      <c r="AK1289" s="16"/>
      <c r="AL1289" s="16"/>
      <c r="AM1289" s="16"/>
      <c r="AO1289" s="157"/>
    </row>
    <row r="1290" spans="2:41" s="3" customFormat="1" ht="1.5" customHeight="1" x14ac:dyDescent="0.2">
      <c r="D1290" s="178"/>
      <c r="E1290" s="178"/>
      <c r="F1290" s="178"/>
      <c r="G1290" s="178"/>
      <c r="H1290" s="178"/>
      <c r="I1290" s="178"/>
      <c r="J1290" s="178"/>
      <c r="K1290" s="178"/>
      <c r="L1290" s="178"/>
      <c r="M1290" s="178"/>
      <c r="N1290" s="178"/>
      <c r="O1290" s="178"/>
      <c r="P1290" s="180"/>
      <c r="Q1290" s="181"/>
      <c r="R1290" s="179"/>
      <c r="S1290" s="182"/>
      <c r="T1290" s="179"/>
      <c r="U1290" s="5"/>
      <c r="V1290" s="51"/>
      <c r="W1290" s="55"/>
      <c r="X1290" s="14"/>
      <c r="Y1290" s="146"/>
      <c r="Z1290" s="38"/>
      <c r="AA1290" s="38"/>
      <c r="AB1290" s="54"/>
      <c r="AC1290" s="16"/>
      <c r="AD1290" s="14"/>
      <c r="AE1290" s="64"/>
      <c r="AF1290" s="118"/>
      <c r="AG1290" s="38"/>
      <c r="AH1290" s="146"/>
      <c r="AJ1290" s="38"/>
      <c r="AK1290" s="16"/>
      <c r="AL1290" s="16"/>
      <c r="AM1290" s="16"/>
      <c r="AO1290" s="157" t="s">
        <v>56</v>
      </c>
    </row>
    <row r="1291" spans="2:41" s="3" customFormat="1" ht="9.9499999999999993" customHeight="1" x14ac:dyDescent="0.2">
      <c r="B1291" s="106" t="s">
        <v>6</v>
      </c>
      <c r="D1291" s="39"/>
      <c r="E1291" s="72" t="s">
        <v>2718</v>
      </c>
      <c r="F1291" s="72"/>
      <c r="G1291" s="29" t="s">
        <v>1413</v>
      </c>
      <c r="H1291" s="29"/>
      <c r="I1291" s="29"/>
      <c r="J1291" s="29"/>
      <c r="K1291" s="29" t="s">
        <v>88</v>
      </c>
      <c r="L1291" s="29"/>
      <c r="M1291" s="29" t="s">
        <v>1405</v>
      </c>
      <c r="N1291" s="29"/>
      <c r="O1291" s="29"/>
      <c r="P1291" s="72" t="s">
        <v>2719</v>
      </c>
      <c r="Q1291" s="87"/>
      <c r="R1291" s="28"/>
      <c r="S1291" s="38">
        <f>IF(Suggested="Yes",AA1291,AG1291)</f>
        <v>97.1</v>
      </c>
      <c r="T1291" s="36" t="s">
        <v>43</v>
      </c>
      <c r="U1291" s="5" t="str">
        <f>+Instructions!$B$3</f>
        <v>E</v>
      </c>
      <c r="V1291" s="51"/>
      <c r="W1291" s="55">
        <f>+Instructions!$C$22</f>
        <v>0</v>
      </c>
      <c r="X1291" s="38">
        <f>ROUND($AA1291*(1-W1291)+0.004999,2)</f>
        <v>97.1</v>
      </c>
      <c r="Y1291" s="146"/>
      <c r="Z1291" s="6" t="s">
        <v>3263</v>
      </c>
      <c r="AA1291" s="38">
        <v>97.1</v>
      </c>
      <c r="AB1291" s="59">
        <f t="shared" ref="AB1291:AC1295" si="1122">+W1291</f>
        <v>0</v>
      </c>
      <c r="AC1291" s="16">
        <f t="shared" si="1122"/>
        <v>97.1</v>
      </c>
      <c r="AD1291" s="12">
        <f>(AG1291-AC1291)/AG1291</f>
        <v>0</v>
      </c>
      <c r="AE1291" s="115"/>
      <c r="AF1291" s="121">
        <v>3</v>
      </c>
      <c r="AG1291" s="52">
        <f>SUM(AJ1291:AL1291)+AE1291</f>
        <v>97.1</v>
      </c>
      <c r="AH1291" s="146"/>
      <c r="AJ1291" s="38">
        <f>ROUND(AC1291/(1-VLOOKUP(AF1291,Group,2,FALSE)),2)</f>
        <v>97.1</v>
      </c>
      <c r="AK1291" s="16">
        <f>IF(VLOOKUP(AF1291,Group,5,FALSE)="YES",VLOOKUP(ROUND(ROUND(AJ1291,1)-AJ1291,2),Round,2,FALSE)+VLOOKUP(AF1291,Group,6,FALSE),0)</f>
        <v>0</v>
      </c>
      <c r="AL1291" s="16">
        <f>IF(VLOOKUP(AF1291,Group,7,FALSE)="",0,ROUND(AJ1291-0.04999,1)-AJ1291+AM1291)</f>
        <v>0</v>
      </c>
      <c r="AM1291" s="16" t="str">
        <f>IF(VLOOKUP(AF1291,Group,7,FALSE)="","",VLOOKUP(AF1291,Group,7,FALSE))</f>
        <v/>
      </c>
      <c r="AO1291" s="156" t="s">
        <v>56</v>
      </c>
    </row>
    <row r="1292" spans="2:41" s="3" customFormat="1" ht="9.9499999999999993" customHeight="1" x14ac:dyDescent="0.2">
      <c r="B1292" s="106" t="s">
        <v>6</v>
      </c>
      <c r="D1292" s="39"/>
      <c r="E1292" s="72" t="s">
        <v>1404</v>
      </c>
      <c r="F1292" s="72"/>
      <c r="G1292" s="29" t="s">
        <v>1412</v>
      </c>
      <c r="H1292" s="29"/>
      <c r="I1292" s="29"/>
      <c r="J1292" s="29"/>
      <c r="K1292" s="29" t="s">
        <v>88</v>
      </c>
      <c r="L1292" s="29"/>
      <c r="M1292" s="29" t="s">
        <v>1406</v>
      </c>
      <c r="N1292" s="29"/>
      <c r="O1292" s="29"/>
      <c r="P1292" s="72" t="s">
        <v>2720</v>
      </c>
      <c r="Q1292" s="87"/>
      <c r="R1292" s="28"/>
      <c r="S1292" s="38">
        <f>IF(Suggested="Yes",AA1292,AG1292)</f>
        <v>120.35</v>
      </c>
      <c r="T1292" s="36" t="s">
        <v>43</v>
      </c>
      <c r="U1292" s="5" t="str">
        <f>+Instructions!$B$3</f>
        <v>E</v>
      </c>
      <c r="V1292" s="51"/>
      <c r="W1292" s="55">
        <f>+Instructions!$C$22</f>
        <v>0</v>
      </c>
      <c r="X1292" s="38">
        <f>ROUND($AA1292*(1-W1292)+0.004999,2)</f>
        <v>120.35</v>
      </c>
      <c r="Y1292" s="146"/>
      <c r="Z1292" s="6" t="s">
        <v>3263</v>
      </c>
      <c r="AA1292" s="38">
        <v>120.35</v>
      </c>
      <c r="AB1292" s="59">
        <f t="shared" si="1122"/>
        <v>0</v>
      </c>
      <c r="AC1292" s="16">
        <f t="shared" si="1122"/>
        <v>120.35</v>
      </c>
      <c r="AD1292" s="12">
        <f>(AG1292-AC1292)/AG1292</f>
        <v>0</v>
      </c>
      <c r="AE1292" s="115"/>
      <c r="AF1292" s="121">
        <v>3</v>
      </c>
      <c r="AG1292" s="52">
        <f>SUM(AJ1292:AL1292)+AE1292</f>
        <v>120.35</v>
      </c>
      <c r="AH1292" s="146"/>
      <c r="AJ1292" s="38">
        <f>ROUND(AC1292/(1-VLOOKUP(AF1292,Group,2,FALSE)),2)</f>
        <v>120.35</v>
      </c>
      <c r="AK1292" s="16">
        <f>IF(VLOOKUP(AF1292,Group,5,FALSE)="YES",VLOOKUP(ROUND(ROUND(AJ1292,1)-AJ1292,2),Round,2,FALSE)+VLOOKUP(AF1292,Group,6,FALSE),0)</f>
        <v>0</v>
      </c>
      <c r="AL1292" s="16">
        <f>IF(VLOOKUP(AF1292,Group,7,FALSE)="",0,ROUND(AJ1292-0.04999,1)-AJ1292+AM1292)</f>
        <v>0</v>
      </c>
      <c r="AM1292" s="16" t="str">
        <f>IF(VLOOKUP(AF1292,Group,7,FALSE)="","",VLOOKUP(AF1292,Group,7,FALSE))</f>
        <v/>
      </c>
      <c r="AO1292" s="156" t="s">
        <v>56</v>
      </c>
    </row>
    <row r="1293" spans="2:41" s="3" customFormat="1" ht="9.9499999999999993" customHeight="1" x14ac:dyDescent="0.2">
      <c r="B1293" s="106" t="s">
        <v>6</v>
      </c>
      <c r="D1293" s="39"/>
      <c r="E1293" s="72" t="s">
        <v>1404</v>
      </c>
      <c r="F1293" s="72"/>
      <c r="G1293" s="29" t="s">
        <v>1414</v>
      </c>
      <c r="H1293" s="29"/>
      <c r="I1293" s="29"/>
      <c r="J1293" s="29"/>
      <c r="K1293" s="29" t="s">
        <v>88</v>
      </c>
      <c r="L1293" s="29"/>
      <c r="M1293" s="29" t="s">
        <v>1407</v>
      </c>
      <c r="N1293" s="29"/>
      <c r="O1293" s="29"/>
      <c r="P1293" s="72" t="s">
        <v>914</v>
      </c>
      <c r="Q1293" s="87"/>
      <c r="R1293" s="28"/>
      <c r="S1293" s="38">
        <f>IF(Suggested="Yes",AA1293,AG1293)</f>
        <v>93.75</v>
      </c>
      <c r="T1293" s="36" t="s">
        <v>43</v>
      </c>
      <c r="U1293" s="5" t="str">
        <f>+Instructions!$B$3</f>
        <v>E</v>
      </c>
      <c r="V1293" s="51"/>
      <c r="W1293" s="55">
        <f>+Instructions!$C$22</f>
        <v>0</v>
      </c>
      <c r="X1293" s="38">
        <f>ROUND($AA1293*(1-W1293)+0.004999,2)</f>
        <v>93.75</v>
      </c>
      <c r="Y1293" s="146"/>
      <c r="Z1293" s="6" t="s">
        <v>3263</v>
      </c>
      <c r="AA1293" s="38">
        <v>93.75</v>
      </c>
      <c r="AB1293" s="59">
        <f t="shared" si="1122"/>
        <v>0</v>
      </c>
      <c r="AC1293" s="16">
        <f t="shared" si="1122"/>
        <v>93.75</v>
      </c>
      <c r="AD1293" s="12">
        <f>(AG1293-AC1293)/AG1293</f>
        <v>0</v>
      </c>
      <c r="AE1293" s="115"/>
      <c r="AF1293" s="121">
        <v>3</v>
      </c>
      <c r="AG1293" s="52">
        <f>SUM(AJ1293:AL1293)+AE1293</f>
        <v>93.75</v>
      </c>
      <c r="AH1293" s="146"/>
      <c r="AJ1293" s="38">
        <f>ROUND(AC1293/(1-VLOOKUP(AF1293,Group,2,FALSE)),2)</f>
        <v>93.75</v>
      </c>
      <c r="AK1293" s="16">
        <f>IF(VLOOKUP(AF1293,Group,5,FALSE)="YES",VLOOKUP(ROUND(ROUND(AJ1293,1)-AJ1293,2),Round,2,FALSE)+VLOOKUP(AF1293,Group,6,FALSE),0)</f>
        <v>0</v>
      </c>
      <c r="AL1293" s="16">
        <f>IF(VLOOKUP(AF1293,Group,7,FALSE)="",0,ROUND(AJ1293-0.04999,1)-AJ1293+AM1293)</f>
        <v>0</v>
      </c>
      <c r="AM1293" s="16" t="str">
        <f>IF(VLOOKUP(AF1293,Group,7,FALSE)="","",VLOOKUP(AF1293,Group,7,FALSE))</f>
        <v/>
      </c>
      <c r="AO1293" s="156" t="s">
        <v>56</v>
      </c>
    </row>
    <row r="1294" spans="2:41" s="3" customFormat="1" ht="9.9499999999999993" customHeight="1" x14ac:dyDescent="0.2">
      <c r="B1294" s="106" t="s">
        <v>6</v>
      </c>
      <c r="D1294" s="39"/>
      <c r="E1294" s="72" t="s">
        <v>1404</v>
      </c>
      <c r="F1294" s="72"/>
      <c r="G1294" s="29" t="s">
        <v>1411</v>
      </c>
      <c r="H1294" s="29"/>
      <c r="I1294" s="29"/>
      <c r="J1294" s="29"/>
      <c r="K1294" s="29" t="s">
        <v>88</v>
      </c>
      <c r="L1294" s="29"/>
      <c r="M1294" s="29" t="s">
        <v>1408</v>
      </c>
      <c r="N1294" s="29"/>
      <c r="O1294" s="29"/>
      <c r="P1294" s="72" t="s">
        <v>2721</v>
      </c>
      <c r="Q1294" s="87"/>
      <c r="R1294" s="28"/>
      <c r="S1294" s="38">
        <f>IF(Suggested="Yes",AA1294,AG1294)</f>
        <v>93.75</v>
      </c>
      <c r="T1294" s="36" t="s">
        <v>43</v>
      </c>
      <c r="U1294" s="5" t="str">
        <f>+Instructions!$B$3</f>
        <v>E</v>
      </c>
      <c r="V1294" s="51"/>
      <c r="W1294" s="55">
        <f>+Instructions!$C$22</f>
        <v>0</v>
      </c>
      <c r="X1294" s="38">
        <f>ROUND($AA1294*(1-W1294)+0.004999,2)</f>
        <v>93.75</v>
      </c>
      <c r="Y1294" s="146"/>
      <c r="Z1294" s="6" t="s">
        <v>3263</v>
      </c>
      <c r="AA1294" s="38">
        <v>93.75</v>
      </c>
      <c r="AB1294" s="59">
        <f t="shared" si="1122"/>
        <v>0</v>
      </c>
      <c r="AC1294" s="16">
        <f t="shared" si="1122"/>
        <v>93.75</v>
      </c>
      <c r="AD1294" s="12">
        <f>(AG1294-AC1294)/AG1294</f>
        <v>0</v>
      </c>
      <c r="AE1294" s="115"/>
      <c r="AF1294" s="121">
        <v>3</v>
      </c>
      <c r="AG1294" s="52">
        <f>SUM(AJ1294:AL1294)+AE1294</f>
        <v>93.75</v>
      </c>
      <c r="AH1294" s="146"/>
      <c r="AJ1294" s="38">
        <f>ROUND(AC1294/(1-VLOOKUP(AF1294,Group,2,FALSE)),2)</f>
        <v>93.75</v>
      </c>
      <c r="AK1294" s="16">
        <f>IF(VLOOKUP(AF1294,Group,5,FALSE)="YES",VLOOKUP(ROUND(ROUND(AJ1294,1)-AJ1294,2),Round,2,FALSE)+VLOOKUP(AF1294,Group,6,FALSE),0)</f>
        <v>0</v>
      </c>
      <c r="AL1294" s="16">
        <f>IF(VLOOKUP(AF1294,Group,7,FALSE)="",0,ROUND(AJ1294-0.04999,1)-AJ1294+AM1294)</f>
        <v>0</v>
      </c>
      <c r="AM1294" s="16" t="str">
        <f>IF(VLOOKUP(AF1294,Group,7,FALSE)="","",VLOOKUP(AF1294,Group,7,FALSE))</f>
        <v/>
      </c>
      <c r="AO1294" s="156" t="s">
        <v>56</v>
      </c>
    </row>
    <row r="1295" spans="2:41" s="3" customFormat="1" ht="9.9499999999999993" customHeight="1" x14ac:dyDescent="0.2">
      <c r="B1295" s="106" t="s">
        <v>6</v>
      </c>
      <c r="D1295" s="39"/>
      <c r="E1295" s="72" t="s">
        <v>1404</v>
      </c>
      <c r="F1295" s="72"/>
      <c r="G1295" s="29" t="s">
        <v>1410</v>
      </c>
      <c r="H1295" s="29"/>
      <c r="I1295" s="29"/>
      <c r="J1295" s="29"/>
      <c r="K1295" s="29" t="s">
        <v>88</v>
      </c>
      <c r="L1295" s="29"/>
      <c r="M1295" s="29" t="s">
        <v>1409</v>
      </c>
      <c r="N1295" s="29"/>
      <c r="O1295" s="29"/>
      <c r="P1295" s="72" t="s">
        <v>2722</v>
      </c>
      <c r="Q1295" s="87"/>
      <c r="R1295" s="28"/>
      <c r="S1295" s="38">
        <f>IF(Suggested="Yes",AA1295,AG1295)</f>
        <v>93.75</v>
      </c>
      <c r="T1295" s="36" t="s">
        <v>43</v>
      </c>
      <c r="U1295" s="5" t="str">
        <f>+Instructions!$B$3</f>
        <v>E</v>
      </c>
      <c r="V1295" s="51"/>
      <c r="W1295" s="55">
        <f>+Instructions!$C$22</f>
        <v>0</v>
      </c>
      <c r="X1295" s="38">
        <f>ROUND($AA1295*(1-W1295)+0.004999,2)</f>
        <v>93.75</v>
      </c>
      <c r="Y1295" s="146"/>
      <c r="Z1295" s="6" t="s">
        <v>3263</v>
      </c>
      <c r="AA1295" s="38">
        <v>93.75</v>
      </c>
      <c r="AB1295" s="59">
        <f t="shared" si="1122"/>
        <v>0</v>
      </c>
      <c r="AC1295" s="16">
        <f t="shared" si="1122"/>
        <v>93.75</v>
      </c>
      <c r="AD1295" s="12">
        <f>(AG1295-AC1295)/AG1295</f>
        <v>0</v>
      </c>
      <c r="AE1295" s="115"/>
      <c r="AF1295" s="121">
        <v>3</v>
      </c>
      <c r="AG1295" s="52">
        <f>SUM(AJ1295:AL1295)+AE1295</f>
        <v>93.75</v>
      </c>
      <c r="AH1295" s="146"/>
      <c r="AJ1295" s="38">
        <f>ROUND(AC1295/(1-VLOOKUP(AF1295,Group,2,FALSE)),2)</f>
        <v>93.75</v>
      </c>
      <c r="AK1295" s="16">
        <f>IF(VLOOKUP(AF1295,Group,5,FALSE)="YES",VLOOKUP(ROUND(ROUND(AJ1295,1)-AJ1295,2),Round,2,FALSE)+VLOOKUP(AF1295,Group,6,FALSE),0)</f>
        <v>0</v>
      </c>
      <c r="AL1295" s="16">
        <f>IF(VLOOKUP(AF1295,Group,7,FALSE)="",0,ROUND(AJ1295-0.04999,1)-AJ1295+AM1295)</f>
        <v>0</v>
      </c>
      <c r="AM1295" s="16" t="str">
        <f>IF(VLOOKUP(AF1295,Group,7,FALSE)="","",VLOOKUP(AF1295,Group,7,FALSE))</f>
        <v/>
      </c>
      <c r="AO1295" s="156" t="s">
        <v>56</v>
      </c>
    </row>
    <row r="1296" spans="2:41" s="3" customFormat="1" ht="3.95" customHeight="1" x14ac:dyDescent="0.2">
      <c r="P1296" s="72"/>
      <c r="Q1296" s="87"/>
      <c r="R1296" s="6"/>
      <c r="S1296" s="38"/>
      <c r="T1296" s="6"/>
      <c r="U1296" s="5"/>
      <c r="V1296" s="51"/>
      <c r="W1296" s="55"/>
      <c r="X1296" s="14"/>
      <c r="Y1296" s="146"/>
      <c r="Z1296" s="38"/>
      <c r="AA1296" s="38"/>
      <c r="AB1296" s="54"/>
      <c r="AC1296" s="16"/>
      <c r="AD1296" s="14"/>
      <c r="AE1296" s="64"/>
      <c r="AF1296" s="118"/>
      <c r="AG1296" s="38"/>
      <c r="AH1296" s="146"/>
      <c r="AJ1296" s="38"/>
      <c r="AK1296" s="16"/>
      <c r="AL1296" s="16"/>
      <c r="AM1296" s="16"/>
      <c r="AO1296" s="157" t="s">
        <v>56</v>
      </c>
    </row>
    <row r="1297" spans="2:41" s="3" customFormat="1" ht="9.9499999999999993" customHeight="1" x14ac:dyDescent="0.2">
      <c r="C1297" s="71" t="s">
        <v>801</v>
      </c>
      <c r="P1297" s="187"/>
      <c r="Q1297" s="6"/>
      <c r="R1297" s="77" t="s">
        <v>791</v>
      </c>
      <c r="S1297" s="185" t="s">
        <v>800</v>
      </c>
      <c r="T1297" s="190"/>
      <c r="U1297" s="5"/>
      <c r="V1297" s="51"/>
      <c r="W1297" s="68"/>
      <c r="X1297" s="68"/>
      <c r="Y1297" s="146"/>
      <c r="Z1297" s="38"/>
      <c r="AA1297" s="38"/>
      <c r="AB1297" s="14"/>
      <c r="AC1297" s="14"/>
      <c r="AD1297" s="14"/>
      <c r="AE1297" s="14"/>
      <c r="AF1297" s="64"/>
      <c r="AG1297" s="16"/>
      <c r="AH1297" s="146"/>
      <c r="AO1297" s="157" t="s">
        <v>56</v>
      </c>
    </row>
    <row r="1298" spans="2:41" s="3" customFormat="1" ht="2.85" customHeight="1" x14ac:dyDescent="0.2">
      <c r="P1298" s="72"/>
      <c r="Q1298" s="87"/>
      <c r="R1298" s="6"/>
      <c r="S1298" s="38"/>
      <c r="T1298" s="6"/>
      <c r="U1298" s="5"/>
      <c r="V1298" s="51"/>
      <c r="W1298" s="55"/>
      <c r="X1298" s="14"/>
      <c r="Y1298" s="146"/>
      <c r="Z1298" s="38"/>
      <c r="AA1298" s="38"/>
      <c r="AB1298" s="54"/>
      <c r="AC1298" s="16"/>
      <c r="AD1298" s="14"/>
      <c r="AE1298" s="64"/>
      <c r="AF1298" s="118"/>
      <c r="AG1298" s="38"/>
      <c r="AH1298" s="146"/>
      <c r="AJ1298" s="38"/>
      <c r="AK1298" s="16"/>
      <c r="AL1298" s="16"/>
      <c r="AM1298" s="16"/>
      <c r="AO1298" s="157" t="s">
        <v>56</v>
      </c>
    </row>
    <row r="1299" spans="2:41" s="3" customFormat="1" ht="9.9499999999999993" customHeight="1" x14ac:dyDescent="0.2">
      <c r="B1299" s="106" t="s">
        <v>6</v>
      </c>
      <c r="D1299" s="39"/>
      <c r="E1299" s="72" t="s">
        <v>936</v>
      </c>
      <c r="F1299" s="72"/>
      <c r="G1299" s="29" t="s">
        <v>802</v>
      </c>
      <c r="H1299" s="29"/>
      <c r="I1299" s="29"/>
      <c r="J1299" s="29" t="s">
        <v>803</v>
      </c>
      <c r="K1299" s="29"/>
      <c r="L1299" s="29" t="s">
        <v>576</v>
      </c>
      <c r="M1299" s="29" t="s">
        <v>804</v>
      </c>
      <c r="N1299" s="29"/>
      <c r="O1299" s="29"/>
      <c r="P1299" s="72" t="s">
        <v>805</v>
      </c>
      <c r="Q1299" s="87"/>
      <c r="R1299" s="28"/>
      <c r="S1299" s="38">
        <f t="shared" ref="S1299:S1303" si="1123">IF(Suggested="Yes",AA1299,AG1299)</f>
        <v>199.45</v>
      </c>
      <c r="T1299" s="36" t="s">
        <v>43</v>
      </c>
      <c r="U1299" s="5" t="str">
        <f>+Instructions!$B$3</f>
        <v>E</v>
      </c>
      <c r="V1299" s="51"/>
      <c r="W1299" s="55">
        <f>+Instructions!$C$22</f>
        <v>0</v>
      </c>
      <c r="X1299" s="38">
        <f t="shared" ref="X1299:X1303" si="1124">ROUND($AA1299*(1-W1299)+0.004999,2)</f>
        <v>199.45</v>
      </c>
      <c r="Y1299" s="146"/>
      <c r="Z1299" s="6" t="s">
        <v>3263</v>
      </c>
      <c r="AA1299" s="38">
        <v>199.45</v>
      </c>
      <c r="AB1299" s="59">
        <f t="shared" ref="AB1299:AB1303" si="1125">+W1299</f>
        <v>0</v>
      </c>
      <c r="AC1299" s="16">
        <f t="shared" ref="AC1299:AC1303" si="1126">+X1299</f>
        <v>199.45</v>
      </c>
      <c r="AD1299" s="12">
        <f t="shared" ref="AD1299:AD1303" si="1127">(AG1299-AC1299)/AG1299</f>
        <v>0</v>
      </c>
      <c r="AE1299" s="115"/>
      <c r="AF1299" s="121">
        <v>3</v>
      </c>
      <c r="AG1299" s="52">
        <f t="shared" ref="AG1299:AG1303" si="1128">SUM(AJ1299:AL1299)+AE1299</f>
        <v>199.45</v>
      </c>
      <c r="AH1299" s="146"/>
      <c r="AJ1299" s="38">
        <f t="shared" ref="AJ1299:AJ1303" si="1129">ROUND(AC1299/(1-VLOOKUP(AF1299,Group,2,FALSE)),2)</f>
        <v>199.45</v>
      </c>
      <c r="AK1299" s="16">
        <f t="shared" ref="AK1299:AK1303" si="1130">IF(VLOOKUP(AF1299,Group,5,FALSE)="YES",VLOOKUP(ROUND(ROUND(AJ1299,1)-AJ1299,2),Round,2,FALSE)+VLOOKUP(AF1299,Group,6,FALSE),0)</f>
        <v>0</v>
      </c>
      <c r="AL1299" s="16">
        <f t="shared" ref="AL1299:AL1303" si="1131">IF(VLOOKUP(AF1299,Group,7,FALSE)="",0,ROUND(AJ1299-0.04999,1)-AJ1299+AM1299)</f>
        <v>0</v>
      </c>
      <c r="AM1299" s="16" t="str">
        <f t="shared" ref="AM1299:AM1303" si="1132">IF(VLOOKUP(AF1299,Group,7,FALSE)="","",VLOOKUP(AF1299,Group,7,FALSE))</f>
        <v/>
      </c>
      <c r="AO1299" s="156" t="s">
        <v>56</v>
      </c>
    </row>
    <row r="1300" spans="2:41" s="3" customFormat="1" ht="9.9499999999999993" customHeight="1" x14ac:dyDescent="0.2">
      <c r="B1300" s="106" t="s">
        <v>6</v>
      </c>
      <c r="D1300" s="39"/>
      <c r="E1300" s="72" t="s">
        <v>937</v>
      </c>
      <c r="F1300" s="72"/>
      <c r="G1300" s="29" t="s">
        <v>802</v>
      </c>
      <c r="H1300" s="29"/>
      <c r="I1300" s="29"/>
      <c r="J1300" s="29" t="s">
        <v>806</v>
      </c>
      <c r="K1300" s="29"/>
      <c r="L1300" s="29" t="s">
        <v>576</v>
      </c>
      <c r="M1300" s="29" t="s">
        <v>807</v>
      </c>
      <c r="N1300" s="29"/>
      <c r="O1300" s="29"/>
      <c r="P1300" s="72" t="s">
        <v>669</v>
      </c>
      <c r="Q1300" s="87"/>
      <c r="R1300" s="28"/>
      <c r="S1300" s="38">
        <f t="shared" si="1123"/>
        <v>76</v>
      </c>
      <c r="T1300" s="36" t="s">
        <v>43</v>
      </c>
      <c r="U1300" s="5" t="str">
        <f>+Instructions!$B$3</f>
        <v>E</v>
      </c>
      <c r="V1300" s="51"/>
      <c r="W1300" s="55">
        <f>+Instructions!$C$22</f>
        <v>0</v>
      </c>
      <c r="X1300" s="38">
        <f t="shared" si="1124"/>
        <v>76</v>
      </c>
      <c r="Y1300" s="146"/>
      <c r="Z1300" s="6" t="s">
        <v>3263</v>
      </c>
      <c r="AA1300" s="38">
        <v>76</v>
      </c>
      <c r="AB1300" s="59">
        <f t="shared" si="1125"/>
        <v>0</v>
      </c>
      <c r="AC1300" s="16">
        <f t="shared" si="1126"/>
        <v>76</v>
      </c>
      <c r="AD1300" s="12">
        <f t="shared" si="1127"/>
        <v>0</v>
      </c>
      <c r="AE1300" s="115"/>
      <c r="AF1300" s="121">
        <v>3</v>
      </c>
      <c r="AG1300" s="52">
        <f t="shared" si="1128"/>
        <v>76</v>
      </c>
      <c r="AH1300" s="146"/>
      <c r="AJ1300" s="38">
        <f t="shared" si="1129"/>
        <v>76</v>
      </c>
      <c r="AK1300" s="16">
        <f t="shared" si="1130"/>
        <v>0</v>
      </c>
      <c r="AL1300" s="16">
        <f t="shared" si="1131"/>
        <v>0</v>
      </c>
      <c r="AM1300" s="16" t="str">
        <f t="shared" si="1132"/>
        <v/>
      </c>
      <c r="AO1300" s="156" t="s">
        <v>56</v>
      </c>
    </row>
    <row r="1301" spans="2:41" s="3" customFormat="1" ht="9.9499999999999993" customHeight="1" x14ac:dyDescent="0.2">
      <c r="B1301" s="106" t="s">
        <v>6</v>
      </c>
      <c r="D1301" s="39"/>
      <c r="E1301" s="72" t="s">
        <v>938</v>
      </c>
      <c r="F1301" s="72"/>
      <c r="G1301" s="29" t="s">
        <v>802</v>
      </c>
      <c r="H1301" s="29"/>
      <c r="I1301" s="29"/>
      <c r="J1301" s="29" t="s">
        <v>1211</v>
      </c>
      <c r="K1301" s="29"/>
      <c r="L1301" s="29" t="s">
        <v>576</v>
      </c>
      <c r="M1301" s="29" t="s">
        <v>808</v>
      </c>
      <c r="N1301" s="29"/>
      <c r="O1301" s="29"/>
      <c r="P1301" s="72" t="s">
        <v>809</v>
      </c>
      <c r="Q1301" s="87"/>
      <c r="R1301" s="28"/>
      <c r="S1301" s="38">
        <f t="shared" si="1123"/>
        <v>249.55</v>
      </c>
      <c r="T1301" s="36" t="s">
        <v>43</v>
      </c>
      <c r="U1301" s="5" t="str">
        <f>+Instructions!$B$3</f>
        <v>E</v>
      </c>
      <c r="V1301" s="51"/>
      <c r="W1301" s="55">
        <f>+Instructions!$C$22</f>
        <v>0</v>
      </c>
      <c r="X1301" s="38">
        <f t="shared" si="1124"/>
        <v>249.55</v>
      </c>
      <c r="Y1301" s="146"/>
      <c r="Z1301" s="6" t="s">
        <v>3263</v>
      </c>
      <c r="AA1301" s="38">
        <v>249.55</v>
      </c>
      <c r="AB1301" s="59">
        <f t="shared" si="1125"/>
        <v>0</v>
      </c>
      <c r="AC1301" s="16">
        <f t="shared" si="1126"/>
        <v>249.55</v>
      </c>
      <c r="AD1301" s="12">
        <f t="shared" si="1127"/>
        <v>0</v>
      </c>
      <c r="AE1301" s="115"/>
      <c r="AF1301" s="121">
        <v>3</v>
      </c>
      <c r="AG1301" s="52">
        <f t="shared" si="1128"/>
        <v>249.55</v>
      </c>
      <c r="AH1301" s="146"/>
      <c r="AJ1301" s="38">
        <f t="shared" si="1129"/>
        <v>249.55</v>
      </c>
      <c r="AK1301" s="16">
        <f t="shared" si="1130"/>
        <v>0</v>
      </c>
      <c r="AL1301" s="16">
        <f t="shared" si="1131"/>
        <v>0</v>
      </c>
      <c r="AM1301" s="16" t="str">
        <f t="shared" si="1132"/>
        <v/>
      </c>
      <c r="AO1301" s="156" t="s">
        <v>56</v>
      </c>
    </row>
    <row r="1302" spans="2:41" s="3" customFormat="1" ht="9.9499999999999993" customHeight="1" x14ac:dyDescent="0.2">
      <c r="B1302" s="106" t="s">
        <v>6</v>
      </c>
      <c r="D1302" s="39"/>
      <c r="E1302" s="72" t="s">
        <v>939</v>
      </c>
      <c r="F1302" s="72"/>
      <c r="G1302" s="29" t="s">
        <v>802</v>
      </c>
      <c r="H1302" s="29"/>
      <c r="J1302" s="29" t="s">
        <v>810</v>
      </c>
      <c r="K1302" s="29"/>
      <c r="L1302" s="29" t="s">
        <v>576</v>
      </c>
      <c r="M1302" s="29" t="s">
        <v>811</v>
      </c>
      <c r="N1302" s="72"/>
      <c r="P1302" s="72" t="s">
        <v>812</v>
      </c>
      <c r="Q1302" s="87"/>
      <c r="R1302" s="28"/>
      <c r="S1302" s="38">
        <f t="shared" si="1123"/>
        <v>302.60000000000002</v>
      </c>
      <c r="T1302" s="36" t="s">
        <v>43</v>
      </c>
      <c r="U1302" s="5" t="str">
        <f>+Instructions!$B$3</f>
        <v>E</v>
      </c>
      <c r="V1302" s="51"/>
      <c r="W1302" s="55">
        <f>+Instructions!$C$22</f>
        <v>0</v>
      </c>
      <c r="X1302" s="38">
        <f t="shared" si="1124"/>
        <v>302.60000000000002</v>
      </c>
      <c r="Y1302" s="146"/>
      <c r="Z1302" s="6" t="s">
        <v>3263</v>
      </c>
      <c r="AA1302" s="38">
        <v>302.60000000000002</v>
      </c>
      <c r="AB1302" s="59">
        <f t="shared" si="1125"/>
        <v>0</v>
      </c>
      <c r="AC1302" s="16">
        <f t="shared" si="1126"/>
        <v>302.60000000000002</v>
      </c>
      <c r="AD1302" s="12">
        <f t="shared" si="1127"/>
        <v>0</v>
      </c>
      <c r="AE1302" s="115"/>
      <c r="AF1302" s="121">
        <v>3</v>
      </c>
      <c r="AG1302" s="52">
        <f t="shared" si="1128"/>
        <v>302.60000000000002</v>
      </c>
      <c r="AH1302" s="146"/>
      <c r="AJ1302" s="38">
        <f t="shared" si="1129"/>
        <v>302.60000000000002</v>
      </c>
      <c r="AK1302" s="16">
        <f t="shared" si="1130"/>
        <v>0</v>
      </c>
      <c r="AL1302" s="16">
        <f t="shared" si="1131"/>
        <v>0</v>
      </c>
      <c r="AM1302" s="16" t="str">
        <f t="shared" si="1132"/>
        <v/>
      </c>
      <c r="AO1302" s="156" t="s">
        <v>56</v>
      </c>
    </row>
    <row r="1303" spans="2:41" s="3" customFormat="1" ht="9.9499999999999993" customHeight="1" x14ac:dyDescent="0.2">
      <c r="B1303" s="106" t="s">
        <v>6</v>
      </c>
      <c r="D1303" s="39"/>
      <c r="E1303" s="72" t="s">
        <v>940</v>
      </c>
      <c r="F1303" s="72"/>
      <c r="G1303" s="29" t="s">
        <v>802</v>
      </c>
      <c r="H1303" s="29"/>
      <c r="J1303" s="29" t="s">
        <v>813</v>
      </c>
      <c r="K1303" s="29"/>
      <c r="L1303" s="29" t="s">
        <v>576</v>
      </c>
      <c r="M1303" s="29" t="s">
        <v>814</v>
      </c>
      <c r="N1303" s="72"/>
      <c r="P1303" s="72" t="s">
        <v>805</v>
      </c>
      <c r="Q1303" s="87"/>
      <c r="R1303" s="28"/>
      <c r="S1303" s="38">
        <f t="shared" si="1123"/>
        <v>282.2</v>
      </c>
      <c r="T1303" s="36" t="s">
        <v>43</v>
      </c>
      <c r="U1303" s="5" t="str">
        <f>+Instructions!$B$3</f>
        <v>E</v>
      </c>
      <c r="V1303" s="51"/>
      <c r="W1303" s="55">
        <f>+Instructions!$C$22</f>
        <v>0</v>
      </c>
      <c r="X1303" s="38">
        <f t="shared" si="1124"/>
        <v>282.2</v>
      </c>
      <c r="Y1303" s="146"/>
      <c r="Z1303" s="6" t="s">
        <v>3263</v>
      </c>
      <c r="AA1303" s="38">
        <v>282.2</v>
      </c>
      <c r="AB1303" s="59">
        <f t="shared" si="1125"/>
        <v>0</v>
      </c>
      <c r="AC1303" s="16">
        <f t="shared" si="1126"/>
        <v>282.2</v>
      </c>
      <c r="AD1303" s="12">
        <f t="shared" si="1127"/>
        <v>0</v>
      </c>
      <c r="AE1303" s="115"/>
      <c r="AF1303" s="121">
        <v>3</v>
      </c>
      <c r="AG1303" s="52">
        <f t="shared" si="1128"/>
        <v>282.2</v>
      </c>
      <c r="AH1303" s="146"/>
      <c r="AJ1303" s="38">
        <f t="shared" si="1129"/>
        <v>282.2</v>
      </c>
      <c r="AK1303" s="16">
        <f t="shared" si="1130"/>
        <v>0</v>
      </c>
      <c r="AL1303" s="16">
        <f t="shared" si="1131"/>
        <v>0</v>
      </c>
      <c r="AM1303" s="16" t="str">
        <f t="shared" si="1132"/>
        <v/>
      </c>
      <c r="AO1303" s="156" t="s">
        <v>56</v>
      </c>
    </row>
    <row r="1304" spans="2:41" s="3" customFormat="1" ht="3.75" customHeight="1" x14ac:dyDescent="0.2">
      <c r="P1304" s="72"/>
      <c r="Q1304" s="87"/>
      <c r="R1304" s="6"/>
      <c r="S1304" s="38"/>
      <c r="T1304" s="6"/>
      <c r="U1304" s="5"/>
      <c r="V1304" s="51"/>
      <c r="W1304" s="55"/>
      <c r="X1304" s="14"/>
      <c r="Y1304" s="146"/>
      <c r="Z1304" s="38"/>
      <c r="AA1304" s="38"/>
      <c r="AB1304" s="54"/>
      <c r="AC1304" s="16"/>
      <c r="AD1304" s="14"/>
      <c r="AE1304" s="64"/>
      <c r="AF1304" s="118"/>
      <c r="AG1304" s="38"/>
      <c r="AH1304" s="146"/>
      <c r="AJ1304" s="38"/>
      <c r="AK1304" s="16"/>
      <c r="AL1304" s="16"/>
      <c r="AM1304" s="16"/>
      <c r="AO1304" s="157" t="s">
        <v>56</v>
      </c>
    </row>
    <row r="1305" spans="2:41" s="3" customFormat="1" ht="9.9499999999999993" customHeight="1" x14ac:dyDescent="0.2">
      <c r="C1305" s="71" t="s">
        <v>1793</v>
      </c>
      <c r="P1305" s="137"/>
      <c r="Q1305" s="6"/>
      <c r="R1305" s="77" t="s">
        <v>791</v>
      </c>
      <c r="S1305" s="185" t="s">
        <v>1794</v>
      </c>
      <c r="T1305" s="190"/>
      <c r="U1305" s="5"/>
      <c r="V1305" s="51"/>
      <c r="W1305" s="68"/>
      <c r="X1305" s="68"/>
      <c r="Y1305" s="146"/>
      <c r="Z1305" s="38"/>
      <c r="AA1305" s="38"/>
      <c r="AB1305" s="14"/>
      <c r="AC1305" s="14"/>
      <c r="AD1305" s="14"/>
      <c r="AE1305" s="14"/>
      <c r="AF1305" s="64"/>
      <c r="AG1305" s="16"/>
      <c r="AH1305" s="146"/>
      <c r="AO1305" s="157" t="s">
        <v>56</v>
      </c>
    </row>
    <row r="1306" spans="2:41" s="3" customFormat="1" ht="2.85" customHeight="1" x14ac:dyDescent="0.2">
      <c r="P1306" s="72"/>
      <c r="Q1306" s="87"/>
      <c r="R1306" s="6"/>
      <c r="S1306" s="38"/>
      <c r="T1306" s="6"/>
      <c r="U1306" s="5"/>
      <c r="V1306" s="51"/>
      <c r="W1306" s="55"/>
      <c r="X1306" s="14"/>
      <c r="Y1306" s="146"/>
      <c r="Z1306" s="38"/>
      <c r="AA1306" s="38"/>
      <c r="AB1306" s="54"/>
      <c r="AC1306" s="16"/>
      <c r="AD1306" s="14"/>
      <c r="AE1306" s="64"/>
      <c r="AF1306" s="118"/>
      <c r="AG1306" s="38"/>
      <c r="AH1306" s="146"/>
      <c r="AJ1306" s="38"/>
      <c r="AK1306" s="16"/>
      <c r="AL1306" s="16"/>
      <c r="AM1306" s="16"/>
      <c r="AO1306" s="157" t="s">
        <v>56</v>
      </c>
    </row>
    <row r="1307" spans="2:41" s="3" customFormat="1" ht="9.75" customHeight="1" x14ac:dyDescent="0.2">
      <c r="B1307" s="107" t="s">
        <v>52</v>
      </c>
      <c r="D1307" s="39"/>
      <c r="E1307" s="72" t="s">
        <v>177</v>
      </c>
      <c r="F1307" s="72"/>
      <c r="G1307" s="29" t="s">
        <v>45</v>
      </c>
      <c r="H1307" s="29"/>
      <c r="I1307" s="29" t="s">
        <v>1785</v>
      </c>
      <c r="J1307" s="29"/>
      <c r="L1307" s="29" t="s">
        <v>88</v>
      </c>
      <c r="M1307" s="29"/>
      <c r="N1307" s="72" t="s">
        <v>1789</v>
      </c>
      <c r="P1307" s="72" t="s">
        <v>90</v>
      </c>
      <c r="Q1307" s="87"/>
      <c r="R1307" s="28"/>
      <c r="S1307" s="38">
        <f t="shared" ref="S1307:S1311" si="1133">IF(Suggested="Yes",AA1307,AG1307)</f>
        <v>55.9</v>
      </c>
      <c r="T1307" s="36" t="s">
        <v>44</v>
      </c>
      <c r="U1307" s="5" t="str">
        <f>+Instructions!$B$3</f>
        <v>E</v>
      </c>
      <c r="V1307" s="51"/>
      <c r="W1307" s="55">
        <f>+Instructions!$C$22</f>
        <v>0</v>
      </c>
      <c r="X1307" s="38">
        <f t="shared" ref="X1307:X1314" si="1134">ROUND($AA1307*(1-W1307)+0.004999,2)</f>
        <v>55.9</v>
      </c>
      <c r="Y1307" s="146"/>
      <c r="Z1307" s="6" t="s">
        <v>3263</v>
      </c>
      <c r="AA1307" s="38">
        <v>55.9</v>
      </c>
      <c r="AB1307" s="59">
        <f t="shared" ref="AB1307:AB1314" si="1135">+W1307</f>
        <v>0</v>
      </c>
      <c r="AC1307" s="16">
        <f t="shared" ref="AC1307:AC1314" si="1136">+X1307</f>
        <v>55.9</v>
      </c>
      <c r="AD1307" s="12">
        <f t="shared" ref="AD1307:AD1314" si="1137">(AG1307-AC1307)/AG1307</f>
        <v>0</v>
      </c>
      <c r="AE1307" s="115"/>
      <c r="AF1307" s="120">
        <v>1</v>
      </c>
      <c r="AG1307" s="37">
        <f t="shared" ref="AG1307:AG1314" si="1138">SUM(AJ1307:AL1307)+AE1307</f>
        <v>55.9</v>
      </c>
      <c r="AH1307" s="146"/>
      <c r="AJ1307" s="38">
        <f t="shared" ref="AJ1307:AJ1314" si="1139">ROUND(AC1307/(1-VLOOKUP(AF1307,Group,2,FALSE)),2)</f>
        <v>55.9</v>
      </c>
      <c r="AK1307" s="16">
        <f t="shared" ref="AK1307:AK1314" si="1140">IF(VLOOKUP(AF1307,Group,5,FALSE)="YES",VLOOKUP(ROUND(ROUND(AJ1307,1)-AJ1307,2),Round,2,FALSE)+VLOOKUP(AF1307,Group,6,FALSE),0)</f>
        <v>0</v>
      </c>
      <c r="AL1307" s="16">
        <f t="shared" ref="AL1307:AL1314" si="1141">IF(VLOOKUP(AF1307,Group,7,FALSE)="",0,ROUND(AJ1307-0.04999,1)-AJ1307+AM1307)</f>
        <v>0</v>
      </c>
      <c r="AM1307" s="16" t="str">
        <f t="shared" ref="AM1307:AM1314" si="1142">IF(VLOOKUP(AF1307,Group,7,FALSE)="","",VLOOKUP(AF1307,Group,7,FALSE))</f>
        <v/>
      </c>
      <c r="AO1307" s="156" t="s">
        <v>56</v>
      </c>
    </row>
    <row r="1308" spans="2:41" s="3" customFormat="1" ht="9.75" customHeight="1" x14ac:dyDescent="0.2">
      <c r="B1308" s="107" t="s">
        <v>52</v>
      </c>
      <c r="D1308" s="39"/>
      <c r="E1308" s="72" t="s">
        <v>177</v>
      </c>
      <c r="F1308" s="72"/>
      <c r="G1308" s="29" t="s">
        <v>45</v>
      </c>
      <c r="H1308" s="29"/>
      <c r="I1308" s="29" t="s">
        <v>1786</v>
      </c>
      <c r="J1308" s="29"/>
      <c r="L1308" s="29" t="s">
        <v>88</v>
      </c>
      <c r="M1308" s="29"/>
      <c r="N1308" s="72" t="s">
        <v>1790</v>
      </c>
      <c r="P1308" s="72" t="s">
        <v>90</v>
      </c>
      <c r="Q1308" s="87"/>
      <c r="R1308" s="28"/>
      <c r="S1308" s="38">
        <f t="shared" si="1133"/>
        <v>65.349999999999994</v>
      </c>
      <c r="T1308" s="36" t="s">
        <v>44</v>
      </c>
      <c r="U1308" s="5" t="str">
        <f>+Instructions!$B$3</f>
        <v>E</v>
      </c>
      <c r="V1308" s="51"/>
      <c r="W1308" s="55">
        <f>+Instructions!$C$22</f>
        <v>0</v>
      </c>
      <c r="X1308" s="38">
        <f t="shared" si="1134"/>
        <v>65.349999999999994</v>
      </c>
      <c r="Y1308" s="146"/>
      <c r="Z1308" s="6" t="s">
        <v>3263</v>
      </c>
      <c r="AA1308" s="38">
        <v>65.349999999999994</v>
      </c>
      <c r="AB1308" s="59">
        <f t="shared" si="1135"/>
        <v>0</v>
      </c>
      <c r="AC1308" s="16">
        <f t="shared" si="1136"/>
        <v>65.349999999999994</v>
      </c>
      <c r="AD1308" s="12">
        <f t="shared" si="1137"/>
        <v>0</v>
      </c>
      <c r="AE1308" s="115"/>
      <c r="AF1308" s="120">
        <v>1</v>
      </c>
      <c r="AG1308" s="37">
        <f t="shared" si="1138"/>
        <v>65.349999999999994</v>
      </c>
      <c r="AH1308" s="146"/>
      <c r="AJ1308" s="38">
        <f t="shared" si="1139"/>
        <v>65.349999999999994</v>
      </c>
      <c r="AK1308" s="16">
        <f t="shared" si="1140"/>
        <v>0</v>
      </c>
      <c r="AL1308" s="16">
        <f t="shared" si="1141"/>
        <v>0</v>
      </c>
      <c r="AM1308" s="16" t="str">
        <f t="shared" si="1142"/>
        <v/>
      </c>
      <c r="AO1308" s="156" t="s">
        <v>56</v>
      </c>
    </row>
    <row r="1309" spans="2:41" s="3" customFormat="1" ht="9.75" customHeight="1" x14ac:dyDescent="0.2">
      <c r="B1309" s="107" t="s">
        <v>52</v>
      </c>
      <c r="D1309" s="39"/>
      <c r="E1309" s="72" t="s">
        <v>177</v>
      </c>
      <c r="F1309" s="72"/>
      <c r="G1309" s="29" t="s">
        <v>45</v>
      </c>
      <c r="H1309" s="29"/>
      <c r="I1309" s="29" t="s">
        <v>1787</v>
      </c>
      <c r="J1309" s="29"/>
      <c r="K1309" s="29"/>
      <c r="L1309" s="29" t="s">
        <v>125</v>
      </c>
      <c r="M1309" s="29"/>
      <c r="N1309" s="72" t="s">
        <v>2736</v>
      </c>
      <c r="P1309" s="72" t="s">
        <v>90</v>
      </c>
      <c r="Q1309" s="87"/>
      <c r="R1309" s="28"/>
      <c r="S1309" s="38">
        <f>IF(Suggested="Yes",AA1309,AG1309)</f>
        <v>55.9</v>
      </c>
      <c r="T1309" s="36" t="s">
        <v>44</v>
      </c>
      <c r="U1309" s="5" t="str">
        <f>+Instructions!$B$3</f>
        <v>E</v>
      </c>
      <c r="V1309" s="51"/>
      <c r="W1309" s="55">
        <f>+Instructions!$C$22</f>
        <v>0</v>
      </c>
      <c r="X1309" s="38">
        <f t="shared" ref="X1309" si="1143">ROUND($AA1309*(1-W1309)+0.004999,2)</f>
        <v>55.9</v>
      </c>
      <c r="Y1309" s="146"/>
      <c r="Z1309" s="6" t="s">
        <v>3262</v>
      </c>
      <c r="AA1309" s="38">
        <v>55.9</v>
      </c>
      <c r="AB1309" s="59">
        <f t="shared" ref="AB1309" si="1144">+W1309</f>
        <v>0</v>
      </c>
      <c r="AC1309" s="16">
        <f t="shared" ref="AC1309" si="1145">+X1309</f>
        <v>55.9</v>
      </c>
      <c r="AD1309" s="12">
        <f t="shared" ref="AD1309" si="1146">(AG1309-AC1309)/AG1309</f>
        <v>0</v>
      </c>
      <c r="AE1309" s="115"/>
      <c r="AF1309" s="120">
        <v>1</v>
      </c>
      <c r="AG1309" s="37">
        <f t="shared" ref="AG1309" si="1147">SUM(AJ1309:AL1309)+AE1309</f>
        <v>55.9</v>
      </c>
      <c r="AH1309" s="146"/>
      <c r="AJ1309" s="38">
        <f t="shared" ref="AJ1309" si="1148">ROUND(AC1309/(1-VLOOKUP(AF1309,Group,2,FALSE)),2)</f>
        <v>55.9</v>
      </c>
      <c r="AK1309" s="16">
        <f t="shared" ref="AK1309" si="1149">IF(VLOOKUP(AF1309,Group,5,FALSE)="YES",VLOOKUP(ROUND(ROUND(AJ1309,1)-AJ1309,2),Round,2,FALSE)+VLOOKUP(AF1309,Group,6,FALSE),0)</f>
        <v>0</v>
      </c>
      <c r="AL1309" s="16">
        <f t="shared" ref="AL1309" si="1150">IF(VLOOKUP(AF1309,Group,7,FALSE)="",0,ROUND(AJ1309-0.04999,1)-AJ1309+AM1309)</f>
        <v>0</v>
      </c>
      <c r="AM1309" s="16" t="str">
        <f t="shared" ref="AM1309" si="1151">IF(VLOOKUP(AF1309,Group,7,FALSE)="","",VLOOKUP(AF1309,Group,7,FALSE))</f>
        <v/>
      </c>
      <c r="AO1309" s="156" t="s">
        <v>56</v>
      </c>
    </row>
    <row r="1310" spans="2:41" s="3" customFormat="1" ht="9.75" customHeight="1" x14ac:dyDescent="0.2">
      <c r="B1310" s="107" t="s">
        <v>52</v>
      </c>
      <c r="D1310" s="39"/>
      <c r="E1310" s="72" t="s">
        <v>177</v>
      </c>
      <c r="F1310" s="72"/>
      <c r="G1310" s="29" t="s">
        <v>45</v>
      </c>
      <c r="H1310" s="29"/>
      <c r="I1310" s="29" t="s">
        <v>1787</v>
      </c>
      <c r="J1310" s="29"/>
      <c r="L1310" s="29" t="s">
        <v>88</v>
      </c>
      <c r="M1310" s="29"/>
      <c r="N1310" s="72" t="s">
        <v>1791</v>
      </c>
      <c r="P1310" s="72" t="s">
        <v>90</v>
      </c>
      <c r="Q1310" s="87"/>
      <c r="R1310" s="28"/>
      <c r="S1310" s="38">
        <f t="shared" si="1133"/>
        <v>55.9</v>
      </c>
      <c r="T1310" s="36" t="s">
        <v>44</v>
      </c>
      <c r="U1310" s="5" t="str">
        <f>+Instructions!$B$3</f>
        <v>E</v>
      </c>
      <c r="V1310" s="51"/>
      <c r="W1310" s="55">
        <f>+Instructions!$C$22</f>
        <v>0</v>
      </c>
      <c r="X1310" s="38">
        <f t="shared" si="1134"/>
        <v>55.9</v>
      </c>
      <c r="Y1310" s="146"/>
      <c r="Z1310" s="6" t="s">
        <v>3263</v>
      </c>
      <c r="AA1310" s="38">
        <v>55.9</v>
      </c>
      <c r="AB1310" s="59">
        <f t="shared" si="1135"/>
        <v>0</v>
      </c>
      <c r="AC1310" s="16">
        <f t="shared" si="1136"/>
        <v>55.9</v>
      </c>
      <c r="AD1310" s="12">
        <f t="shared" si="1137"/>
        <v>0</v>
      </c>
      <c r="AE1310" s="115"/>
      <c r="AF1310" s="120">
        <v>1</v>
      </c>
      <c r="AG1310" s="37">
        <f t="shared" si="1138"/>
        <v>55.9</v>
      </c>
      <c r="AH1310" s="146"/>
      <c r="AJ1310" s="38">
        <f t="shared" si="1139"/>
        <v>55.9</v>
      </c>
      <c r="AK1310" s="16">
        <f t="shared" si="1140"/>
        <v>0</v>
      </c>
      <c r="AL1310" s="16">
        <f t="shared" si="1141"/>
        <v>0</v>
      </c>
      <c r="AM1310" s="16" t="str">
        <f t="shared" si="1142"/>
        <v/>
      </c>
      <c r="AO1310" s="156" t="s">
        <v>56</v>
      </c>
    </row>
    <row r="1311" spans="2:41" s="3" customFormat="1" ht="9.75" customHeight="1" x14ac:dyDescent="0.2">
      <c r="B1311" s="107" t="s">
        <v>52</v>
      </c>
      <c r="D1311" s="39"/>
      <c r="E1311" s="72" t="s">
        <v>177</v>
      </c>
      <c r="F1311" s="72"/>
      <c r="G1311" s="29" t="s">
        <v>45</v>
      </c>
      <c r="H1311" s="29"/>
      <c r="I1311" s="29" t="s">
        <v>1788</v>
      </c>
      <c r="J1311" s="29"/>
      <c r="L1311" s="29" t="s">
        <v>88</v>
      </c>
      <c r="M1311" s="29"/>
      <c r="N1311" s="72" t="s">
        <v>1792</v>
      </c>
      <c r="P1311" s="72" t="s">
        <v>90</v>
      </c>
      <c r="Q1311" s="87"/>
      <c r="R1311" s="28"/>
      <c r="S1311" s="38">
        <f t="shared" si="1133"/>
        <v>31.5</v>
      </c>
      <c r="T1311" s="36" t="s">
        <v>44</v>
      </c>
      <c r="U1311" s="5" t="str">
        <f>+Instructions!$B$3</f>
        <v>E</v>
      </c>
      <c r="V1311" s="51"/>
      <c r="W1311" s="55">
        <f>+Instructions!$C$22</f>
        <v>0</v>
      </c>
      <c r="X1311" s="38">
        <f t="shared" si="1134"/>
        <v>31.5</v>
      </c>
      <c r="Y1311" s="146"/>
      <c r="Z1311" s="6" t="s">
        <v>3263</v>
      </c>
      <c r="AA1311" s="38">
        <v>31.5</v>
      </c>
      <c r="AB1311" s="59">
        <f t="shared" si="1135"/>
        <v>0</v>
      </c>
      <c r="AC1311" s="16">
        <f t="shared" si="1136"/>
        <v>31.5</v>
      </c>
      <c r="AD1311" s="12">
        <f t="shared" si="1137"/>
        <v>0</v>
      </c>
      <c r="AE1311" s="115"/>
      <c r="AF1311" s="120">
        <v>1</v>
      </c>
      <c r="AG1311" s="37">
        <f t="shared" si="1138"/>
        <v>31.5</v>
      </c>
      <c r="AH1311" s="146"/>
      <c r="AJ1311" s="38">
        <f t="shared" si="1139"/>
        <v>31.5</v>
      </c>
      <c r="AK1311" s="16">
        <f t="shared" si="1140"/>
        <v>0</v>
      </c>
      <c r="AL1311" s="16">
        <f t="shared" si="1141"/>
        <v>0</v>
      </c>
      <c r="AM1311" s="16" t="str">
        <f t="shared" si="1142"/>
        <v/>
      </c>
      <c r="AO1311" s="156" t="s">
        <v>56</v>
      </c>
    </row>
    <row r="1312" spans="2:41" s="3" customFormat="1" ht="9.75" customHeight="1" x14ac:dyDescent="0.2">
      <c r="B1312" s="107" t="s">
        <v>52</v>
      </c>
      <c r="D1312" s="39"/>
      <c r="E1312" s="72" t="s">
        <v>292</v>
      </c>
      <c r="F1312" s="72"/>
      <c r="G1312" s="29" t="s">
        <v>45</v>
      </c>
      <c r="H1312" s="29"/>
      <c r="I1312" s="29" t="s">
        <v>2105</v>
      </c>
      <c r="J1312" s="29"/>
      <c r="L1312" s="29" t="s">
        <v>88</v>
      </c>
      <c r="M1312" s="29"/>
      <c r="N1312" s="72" t="s">
        <v>2108</v>
      </c>
      <c r="P1312" s="72" t="s">
        <v>90</v>
      </c>
      <c r="Q1312" s="87"/>
      <c r="R1312" s="28"/>
      <c r="S1312" s="38">
        <f>IF(Suggested="Yes",AA1312,AG1312)</f>
        <v>38.65</v>
      </c>
      <c r="T1312" s="36" t="s">
        <v>44</v>
      </c>
      <c r="U1312" s="5" t="str">
        <f>+Instructions!$B$3</f>
        <v>E</v>
      </c>
      <c r="V1312" s="51"/>
      <c r="W1312" s="55">
        <f>+Instructions!$C$22</f>
        <v>0</v>
      </c>
      <c r="X1312" s="38">
        <f t="shared" ref="X1312" si="1152">ROUND($AA1312*(1-W1312)+0.004999,2)</f>
        <v>38.65</v>
      </c>
      <c r="Y1312" s="146"/>
      <c r="Z1312" s="6" t="s">
        <v>3263</v>
      </c>
      <c r="AA1312" s="38">
        <v>38.65</v>
      </c>
      <c r="AB1312" s="59">
        <f t="shared" ref="AB1312" si="1153">+W1312</f>
        <v>0</v>
      </c>
      <c r="AC1312" s="16">
        <f t="shared" ref="AC1312" si="1154">+X1312</f>
        <v>38.65</v>
      </c>
      <c r="AD1312" s="12">
        <f t="shared" ref="AD1312" si="1155">(AG1312-AC1312)/AG1312</f>
        <v>0</v>
      </c>
      <c r="AE1312" s="115"/>
      <c r="AF1312" s="120">
        <v>1</v>
      </c>
      <c r="AG1312" s="37">
        <f t="shared" ref="AG1312" si="1156">SUM(AJ1312:AL1312)+AE1312</f>
        <v>38.65</v>
      </c>
      <c r="AH1312" s="146"/>
      <c r="AJ1312" s="38">
        <f t="shared" ref="AJ1312" si="1157">ROUND(AC1312/(1-VLOOKUP(AF1312,Group,2,FALSE)),2)</f>
        <v>38.65</v>
      </c>
      <c r="AK1312" s="16">
        <f t="shared" ref="AK1312" si="1158">IF(VLOOKUP(AF1312,Group,5,FALSE)="YES",VLOOKUP(ROUND(ROUND(AJ1312,1)-AJ1312,2),Round,2,FALSE)+VLOOKUP(AF1312,Group,6,FALSE),0)</f>
        <v>0</v>
      </c>
      <c r="AL1312" s="16">
        <f t="shared" ref="AL1312" si="1159">IF(VLOOKUP(AF1312,Group,7,FALSE)="",0,ROUND(AJ1312-0.04999,1)-AJ1312+AM1312)</f>
        <v>0</v>
      </c>
      <c r="AM1312" s="16" t="str">
        <f t="shared" ref="AM1312" si="1160">IF(VLOOKUP(AF1312,Group,7,FALSE)="","",VLOOKUP(AF1312,Group,7,FALSE))</f>
        <v/>
      </c>
      <c r="AO1312" s="156" t="s">
        <v>56</v>
      </c>
    </row>
    <row r="1313" spans="2:41" s="3" customFormat="1" ht="9.75" customHeight="1" x14ac:dyDescent="0.2">
      <c r="B1313" s="107" t="s">
        <v>52</v>
      </c>
      <c r="D1313" s="39"/>
      <c r="E1313" s="72" t="s">
        <v>292</v>
      </c>
      <c r="F1313" s="72"/>
      <c r="G1313" s="29" t="s">
        <v>45</v>
      </c>
      <c r="H1313" s="29"/>
      <c r="I1313" s="29" t="s">
        <v>2106</v>
      </c>
      <c r="J1313" s="29"/>
      <c r="L1313" s="29" t="s">
        <v>88</v>
      </c>
      <c r="M1313" s="29"/>
      <c r="N1313" s="72" t="s">
        <v>2109</v>
      </c>
      <c r="P1313" s="72" t="s">
        <v>90</v>
      </c>
      <c r="Q1313" s="87"/>
      <c r="R1313" s="28"/>
      <c r="S1313" s="38">
        <f>IF(Suggested="Yes",AA1313,AG1313)</f>
        <v>47.35</v>
      </c>
      <c r="T1313" s="36" t="s">
        <v>44</v>
      </c>
      <c r="U1313" s="5" t="str">
        <f>+Instructions!$B$3</f>
        <v>E</v>
      </c>
      <c r="V1313" s="51"/>
      <c r="W1313" s="55">
        <f>+Instructions!$C$22</f>
        <v>0</v>
      </c>
      <c r="X1313" s="38">
        <f t="shared" si="1134"/>
        <v>47.35</v>
      </c>
      <c r="Y1313" s="146"/>
      <c r="Z1313" s="6" t="s">
        <v>3263</v>
      </c>
      <c r="AA1313" s="38">
        <v>47.35</v>
      </c>
      <c r="AB1313" s="59">
        <f t="shared" si="1135"/>
        <v>0</v>
      </c>
      <c r="AC1313" s="16">
        <f t="shared" si="1136"/>
        <v>47.35</v>
      </c>
      <c r="AD1313" s="12">
        <f t="shared" si="1137"/>
        <v>0</v>
      </c>
      <c r="AE1313" s="115"/>
      <c r="AF1313" s="120">
        <v>1</v>
      </c>
      <c r="AG1313" s="37">
        <f t="shared" si="1138"/>
        <v>47.35</v>
      </c>
      <c r="AH1313" s="146"/>
      <c r="AJ1313" s="38">
        <f t="shared" si="1139"/>
        <v>47.35</v>
      </c>
      <c r="AK1313" s="16">
        <f t="shared" si="1140"/>
        <v>0</v>
      </c>
      <c r="AL1313" s="16">
        <f t="shared" si="1141"/>
        <v>0</v>
      </c>
      <c r="AM1313" s="16" t="str">
        <f t="shared" si="1142"/>
        <v/>
      </c>
      <c r="AO1313" s="156" t="s">
        <v>56</v>
      </c>
    </row>
    <row r="1314" spans="2:41" s="3" customFormat="1" ht="9.75" customHeight="1" x14ac:dyDescent="0.2">
      <c r="B1314" s="107" t="s">
        <v>52</v>
      </c>
      <c r="D1314" s="39"/>
      <c r="E1314" s="72" t="s">
        <v>177</v>
      </c>
      <c r="F1314" s="72"/>
      <c r="G1314" s="29" t="s">
        <v>45</v>
      </c>
      <c r="H1314" s="29"/>
      <c r="I1314" s="29" t="s">
        <v>2737</v>
      </c>
      <c r="J1314" s="29"/>
      <c r="K1314" s="29"/>
      <c r="L1314" s="29" t="s">
        <v>88</v>
      </c>
      <c r="M1314" s="29"/>
      <c r="N1314" s="72" t="s">
        <v>2738</v>
      </c>
      <c r="P1314" s="72" t="s">
        <v>90</v>
      </c>
      <c r="Q1314" s="87"/>
      <c r="R1314" s="28"/>
      <c r="S1314" s="38">
        <f>IF(Suggested="Yes",AA1314,AG1314)</f>
        <v>40.1</v>
      </c>
      <c r="T1314" s="36" t="s">
        <v>44</v>
      </c>
      <c r="U1314" s="5" t="str">
        <f>+Instructions!$B$3</f>
        <v>E</v>
      </c>
      <c r="V1314" s="51"/>
      <c r="W1314" s="55">
        <f>+Instructions!$C$22</f>
        <v>0</v>
      </c>
      <c r="X1314" s="38">
        <f t="shared" si="1134"/>
        <v>40.1</v>
      </c>
      <c r="Y1314" s="146"/>
      <c r="Z1314" s="6" t="s">
        <v>3262</v>
      </c>
      <c r="AA1314" s="38">
        <v>40.1</v>
      </c>
      <c r="AB1314" s="59">
        <f t="shared" si="1135"/>
        <v>0</v>
      </c>
      <c r="AC1314" s="16">
        <f t="shared" si="1136"/>
        <v>40.1</v>
      </c>
      <c r="AD1314" s="12">
        <f t="shared" si="1137"/>
        <v>0</v>
      </c>
      <c r="AE1314" s="115"/>
      <c r="AF1314" s="120">
        <v>1</v>
      </c>
      <c r="AG1314" s="37">
        <f t="shared" si="1138"/>
        <v>40.1</v>
      </c>
      <c r="AH1314" s="146"/>
      <c r="AJ1314" s="38">
        <f t="shared" si="1139"/>
        <v>40.1</v>
      </c>
      <c r="AK1314" s="16">
        <f t="shared" si="1140"/>
        <v>0</v>
      </c>
      <c r="AL1314" s="16">
        <f t="shared" si="1141"/>
        <v>0</v>
      </c>
      <c r="AM1314" s="16" t="str">
        <f t="shared" si="1142"/>
        <v/>
      </c>
      <c r="AO1314" s="156" t="s">
        <v>56</v>
      </c>
    </row>
    <row r="1315" spans="2:41" s="3" customFormat="1" ht="9.75" customHeight="1" x14ac:dyDescent="0.2">
      <c r="B1315" s="107" t="s">
        <v>52</v>
      </c>
      <c r="D1315" s="39"/>
      <c r="E1315" s="72" t="s">
        <v>177</v>
      </c>
      <c r="F1315" s="72"/>
      <c r="G1315" s="29" t="s">
        <v>45</v>
      </c>
      <c r="H1315" s="29"/>
      <c r="I1315" s="29" t="s">
        <v>2739</v>
      </c>
      <c r="J1315" s="29"/>
      <c r="K1315" s="29"/>
      <c r="L1315" s="29" t="s">
        <v>125</v>
      </c>
      <c r="M1315" s="29"/>
      <c r="N1315" s="72" t="s">
        <v>2740</v>
      </c>
      <c r="P1315" s="72" t="s">
        <v>90</v>
      </c>
      <c r="Q1315" s="87"/>
      <c r="R1315" s="28"/>
      <c r="S1315" s="38">
        <f>IF(Suggested="Yes",AA1315,AG1315)</f>
        <v>32.35</v>
      </c>
      <c r="T1315" s="36" t="s">
        <v>44</v>
      </c>
      <c r="U1315" s="5" t="str">
        <f>+Instructions!$B$3</f>
        <v>E</v>
      </c>
      <c r="V1315" s="51"/>
      <c r="W1315" s="55">
        <f>+Instructions!$C$22</f>
        <v>0</v>
      </c>
      <c r="X1315" s="38">
        <f t="shared" ref="X1315" si="1161">ROUND($AA1315*(1-W1315)+0.004999,2)</f>
        <v>32.35</v>
      </c>
      <c r="Y1315" s="146"/>
      <c r="Z1315" s="6" t="s">
        <v>3262</v>
      </c>
      <c r="AA1315" s="38">
        <v>32.35</v>
      </c>
      <c r="AB1315" s="59">
        <f t="shared" ref="AB1315" si="1162">+W1315</f>
        <v>0</v>
      </c>
      <c r="AC1315" s="16">
        <f t="shared" ref="AC1315" si="1163">+X1315</f>
        <v>32.35</v>
      </c>
      <c r="AD1315" s="12">
        <f t="shared" ref="AD1315" si="1164">(AG1315-AC1315)/AG1315</f>
        <v>0</v>
      </c>
      <c r="AE1315" s="115"/>
      <c r="AF1315" s="120">
        <v>1</v>
      </c>
      <c r="AG1315" s="37">
        <f t="shared" ref="AG1315" si="1165">SUM(AJ1315:AL1315)+AE1315</f>
        <v>32.35</v>
      </c>
      <c r="AH1315" s="146"/>
      <c r="AJ1315" s="38">
        <f t="shared" ref="AJ1315" si="1166">ROUND(AC1315/(1-VLOOKUP(AF1315,Group,2,FALSE)),2)</f>
        <v>32.35</v>
      </c>
      <c r="AK1315" s="16">
        <f t="shared" ref="AK1315" si="1167">IF(VLOOKUP(AF1315,Group,5,FALSE)="YES",VLOOKUP(ROUND(ROUND(AJ1315,1)-AJ1315,2),Round,2,FALSE)+VLOOKUP(AF1315,Group,6,FALSE),0)</f>
        <v>0</v>
      </c>
      <c r="AL1315" s="16">
        <f t="shared" ref="AL1315" si="1168">IF(VLOOKUP(AF1315,Group,7,FALSE)="",0,ROUND(AJ1315-0.04999,1)-AJ1315+AM1315)</f>
        <v>0</v>
      </c>
      <c r="AM1315" s="16" t="str">
        <f t="shared" ref="AM1315" si="1169">IF(VLOOKUP(AF1315,Group,7,FALSE)="","",VLOOKUP(AF1315,Group,7,FALSE))</f>
        <v/>
      </c>
      <c r="AO1315" s="156" t="s">
        <v>56</v>
      </c>
    </row>
    <row r="1316" spans="2:41" s="3" customFormat="1" ht="9.75" customHeight="1" x14ac:dyDescent="0.2">
      <c r="B1316" s="107" t="s">
        <v>52</v>
      </c>
      <c r="D1316" s="39"/>
      <c r="E1316" s="72" t="s">
        <v>292</v>
      </c>
      <c r="F1316" s="72"/>
      <c r="G1316" s="29" t="s">
        <v>45</v>
      </c>
      <c r="H1316" s="29"/>
      <c r="I1316" s="29" t="s">
        <v>2107</v>
      </c>
      <c r="J1316" s="29"/>
      <c r="L1316" s="29" t="s">
        <v>88</v>
      </c>
      <c r="M1316" s="29"/>
      <c r="N1316" s="72" t="s">
        <v>2110</v>
      </c>
      <c r="P1316" s="72" t="s">
        <v>90</v>
      </c>
      <c r="Q1316" s="87"/>
      <c r="R1316" s="28"/>
      <c r="S1316" s="38">
        <f>IF(Suggested="Yes",AA1316,AG1316)</f>
        <v>56.95</v>
      </c>
      <c r="T1316" s="36" t="s">
        <v>44</v>
      </c>
      <c r="U1316" s="5" t="str">
        <f>+Instructions!$B$3</f>
        <v>E</v>
      </c>
      <c r="V1316" s="51"/>
      <c r="W1316" s="55">
        <f>+Instructions!$C$22</f>
        <v>0</v>
      </c>
      <c r="X1316" s="38">
        <f t="shared" ref="X1316" si="1170">ROUND($AA1316*(1-W1316)+0.004999,2)</f>
        <v>56.95</v>
      </c>
      <c r="Y1316" s="146"/>
      <c r="Z1316" s="6" t="s">
        <v>3263</v>
      </c>
      <c r="AA1316" s="38">
        <v>56.95</v>
      </c>
      <c r="AB1316" s="59">
        <f t="shared" ref="AB1316" si="1171">+W1316</f>
        <v>0</v>
      </c>
      <c r="AC1316" s="16">
        <f t="shared" ref="AC1316" si="1172">+X1316</f>
        <v>56.95</v>
      </c>
      <c r="AD1316" s="12">
        <f t="shared" ref="AD1316" si="1173">(AG1316-AC1316)/AG1316</f>
        <v>0</v>
      </c>
      <c r="AE1316" s="115"/>
      <c r="AF1316" s="120">
        <v>1</v>
      </c>
      <c r="AG1316" s="37">
        <f t="shared" ref="AG1316" si="1174">SUM(AJ1316:AL1316)+AE1316</f>
        <v>56.95</v>
      </c>
      <c r="AH1316" s="146"/>
      <c r="AJ1316" s="38">
        <f t="shared" ref="AJ1316" si="1175">ROUND(AC1316/(1-VLOOKUP(AF1316,Group,2,FALSE)),2)</f>
        <v>56.95</v>
      </c>
      <c r="AK1316" s="16">
        <f t="shared" ref="AK1316" si="1176">IF(VLOOKUP(AF1316,Group,5,FALSE)="YES",VLOOKUP(ROUND(ROUND(AJ1316,1)-AJ1316,2),Round,2,FALSE)+VLOOKUP(AF1316,Group,6,FALSE),0)</f>
        <v>0</v>
      </c>
      <c r="AL1316" s="16">
        <f t="shared" ref="AL1316" si="1177">IF(VLOOKUP(AF1316,Group,7,FALSE)="",0,ROUND(AJ1316-0.04999,1)-AJ1316+AM1316)</f>
        <v>0</v>
      </c>
      <c r="AM1316" s="16" t="str">
        <f t="shared" ref="AM1316" si="1178">IF(VLOOKUP(AF1316,Group,7,FALSE)="","",VLOOKUP(AF1316,Group,7,FALSE))</f>
        <v/>
      </c>
      <c r="AO1316" s="156" t="s">
        <v>56</v>
      </c>
    </row>
    <row r="1317" spans="2:41" s="3" customFormat="1" ht="3.75" customHeight="1" x14ac:dyDescent="0.2">
      <c r="P1317" s="72"/>
      <c r="Q1317" s="87"/>
      <c r="R1317" s="6"/>
      <c r="S1317" s="38"/>
      <c r="T1317" s="6"/>
      <c r="U1317" s="5"/>
      <c r="V1317" s="51"/>
      <c r="W1317" s="55"/>
      <c r="X1317" s="14"/>
      <c r="Y1317" s="146"/>
      <c r="Z1317" s="38"/>
      <c r="AA1317" s="38"/>
      <c r="AB1317" s="54"/>
      <c r="AC1317" s="16"/>
      <c r="AD1317" s="14"/>
      <c r="AE1317" s="64"/>
      <c r="AF1317" s="118"/>
      <c r="AG1317" s="38"/>
      <c r="AH1317" s="146"/>
      <c r="AJ1317" s="38"/>
      <c r="AK1317" s="16"/>
      <c r="AL1317" s="16"/>
      <c r="AM1317" s="16"/>
      <c r="AO1317" s="157" t="s">
        <v>56</v>
      </c>
    </row>
    <row r="1318" spans="2:41" s="3" customFormat="1" ht="9.9499999999999993" customHeight="1" x14ac:dyDescent="0.2">
      <c r="C1318" s="71" t="s">
        <v>2111</v>
      </c>
      <c r="P1318" s="137"/>
      <c r="Q1318" s="6"/>
      <c r="R1318" s="77" t="s">
        <v>791</v>
      </c>
      <c r="S1318" s="185" t="s">
        <v>2115</v>
      </c>
      <c r="T1318" s="190"/>
      <c r="U1318" s="5"/>
      <c r="V1318" s="51"/>
      <c r="W1318" s="68"/>
      <c r="X1318" s="68"/>
      <c r="Y1318" s="146"/>
      <c r="Z1318" s="38"/>
      <c r="AA1318" s="38"/>
      <c r="AB1318" s="14"/>
      <c r="AC1318" s="14"/>
      <c r="AD1318" s="14"/>
      <c r="AE1318" s="14"/>
      <c r="AF1318" s="64"/>
      <c r="AG1318" s="16"/>
      <c r="AH1318" s="146"/>
      <c r="AO1318" s="157" t="s">
        <v>56</v>
      </c>
    </row>
    <row r="1319" spans="2:41" s="3" customFormat="1" ht="2.4500000000000002" customHeight="1" x14ac:dyDescent="0.2">
      <c r="P1319" s="72"/>
      <c r="Q1319" s="87"/>
      <c r="R1319" s="6"/>
      <c r="S1319" s="38"/>
      <c r="T1319" s="6"/>
      <c r="U1319" s="5"/>
      <c r="V1319" s="51"/>
      <c r="W1319" s="55"/>
      <c r="X1319" s="14"/>
      <c r="Y1319" s="146"/>
      <c r="Z1319" s="38"/>
      <c r="AA1319" s="38"/>
      <c r="AB1319" s="54"/>
      <c r="AC1319" s="16"/>
      <c r="AD1319" s="14"/>
      <c r="AE1319" s="64"/>
      <c r="AF1319" s="118"/>
      <c r="AG1319" s="38"/>
      <c r="AH1319" s="146"/>
      <c r="AJ1319" s="38"/>
      <c r="AK1319" s="16"/>
      <c r="AL1319" s="16"/>
      <c r="AM1319" s="16"/>
      <c r="AO1319" s="157" t="s">
        <v>56</v>
      </c>
    </row>
    <row r="1320" spans="2:41" s="3" customFormat="1" ht="9.9499999999999993" customHeight="1" x14ac:dyDescent="0.2">
      <c r="C1320" s="34"/>
      <c r="D1320" s="39" t="s">
        <v>227</v>
      </c>
      <c r="E1320" s="138" t="s">
        <v>2756</v>
      </c>
      <c r="F1320" s="138"/>
      <c r="G1320" s="138"/>
      <c r="H1320" s="138"/>
      <c r="I1320" s="138"/>
      <c r="J1320" s="138"/>
      <c r="K1320" s="138"/>
      <c r="L1320" s="138"/>
      <c r="M1320" s="138" t="s">
        <v>244</v>
      </c>
      <c r="N1320" s="138"/>
      <c r="O1320" s="29"/>
      <c r="P1320" s="72"/>
      <c r="Q1320" s="29"/>
      <c r="R1320" s="29"/>
      <c r="S1320" s="29"/>
      <c r="T1320" s="29"/>
      <c r="U1320" s="5"/>
      <c r="V1320" s="51"/>
      <c r="W1320" s="68"/>
      <c r="X1320" s="68"/>
      <c r="Y1320" s="146"/>
      <c r="Z1320" s="38"/>
      <c r="AA1320" s="38"/>
      <c r="AB1320" s="54"/>
      <c r="AC1320" s="16"/>
      <c r="AD1320" s="14"/>
      <c r="AE1320" s="64"/>
      <c r="AF1320" s="118"/>
      <c r="AG1320" s="16"/>
      <c r="AH1320" s="146"/>
      <c r="AJ1320" s="38"/>
      <c r="AK1320" s="16"/>
      <c r="AL1320" s="16"/>
      <c r="AM1320" s="16"/>
      <c r="AO1320" s="157"/>
    </row>
    <row r="1321" spans="2:41" s="3" customFormat="1" ht="9.9499999999999993" customHeight="1" x14ac:dyDescent="0.2">
      <c r="B1321" s="106" t="s">
        <v>6</v>
      </c>
      <c r="D1321" s="39"/>
      <c r="E1321" s="72" t="s">
        <v>83</v>
      </c>
      <c r="F1321" s="72"/>
      <c r="G1321" s="29" t="s">
        <v>2112</v>
      </c>
      <c r="H1321" s="29"/>
      <c r="I1321" s="29"/>
      <c r="J1321" s="29"/>
      <c r="K1321" s="29"/>
      <c r="L1321" s="29" t="s">
        <v>125</v>
      </c>
      <c r="M1321" s="29"/>
      <c r="N1321" s="72" t="s">
        <v>2750</v>
      </c>
      <c r="P1321" s="72" t="s">
        <v>1531</v>
      </c>
      <c r="Q1321" s="87"/>
      <c r="R1321" s="28"/>
      <c r="S1321" s="38">
        <f>IF(Suggested="Yes",AA1321,AG1321)</f>
        <v>107.6</v>
      </c>
      <c r="T1321" s="36" t="s">
        <v>43</v>
      </c>
      <c r="U1321" s="5" t="str">
        <f>+Instructions!$B$3</f>
        <v>E</v>
      </c>
      <c r="V1321" s="51"/>
      <c r="W1321" s="55">
        <f>+Instructions!$C$22</f>
        <v>0</v>
      </c>
      <c r="X1321" s="38">
        <f>ROUND($AA1321*(1-W1321)+0.004999,2)</f>
        <v>107.6</v>
      </c>
      <c r="Y1321" s="146"/>
      <c r="Z1321" s="6" t="s">
        <v>3262</v>
      </c>
      <c r="AA1321" s="38">
        <v>107.6</v>
      </c>
      <c r="AB1321" s="59">
        <f>+W1321</f>
        <v>0</v>
      </c>
      <c r="AC1321" s="16">
        <f>+X1321</f>
        <v>107.6</v>
      </c>
      <c r="AD1321" s="12">
        <f>(AG1321-AC1321)/AG1321</f>
        <v>0</v>
      </c>
      <c r="AE1321" s="115"/>
      <c r="AF1321" s="121">
        <v>3</v>
      </c>
      <c r="AG1321" s="52">
        <f>SUM(AJ1321:AL1321)+AE1321</f>
        <v>107.6</v>
      </c>
      <c r="AH1321" s="146"/>
      <c r="AJ1321" s="38">
        <f>ROUND(AC1321/(1-VLOOKUP(AF1321,Group,2,FALSE)),2)</f>
        <v>107.6</v>
      </c>
      <c r="AK1321" s="16">
        <f>IF(VLOOKUP(AF1321,Group,5,FALSE)="YES",VLOOKUP(ROUND(ROUND(AJ1321,1)-AJ1321,2),Round,2,FALSE)+VLOOKUP(AF1321,Group,6,FALSE),0)</f>
        <v>0</v>
      </c>
      <c r="AL1321" s="16">
        <f>IF(VLOOKUP(AF1321,Group,7,FALSE)="",0,ROUND(AJ1321-0.04999,1)-AJ1321+AM1321)</f>
        <v>0</v>
      </c>
      <c r="AM1321" s="16" t="str">
        <f>IF(VLOOKUP(AF1321,Group,7,FALSE)="","",VLOOKUP(AF1321,Group,7,FALSE))</f>
        <v/>
      </c>
      <c r="AO1321" s="156" t="s">
        <v>56</v>
      </c>
    </row>
    <row r="1322" spans="2:41" s="3" customFormat="1" ht="2.4500000000000002" customHeight="1" x14ac:dyDescent="0.2">
      <c r="P1322" s="72"/>
      <c r="Q1322" s="87"/>
      <c r="R1322" s="6"/>
      <c r="S1322" s="38"/>
      <c r="T1322" s="6"/>
      <c r="U1322" s="5"/>
      <c r="V1322" s="51"/>
      <c r="W1322" s="55"/>
      <c r="X1322" s="14"/>
      <c r="Y1322" s="146"/>
      <c r="Z1322" s="38"/>
      <c r="AA1322" s="38"/>
      <c r="AB1322" s="54"/>
      <c r="AC1322" s="16"/>
      <c r="AD1322" s="14"/>
      <c r="AE1322" s="64"/>
      <c r="AF1322" s="118"/>
      <c r="AG1322" s="38"/>
      <c r="AH1322" s="146"/>
      <c r="AJ1322" s="38"/>
      <c r="AK1322" s="16"/>
      <c r="AL1322" s="16"/>
      <c r="AM1322" s="16"/>
      <c r="AO1322" s="157" t="s">
        <v>56</v>
      </c>
    </row>
    <row r="1323" spans="2:41" s="3" customFormat="1" ht="9.9499999999999993" customHeight="1" x14ac:dyDescent="0.2">
      <c r="C1323" s="138"/>
      <c r="D1323" s="39" t="s">
        <v>1799</v>
      </c>
      <c r="E1323" s="138" t="s">
        <v>2749</v>
      </c>
      <c r="F1323" s="138"/>
      <c r="G1323" s="138"/>
      <c r="H1323" s="138"/>
      <c r="I1323" s="138"/>
      <c r="J1323" s="138"/>
      <c r="K1323" s="138"/>
      <c r="L1323" s="138"/>
      <c r="M1323" s="138" t="s">
        <v>2386</v>
      </c>
      <c r="N1323" s="138"/>
      <c r="O1323" s="29"/>
      <c r="P1323" s="29"/>
      <c r="Q1323" s="29"/>
      <c r="R1323" s="29"/>
      <c r="S1323" s="29"/>
      <c r="T1323" s="29"/>
      <c r="U1323" s="5"/>
      <c r="V1323" s="51"/>
      <c r="W1323" s="68"/>
      <c r="X1323" s="68"/>
      <c r="Y1323" s="146"/>
      <c r="Z1323" s="38"/>
      <c r="AA1323" s="38"/>
      <c r="AB1323" s="54"/>
      <c r="AC1323" s="16"/>
      <c r="AD1323" s="14"/>
      <c r="AE1323" s="64"/>
      <c r="AF1323" s="118"/>
      <c r="AG1323" s="16"/>
      <c r="AH1323" s="146"/>
      <c r="AJ1323" s="38"/>
      <c r="AK1323" s="16"/>
      <c r="AL1323" s="16"/>
      <c r="AM1323" s="16"/>
      <c r="AO1323" s="157"/>
    </row>
    <row r="1324" spans="2:41" s="3" customFormat="1" ht="1.5" customHeight="1" x14ac:dyDescent="0.2">
      <c r="P1324" s="72"/>
      <c r="Q1324" s="87"/>
      <c r="R1324" s="6"/>
      <c r="S1324" s="38"/>
      <c r="T1324" s="6"/>
      <c r="U1324" s="5"/>
      <c r="V1324" s="51"/>
      <c r="W1324" s="55"/>
      <c r="X1324" s="14"/>
      <c r="Y1324" s="146"/>
      <c r="Z1324" s="38"/>
      <c r="AA1324" s="38"/>
      <c r="AB1324" s="54"/>
      <c r="AC1324" s="16"/>
      <c r="AD1324" s="14"/>
      <c r="AE1324" s="64"/>
      <c r="AF1324" s="118"/>
      <c r="AG1324" s="38"/>
      <c r="AH1324" s="146"/>
      <c r="AJ1324" s="38"/>
      <c r="AK1324" s="16"/>
      <c r="AL1324" s="16"/>
      <c r="AM1324" s="16"/>
      <c r="AO1324" s="157" t="s">
        <v>56</v>
      </c>
    </row>
    <row r="1325" spans="2:41" s="3" customFormat="1" ht="9.9499999999999993" customHeight="1" x14ac:dyDescent="0.2">
      <c r="B1325" s="106" t="s">
        <v>6</v>
      </c>
      <c r="D1325" s="39"/>
      <c r="E1325" s="72" t="s">
        <v>83</v>
      </c>
      <c r="F1325" s="72"/>
      <c r="G1325" s="29" t="s">
        <v>2113</v>
      </c>
      <c r="H1325" s="29"/>
      <c r="I1325" s="29"/>
      <c r="J1325" s="29"/>
      <c r="K1325" s="29"/>
      <c r="L1325" s="29" t="s">
        <v>125</v>
      </c>
      <c r="M1325" s="29"/>
      <c r="N1325" s="72" t="s">
        <v>2114</v>
      </c>
      <c r="P1325" s="72" t="s">
        <v>1531</v>
      </c>
      <c r="Q1325" s="87"/>
      <c r="R1325" s="28"/>
      <c r="S1325" s="38">
        <f t="shared" ref="S1325:S1333" si="1179">IF(Suggested="Yes",AA1325,AG1325)</f>
        <v>92.7</v>
      </c>
      <c r="T1325" s="36" t="s">
        <v>43</v>
      </c>
      <c r="U1325" s="5" t="str">
        <f>+Instructions!$B$3</f>
        <v>E</v>
      </c>
      <c r="V1325" s="51"/>
      <c r="W1325" s="55">
        <f>+Instructions!$C$22</f>
        <v>0</v>
      </c>
      <c r="X1325" s="38">
        <f t="shared" ref="X1325:X1333" si="1180">ROUND($AA1325*(1-W1325)+0.004999,2)</f>
        <v>92.7</v>
      </c>
      <c r="Y1325" s="146"/>
      <c r="Z1325" s="6" t="s">
        <v>3263</v>
      </c>
      <c r="AA1325" s="38">
        <v>92.7</v>
      </c>
      <c r="AB1325" s="59">
        <f t="shared" ref="AB1325:AB1333" si="1181">+W1325</f>
        <v>0</v>
      </c>
      <c r="AC1325" s="16">
        <f t="shared" ref="AC1325:AC1333" si="1182">+X1325</f>
        <v>92.7</v>
      </c>
      <c r="AD1325" s="12">
        <f t="shared" ref="AD1325:AD1333" si="1183">(AG1325-AC1325)/AG1325</f>
        <v>0</v>
      </c>
      <c r="AE1325" s="115"/>
      <c r="AF1325" s="121">
        <v>3</v>
      </c>
      <c r="AG1325" s="52">
        <f t="shared" ref="AG1325:AG1333" si="1184">SUM(AJ1325:AL1325)+AE1325</f>
        <v>92.7</v>
      </c>
      <c r="AH1325" s="146"/>
      <c r="AJ1325" s="38">
        <f t="shared" ref="AJ1325:AJ1333" si="1185">ROUND(AC1325/(1-VLOOKUP(AF1325,Group,2,FALSE)),2)</f>
        <v>92.7</v>
      </c>
      <c r="AK1325" s="16">
        <f t="shared" ref="AK1325:AK1333" si="1186">IF(VLOOKUP(AF1325,Group,5,FALSE)="YES",VLOOKUP(ROUND(ROUND(AJ1325,1)-AJ1325,2),Round,2,FALSE)+VLOOKUP(AF1325,Group,6,FALSE),0)</f>
        <v>0</v>
      </c>
      <c r="AL1325" s="16">
        <f t="shared" ref="AL1325:AL1333" si="1187">IF(VLOOKUP(AF1325,Group,7,FALSE)="",0,ROUND(AJ1325-0.04999,1)-AJ1325+AM1325)</f>
        <v>0</v>
      </c>
      <c r="AM1325" s="16" t="str">
        <f t="shared" ref="AM1325:AM1333" si="1188">IF(VLOOKUP(AF1325,Group,7,FALSE)="","",VLOOKUP(AF1325,Group,7,FALSE))</f>
        <v/>
      </c>
      <c r="AO1325" s="156" t="s">
        <v>56</v>
      </c>
    </row>
    <row r="1326" spans="2:41" s="3" customFormat="1" ht="9.9499999999999993" customHeight="1" x14ac:dyDescent="0.2">
      <c r="B1326" s="106" t="s">
        <v>6</v>
      </c>
      <c r="D1326" s="39"/>
      <c r="E1326" s="72" t="s">
        <v>83</v>
      </c>
      <c r="F1326" s="72"/>
      <c r="G1326" s="29" t="s">
        <v>132</v>
      </c>
      <c r="H1326" s="29"/>
      <c r="I1326" s="29"/>
      <c r="J1326" s="29"/>
      <c r="K1326" s="29"/>
      <c r="L1326" s="29" t="s">
        <v>125</v>
      </c>
      <c r="M1326" s="29"/>
      <c r="N1326" s="72" t="s">
        <v>2116</v>
      </c>
      <c r="P1326" s="72" t="s">
        <v>1531</v>
      </c>
      <c r="Q1326" s="87"/>
      <c r="R1326" s="28"/>
      <c r="S1326" s="38">
        <f t="shared" si="1179"/>
        <v>92.7</v>
      </c>
      <c r="T1326" s="36" t="s">
        <v>43</v>
      </c>
      <c r="U1326" s="5" t="str">
        <f>+Instructions!$B$3</f>
        <v>E</v>
      </c>
      <c r="V1326" s="51"/>
      <c r="W1326" s="55">
        <f>+Instructions!$C$22</f>
        <v>0</v>
      </c>
      <c r="X1326" s="38">
        <f t="shared" si="1180"/>
        <v>92.7</v>
      </c>
      <c r="Y1326" s="146"/>
      <c r="Z1326" s="6" t="s">
        <v>3263</v>
      </c>
      <c r="AA1326" s="38">
        <v>92.7</v>
      </c>
      <c r="AB1326" s="59">
        <f t="shared" si="1181"/>
        <v>0</v>
      </c>
      <c r="AC1326" s="16">
        <f t="shared" si="1182"/>
        <v>92.7</v>
      </c>
      <c r="AD1326" s="12">
        <f t="shared" si="1183"/>
        <v>0</v>
      </c>
      <c r="AE1326" s="115"/>
      <c r="AF1326" s="121">
        <v>3</v>
      </c>
      <c r="AG1326" s="52">
        <f t="shared" si="1184"/>
        <v>92.7</v>
      </c>
      <c r="AH1326" s="146"/>
      <c r="AJ1326" s="38">
        <f t="shared" si="1185"/>
        <v>92.7</v>
      </c>
      <c r="AK1326" s="16">
        <f t="shared" si="1186"/>
        <v>0</v>
      </c>
      <c r="AL1326" s="16">
        <f t="shared" si="1187"/>
        <v>0</v>
      </c>
      <c r="AM1326" s="16" t="str">
        <f t="shared" si="1188"/>
        <v/>
      </c>
      <c r="AO1326" s="156" t="s">
        <v>56</v>
      </c>
    </row>
    <row r="1327" spans="2:41" s="3" customFormat="1" ht="9.9499999999999993" customHeight="1" x14ac:dyDescent="0.2">
      <c r="B1327" s="106" t="s">
        <v>6</v>
      </c>
      <c r="D1327" s="39"/>
      <c r="E1327" s="72" t="s">
        <v>83</v>
      </c>
      <c r="F1327" s="72"/>
      <c r="G1327" s="29" t="s">
        <v>1585</v>
      </c>
      <c r="H1327" s="29"/>
      <c r="I1327" s="29"/>
      <c r="J1327" s="29"/>
      <c r="K1327" s="29"/>
      <c r="L1327" s="29" t="s">
        <v>125</v>
      </c>
      <c r="M1327" s="29"/>
      <c r="N1327" s="72" t="s">
        <v>2117</v>
      </c>
      <c r="P1327" s="72" t="s">
        <v>1531</v>
      </c>
      <c r="Q1327" s="87"/>
      <c r="R1327" s="28"/>
      <c r="S1327" s="38">
        <f t="shared" si="1179"/>
        <v>92.7</v>
      </c>
      <c r="T1327" s="36" t="s">
        <v>43</v>
      </c>
      <c r="U1327" s="5" t="str">
        <f>+Instructions!$B$3</f>
        <v>E</v>
      </c>
      <c r="V1327" s="51"/>
      <c r="W1327" s="55">
        <f>+Instructions!$C$22</f>
        <v>0</v>
      </c>
      <c r="X1327" s="38">
        <f t="shared" si="1180"/>
        <v>92.7</v>
      </c>
      <c r="Y1327" s="146"/>
      <c r="Z1327" s="6" t="s">
        <v>3263</v>
      </c>
      <c r="AA1327" s="38">
        <v>92.7</v>
      </c>
      <c r="AB1327" s="59">
        <f t="shared" si="1181"/>
        <v>0</v>
      </c>
      <c r="AC1327" s="16">
        <f t="shared" si="1182"/>
        <v>92.7</v>
      </c>
      <c r="AD1327" s="12">
        <f t="shared" si="1183"/>
        <v>0</v>
      </c>
      <c r="AE1327" s="115"/>
      <c r="AF1327" s="121">
        <v>3</v>
      </c>
      <c r="AG1327" s="52">
        <f t="shared" si="1184"/>
        <v>92.7</v>
      </c>
      <c r="AH1327" s="146"/>
      <c r="AJ1327" s="38">
        <f t="shared" si="1185"/>
        <v>92.7</v>
      </c>
      <c r="AK1327" s="16">
        <f t="shared" si="1186"/>
        <v>0</v>
      </c>
      <c r="AL1327" s="16">
        <f t="shared" si="1187"/>
        <v>0</v>
      </c>
      <c r="AM1327" s="16" t="str">
        <f t="shared" si="1188"/>
        <v/>
      </c>
      <c r="AO1327" s="156" t="s">
        <v>56</v>
      </c>
    </row>
    <row r="1328" spans="2:41" s="3" customFormat="1" ht="9.9499999999999993" customHeight="1" x14ac:dyDescent="0.2">
      <c r="B1328" s="106" t="s">
        <v>6</v>
      </c>
      <c r="D1328" s="39"/>
      <c r="E1328" s="72" t="s">
        <v>83</v>
      </c>
      <c r="F1328" s="72"/>
      <c r="G1328" s="29" t="s">
        <v>1609</v>
      </c>
      <c r="H1328" s="29"/>
      <c r="I1328" s="29"/>
      <c r="J1328" s="29"/>
      <c r="K1328" s="29"/>
      <c r="L1328" s="29" t="s">
        <v>125</v>
      </c>
      <c r="M1328" s="29"/>
      <c r="N1328" s="72" t="s">
        <v>2751</v>
      </c>
      <c r="P1328" s="72" t="s">
        <v>1531</v>
      </c>
      <c r="Q1328" s="87"/>
      <c r="R1328" s="28"/>
      <c r="S1328" s="38">
        <f t="shared" si="1179"/>
        <v>107.6</v>
      </c>
      <c r="T1328" s="36" t="s">
        <v>43</v>
      </c>
      <c r="U1328" s="5" t="str">
        <f>+Instructions!$B$3</f>
        <v>E</v>
      </c>
      <c r="V1328" s="51"/>
      <c r="W1328" s="55">
        <f>+Instructions!$C$22</f>
        <v>0</v>
      </c>
      <c r="X1328" s="38">
        <f t="shared" si="1180"/>
        <v>107.6</v>
      </c>
      <c r="Y1328" s="146"/>
      <c r="Z1328" s="6" t="s">
        <v>3262</v>
      </c>
      <c r="AA1328" s="38">
        <v>107.6</v>
      </c>
      <c r="AB1328" s="59">
        <f t="shared" si="1181"/>
        <v>0</v>
      </c>
      <c r="AC1328" s="16">
        <f t="shared" si="1182"/>
        <v>107.6</v>
      </c>
      <c r="AD1328" s="12">
        <f t="shared" si="1183"/>
        <v>0</v>
      </c>
      <c r="AE1328" s="115"/>
      <c r="AF1328" s="121">
        <v>3</v>
      </c>
      <c r="AG1328" s="52">
        <f t="shared" si="1184"/>
        <v>107.6</v>
      </c>
      <c r="AH1328" s="146"/>
      <c r="AJ1328" s="38">
        <f t="shared" si="1185"/>
        <v>107.6</v>
      </c>
      <c r="AK1328" s="16">
        <f t="shared" si="1186"/>
        <v>0</v>
      </c>
      <c r="AL1328" s="16">
        <f t="shared" si="1187"/>
        <v>0</v>
      </c>
      <c r="AM1328" s="16" t="str">
        <f t="shared" si="1188"/>
        <v/>
      </c>
      <c r="AO1328" s="156" t="s">
        <v>56</v>
      </c>
    </row>
    <row r="1329" spans="2:41" s="3" customFormat="1" ht="9.9499999999999993" customHeight="1" x14ac:dyDescent="0.2">
      <c r="B1329" s="106" t="s">
        <v>6</v>
      </c>
      <c r="D1329" s="39"/>
      <c r="E1329" s="72" t="s">
        <v>83</v>
      </c>
      <c r="F1329" s="72"/>
      <c r="G1329" s="29" t="s">
        <v>2747</v>
      </c>
      <c r="H1329" s="29"/>
      <c r="I1329" s="29"/>
      <c r="J1329" s="29"/>
      <c r="K1329" s="29"/>
      <c r="L1329" s="29" t="s">
        <v>125</v>
      </c>
      <c r="M1329" s="29"/>
      <c r="N1329" s="72" t="s">
        <v>2748</v>
      </c>
      <c r="P1329" s="72" t="s">
        <v>1531</v>
      </c>
      <c r="Q1329" s="87"/>
      <c r="R1329" s="28"/>
      <c r="S1329" s="38">
        <f t="shared" si="1179"/>
        <v>107.6</v>
      </c>
      <c r="T1329" s="36" t="s">
        <v>43</v>
      </c>
      <c r="U1329" s="5" t="str">
        <f>+Instructions!$B$3</f>
        <v>E</v>
      </c>
      <c r="V1329" s="51"/>
      <c r="W1329" s="55">
        <f>+Instructions!$C$22</f>
        <v>0</v>
      </c>
      <c r="X1329" s="38">
        <f t="shared" si="1180"/>
        <v>107.6</v>
      </c>
      <c r="Y1329" s="146"/>
      <c r="Z1329" s="6" t="s">
        <v>3262</v>
      </c>
      <c r="AA1329" s="38">
        <v>107.6</v>
      </c>
      <c r="AB1329" s="59">
        <f t="shared" si="1181"/>
        <v>0</v>
      </c>
      <c r="AC1329" s="16">
        <f t="shared" si="1182"/>
        <v>107.6</v>
      </c>
      <c r="AD1329" s="12">
        <f t="shared" si="1183"/>
        <v>0</v>
      </c>
      <c r="AE1329" s="115"/>
      <c r="AF1329" s="121">
        <v>3</v>
      </c>
      <c r="AG1329" s="52">
        <f t="shared" si="1184"/>
        <v>107.6</v>
      </c>
      <c r="AH1329" s="146"/>
      <c r="AJ1329" s="38">
        <f t="shared" si="1185"/>
        <v>107.6</v>
      </c>
      <c r="AK1329" s="16">
        <f t="shared" si="1186"/>
        <v>0</v>
      </c>
      <c r="AL1329" s="16">
        <f t="shared" si="1187"/>
        <v>0</v>
      </c>
      <c r="AM1329" s="16" t="str">
        <f t="shared" si="1188"/>
        <v/>
      </c>
      <c r="AO1329" s="156" t="s">
        <v>56</v>
      </c>
    </row>
    <row r="1330" spans="2:41" s="3" customFormat="1" ht="9.9499999999999993" customHeight="1" x14ac:dyDescent="0.2">
      <c r="B1330" s="106" t="s">
        <v>6</v>
      </c>
      <c r="D1330" s="39"/>
      <c r="E1330" s="72" t="s">
        <v>83</v>
      </c>
      <c r="F1330" s="72"/>
      <c r="G1330" s="29" t="s">
        <v>1787</v>
      </c>
      <c r="H1330" s="29"/>
      <c r="I1330" s="29"/>
      <c r="J1330" s="29"/>
      <c r="K1330" s="29"/>
      <c r="L1330" s="29" t="s">
        <v>125</v>
      </c>
      <c r="M1330" s="29"/>
      <c r="N1330" s="72" t="s">
        <v>2118</v>
      </c>
      <c r="P1330" s="72" t="s">
        <v>1531</v>
      </c>
      <c r="Q1330" s="87"/>
      <c r="R1330" s="28"/>
      <c r="S1330" s="38">
        <f t="shared" si="1179"/>
        <v>92.7</v>
      </c>
      <c r="T1330" s="36" t="s">
        <v>43</v>
      </c>
      <c r="U1330" s="5" t="str">
        <f>+Instructions!$B$3</f>
        <v>E</v>
      </c>
      <c r="V1330" s="51"/>
      <c r="W1330" s="55">
        <f>+Instructions!$C$22</f>
        <v>0</v>
      </c>
      <c r="X1330" s="38">
        <f t="shared" si="1180"/>
        <v>92.7</v>
      </c>
      <c r="Y1330" s="146"/>
      <c r="Z1330" s="6" t="s">
        <v>3263</v>
      </c>
      <c r="AA1330" s="38">
        <v>92.7</v>
      </c>
      <c r="AB1330" s="59">
        <f t="shared" si="1181"/>
        <v>0</v>
      </c>
      <c r="AC1330" s="16">
        <f t="shared" si="1182"/>
        <v>92.7</v>
      </c>
      <c r="AD1330" s="12">
        <f t="shared" si="1183"/>
        <v>0</v>
      </c>
      <c r="AE1330" s="115"/>
      <c r="AF1330" s="121">
        <v>3</v>
      </c>
      <c r="AG1330" s="52">
        <f t="shared" si="1184"/>
        <v>92.7</v>
      </c>
      <c r="AH1330" s="146"/>
      <c r="AJ1330" s="38">
        <f t="shared" si="1185"/>
        <v>92.7</v>
      </c>
      <c r="AK1330" s="16">
        <f t="shared" si="1186"/>
        <v>0</v>
      </c>
      <c r="AL1330" s="16">
        <f t="shared" si="1187"/>
        <v>0</v>
      </c>
      <c r="AM1330" s="16" t="str">
        <f t="shared" si="1188"/>
        <v/>
      </c>
      <c r="AO1330" s="156" t="s">
        <v>56</v>
      </c>
    </row>
    <row r="1331" spans="2:41" s="3" customFormat="1" ht="9.9499999999999993" customHeight="1" x14ac:dyDescent="0.2">
      <c r="B1331" s="106" t="s">
        <v>6</v>
      </c>
      <c r="D1331" s="39"/>
      <c r="E1331" s="72" t="s">
        <v>83</v>
      </c>
      <c r="F1331" s="72"/>
      <c r="G1331" s="29" t="s">
        <v>1925</v>
      </c>
      <c r="H1331" s="29"/>
      <c r="I1331" s="29"/>
      <c r="J1331" s="29"/>
      <c r="K1331" s="29"/>
      <c r="L1331" s="29" t="s">
        <v>125</v>
      </c>
      <c r="M1331" s="29"/>
      <c r="N1331" s="72" t="s">
        <v>2752</v>
      </c>
      <c r="P1331" s="72" t="s">
        <v>1531</v>
      </c>
      <c r="Q1331" s="87"/>
      <c r="R1331" s="28"/>
      <c r="S1331" s="38">
        <f t="shared" si="1179"/>
        <v>92.5</v>
      </c>
      <c r="T1331" s="36" t="s">
        <v>43</v>
      </c>
      <c r="U1331" s="5" t="str">
        <f>+Instructions!$B$3</f>
        <v>E</v>
      </c>
      <c r="V1331" s="51"/>
      <c r="W1331" s="55">
        <f>+Instructions!$C$22</f>
        <v>0</v>
      </c>
      <c r="X1331" s="38">
        <f t="shared" si="1180"/>
        <v>92.5</v>
      </c>
      <c r="Y1331" s="146"/>
      <c r="Z1331" s="6" t="s">
        <v>3262</v>
      </c>
      <c r="AA1331" s="38">
        <v>92.5</v>
      </c>
      <c r="AB1331" s="59">
        <f t="shared" si="1181"/>
        <v>0</v>
      </c>
      <c r="AC1331" s="16">
        <f t="shared" si="1182"/>
        <v>92.5</v>
      </c>
      <c r="AD1331" s="12">
        <f t="shared" si="1183"/>
        <v>0</v>
      </c>
      <c r="AE1331" s="115"/>
      <c r="AF1331" s="121">
        <v>3</v>
      </c>
      <c r="AG1331" s="52">
        <f t="shared" si="1184"/>
        <v>92.5</v>
      </c>
      <c r="AH1331" s="146"/>
      <c r="AJ1331" s="38">
        <f t="shared" si="1185"/>
        <v>92.5</v>
      </c>
      <c r="AK1331" s="16">
        <f t="shared" si="1186"/>
        <v>0</v>
      </c>
      <c r="AL1331" s="16">
        <f t="shared" si="1187"/>
        <v>0</v>
      </c>
      <c r="AM1331" s="16" t="str">
        <f t="shared" si="1188"/>
        <v/>
      </c>
      <c r="AO1331" s="156" t="s">
        <v>56</v>
      </c>
    </row>
    <row r="1332" spans="2:41" s="3" customFormat="1" ht="9.9499999999999993" customHeight="1" x14ac:dyDescent="0.2">
      <c r="B1332" s="106" t="s">
        <v>6</v>
      </c>
      <c r="D1332" s="39"/>
      <c r="E1332" s="72" t="s">
        <v>83</v>
      </c>
      <c r="F1332" s="72"/>
      <c r="G1332" s="29" t="s">
        <v>2754</v>
      </c>
      <c r="H1332" s="29"/>
      <c r="I1332" s="29"/>
      <c r="J1332" s="29"/>
      <c r="K1332" s="29"/>
      <c r="L1332" s="29" t="s">
        <v>125</v>
      </c>
      <c r="M1332" s="29"/>
      <c r="N1332" s="72" t="s">
        <v>2753</v>
      </c>
      <c r="P1332" s="72" t="s">
        <v>1531</v>
      </c>
      <c r="Q1332" s="87"/>
      <c r="R1332" s="28"/>
      <c r="S1332" s="38">
        <f t="shared" si="1179"/>
        <v>92.5</v>
      </c>
      <c r="T1332" s="36" t="s">
        <v>43</v>
      </c>
      <c r="U1332" s="5" t="str">
        <f>+Instructions!$B$3</f>
        <v>E</v>
      </c>
      <c r="V1332" s="51"/>
      <c r="W1332" s="55">
        <f>+Instructions!$C$22</f>
        <v>0</v>
      </c>
      <c r="X1332" s="38">
        <f t="shared" si="1180"/>
        <v>92.5</v>
      </c>
      <c r="Y1332" s="146"/>
      <c r="Z1332" s="6" t="s">
        <v>3262</v>
      </c>
      <c r="AA1332" s="38">
        <v>92.5</v>
      </c>
      <c r="AB1332" s="59">
        <f t="shared" si="1181"/>
        <v>0</v>
      </c>
      <c r="AC1332" s="16">
        <f t="shared" si="1182"/>
        <v>92.5</v>
      </c>
      <c r="AD1332" s="12">
        <f t="shared" si="1183"/>
        <v>0</v>
      </c>
      <c r="AE1332" s="115"/>
      <c r="AF1332" s="121">
        <v>3</v>
      </c>
      <c r="AG1332" s="52">
        <f t="shared" si="1184"/>
        <v>92.5</v>
      </c>
      <c r="AH1332" s="146"/>
      <c r="AJ1332" s="38">
        <f t="shared" si="1185"/>
        <v>92.5</v>
      </c>
      <c r="AK1332" s="16">
        <f t="shared" si="1186"/>
        <v>0</v>
      </c>
      <c r="AL1332" s="16">
        <f t="shared" si="1187"/>
        <v>0</v>
      </c>
      <c r="AM1332" s="16" t="str">
        <f t="shared" si="1188"/>
        <v/>
      </c>
      <c r="AO1332" s="156" t="s">
        <v>56</v>
      </c>
    </row>
    <row r="1333" spans="2:41" s="3" customFormat="1" ht="9.9499999999999993" customHeight="1" x14ac:dyDescent="0.2">
      <c r="B1333" s="106" t="s">
        <v>6</v>
      </c>
      <c r="D1333" s="39"/>
      <c r="E1333" s="72" t="s">
        <v>83</v>
      </c>
      <c r="F1333" s="72"/>
      <c r="G1333" s="29" t="s">
        <v>176</v>
      </c>
      <c r="H1333" s="29"/>
      <c r="I1333" s="29"/>
      <c r="J1333" s="29"/>
      <c r="K1333" s="29"/>
      <c r="L1333" s="29" t="s">
        <v>125</v>
      </c>
      <c r="M1333" s="29"/>
      <c r="N1333" s="72" t="s">
        <v>2755</v>
      </c>
      <c r="P1333" s="72" t="s">
        <v>1531</v>
      </c>
      <c r="Q1333" s="87"/>
      <c r="R1333" s="28"/>
      <c r="S1333" s="38">
        <f t="shared" si="1179"/>
        <v>107.6</v>
      </c>
      <c r="T1333" s="36" t="s">
        <v>43</v>
      </c>
      <c r="U1333" s="5" t="str">
        <f>+Instructions!$B$3</f>
        <v>E</v>
      </c>
      <c r="V1333" s="51"/>
      <c r="W1333" s="55">
        <f>+Instructions!$C$22</f>
        <v>0</v>
      </c>
      <c r="X1333" s="38">
        <f t="shared" si="1180"/>
        <v>107.6</v>
      </c>
      <c r="Y1333" s="146"/>
      <c r="Z1333" s="6" t="s">
        <v>3262</v>
      </c>
      <c r="AA1333" s="38">
        <v>107.6</v>
      </c>
      <c r="AB1333" s="59">
        <f t="shared" si="1181"/>
        <v>0</v>
      </c>
      <c r="AC1333" s="16">
        <f t="shared" si="1182"/>
        <v>107.6</v>
      </c>
      <c r="AD1333" s="12">
        <f t="shared" si="1183"/>
        <v>0</v>
      </c>
      <c r="AE1333" s="115"/>
      <c r="AF1333" s="121">
        <v>3</v>
      </c>
      <c r="AG1333" s="52">
        <f t="shared" si="1184"/>
        <v>107.6</v>
      </c>
      <c r="AH1333" s="146"/>
      <c r="AJ1333" s="38">
        <f t="shared" si="1185"/>
        <v>107.6</v>
      </c>
      <c r="AK1333" s="16">
        <f t="shared" si="1186"/>
        <v>0</v>
      </c>
      <c r="AL1333" s="16">
        <f t="shared" si="1187"/>
        <v>0</v>
      </c>
      <c r="AM1333" s="16" t="str">
        <f t="shared" si="1188"/>
        <v/>
      </c>
      <c r="AO1333" s="156" t="s">
        <v>56</v>
      </c>
    </row>
    <row r="1334" spans="2:41" s="3" customFormat="1" ht="3.75" customHeight="1" x14ac:dyDescent="0.2">
      <c r="P1334" s="72"/>
      <c r="Q1334" s="87"/>
      <c r="R1334" s="6"/>
      <c r="S1334" s="38"/>
      <c r="T1334" s="6"/>
      <c r="U1334" s="5"/>
      <c r="V1334" s="51"/>
      <c r="W1334" s="55"/>
      <c r="X1334" s="14"/>
      <c r="Y1334" s="146"/>
      <c r="Z1334" s="38"/>
      <c r="AA1334" s="38"/>
      <c r="AB1334" s="54"/>
      <c r="AC1334" s="16"/>
      <c r="AD1334" s="14"/>
      <c r="AE1334" s="64"/>
      <c r="AF1334" s="118"/>
      <c r="AG1334" s="38"/>
      <c r="AH1334" s="146"/>
      <c r="AJ1334" s="38"/>
      <c r="AK1334" s="16"/>
      <c r="AL1334" s="16"/>
      <c r="AM1334" s="16"/>
      <c r="AO1334" s="157" t="s">
        <v>56</v>
      </c>
    </row>
    <row r="1335" spans="2:41" s="3" customFormat="1" ht="9.9499999999999993" customHeight="1" x14ac:dyDescent="0.2">
      <c r="C1335" s="71" t="s">
        <v>2415</v>
      </c>
      <c r="P1335" s="137"/>
      <c r="Q1335" s="6"/>
      <c r="R1335" s="77" t="s">
        <v>791</v>
      </c>
      <c r="S1335" s="185" t="s">
        <v>2416</v>
      </c>
      <c r="T1335" s="190"/>
      <c r="U1335" s="5"/>
      <c r="V1335" s="51"/>
      <c r="W1335" s="68"/>
      <c r="X1335" s="68"/>
      <c r="Y1335" s="146"/>
      <c r="Z1335" s="38"/>
      <c r="AA1335" s="38"/>
      <c r="AB1335" s="14"/>
      <c r="AC1335" s="14"/>
      <c r="AD1335" s="14"/>
      <c r="AE1335" s="14"/>
      <c r="AF1335" s="64"/>
      <c r="AG1335" s="16"/>
      <c r="AH1335" s="146"/>
      <c r="AO1335" s="157" t="s">
        <v>56</v>
      </c>
    </row>
    <row r="1336" spans="2:41" s="3" customFormat="1" ht="2.4500000000000002" customHeight="1" x14ac:dyDescent="0.2">
      <c r="P1336" s="72"/>
      <c r="Q1336" s="87"/>
      <c r="R1336" s="6"/>
      <c r="S1336" s="38"/>
      <c r="T1336" s="6"/>
      <c r="U1336" s="5"/>
      <c r="V1336" s="51"/>
      <c r="W1336" s="55"/>
      <c r="X1336" s="14"/>
      <c r="Y1336" s="146"/>
      <c r="Z1336" s="38"/>
      <c r="AA1336" s="38"/>
      <c r="AB1336" s="54"/>
      <c r="AC1336" s="16"/>
      <c r="AD1336" s="14"/>
      <c r="AE1336" s="64"/>
      <c r="AF1336" s="118"/>
      <c r="AG1336" s="38"/>
      <c r="AH1336" s="146"/>
      <c r="AJ1336" s="38"/>
      <c r="AK1336" s="16"/>
      <c r="AL1336" s="16"/>
      <c r="AM1336" s="16"/>
      <c r="AO1336" s="157" t="s">
        <v>56</v>
      </c>
    </row>
    <row r="1337" spans="2:41" s="3" customFormat="1" ht="9.9499999999999993" customHeight="1" x14ac:dyDescent="0.2">
      <c r="C1337" s="138"/>
      <c r="D1337" s="39" t="s">
        <v>1799</v>
      </c>
      <c r="E1337" s="138" t="s">
        <v>2757</v>
      </c>
      <c r="F1337" s="138"/>
      <c r="G1337" s="138"/>
      <c r="H1337" s="138"/>
      <c r="I1337" s="138"/>
      <c r="J1337" s="138"/>
      <c r="K1337" s="138"/>
      <c r="L1337" s="138"/>
      <c r="M1337" s="138" t="s">
        <v>2386</v>
      </c>
      <c r="N1337" s="138"/>
      <c r="O1337" s="29"/>
      <c r="P1337" s="29"/>
      <c r="Q1337" s="29"/>
      <c r="R1337" s="29"/>
      <c r="S1337" s="29"/>
      <c r="T1337" s="29"/>
      <c r="U1337" s="5"/>
      <c r="V1337" s="51"/>
      <c r="W1337" s="68"/>
      <c r="X1337" s="68"/>
      <c r="Y1337" s="146"/>
      <c r="Z1337" s="38"/>
      <c r="AA1337" s="38"/>
      <c r="AB1337" s="54"/>
      <c r="AC1337" s="16"/>
      <c r="AD1337" s="14"/>
      <c r="AE1337" s="64"/>
      <c r="AF1337" s="118"/>
      <c r="AG1337" s="16"/>
      <c r="AH1337" s="146"/>
      <c r="AJ1337" s="38"/>
      <c r="AK1337" s="16"/>
      <c r="AL1337" s="16"/>
      <c r="AM1337" s="16"/>
      <c r="AO1337" s="157"/>
    </row>
    <row r="1338" spans="2:41" s="3" customFormat="1" ht="1.5" customHeight="1" x14ac:dyDescent="0.2">
      <c r="P1338" s="72"/>
      <c r="Q1338" s="87"/>
      <c r="R1338" s="6"/>
      <c r="S1338" s="38"/>
      <c r="T1338" s="6"/>
      <c r="U1338" s="5"/>
      <c r="V1338" s="51"/>
      <c r="W1338" s="55"/>
      <c r="X1338" s="14"/>
      <c r="Y1338" s="146"/>
      <c r="Z1338" s="38"/>
      <c r="AA1338" s="38"/>
      <c r="AB1338" s="54"/>
      <c r="AC1338" s="16"/>
      <c r="AD1338" s="14"/>
      <c r="AE1338" s="64"/>
      <c r="AF1338" s="118"/>
      <c r="AG1338" s="38"/>
      <c r="AH1338" s="146"/>
      <c r="AJ1338" s="38"/>
      <c r="AK1338" s="16"/>
      <c r="AL1338" s="16"/>
      <c r="AM1338" s="16"/>
      <c r="AO1338" s="157" t="s">
        <v>56</v>
      </c>
    </row>
    <row r="1339" spans="2:41" s="3" customFormat="1" ht="9.9499999999999993" customHeight="1" x14ac:dyDescent="0.2">
      <c r="B1339" s="106" t="s">
        <v>6</v>
      </c>
      <c r="D1339" s="39"/>
      <c r="E1339" s="72" t="s">
        <v>83</v>
      </c>
      <c r="F1339" s="72"/>
      <c r="G1339" s="29" t="s">
        <v>794</v>
      </c>
      <c r="H1339" s="29"/>
      <c r="I1339" s="29"/>
      <c r="J1339" s="29" t="s">
        <v>127</v>
      </c>
      <c r="K1339" s="29"/>
      <c r="L1339" s="29" t="s">
        <v>576</v>
      </c>
      <c r="M1339" s="29"/>
      <c r="N1339" s="72" t="s">
        <v>2418</v>
      </c>
      <c r="P1339" s="72" t="s">
        <v>1531</v>
      </c>
      <c r="Q1339" s="87"/>
      <c r="R1339" s="28"/>
      <c r="S1339" s="38">
        <f>IF(Suggested="Yes",AA1339,AG1339)</f>
        <v>22.2</v>
      </c>
      <c r="T1339" s="36" t="s">
        <v>43</v>
      </c>
      <c r="U1339" s="5" t="str">
        <f>+Instructions!$B$3</f>
        <v>E</v>
      </c>
      <c r="V1339" s="51"/>
      <c r="W1339" s="55">
        <f>+Instructions!$C$22</f>
        <v>0</v>
      </c>
      <c r="X1339" s="38">
        <f>ROUND($AA1339*(1-W1339)+0.004999,2)</f>
        <v>22.2</v>
      </c>
      <c r="Y1339" s="146"/>
      <c r="Z1339" s="6" t="s">
        <v>3263</v>
      </c>
      <c r="AA1339" s="38">
        <v>22.2</v>
      </c>
      <c r="AB1339" s="59">
        <f t="shared" ref="AB1339:AC1342" si="1189">+W1339</f>
        <v>0</v>
      </c>
      <c r="AC1339" s="16">
        <f t="shared" si="1189"/>
        <v>22.2</v>
      </c>
      <c r="AD1339" s="12">
        <f>(AG1339-AC1339)/AG1339</f>
        <v>0</v>
      </c>
      <c r="AE1339" s="115"/>
      <c r="AF1339" s="121">
        <v>3</v>
      </c>
      <c r="AG1339" s="52">
        <f>SUM(AJ1339:AL1339)+AE1339</f>
        <v>22.2</v>
      </c>
      <c r="AH1339" s="146"/>
      <c r="AJ1339" s="38">
        <f>ROUND(AC1339/(1-VLOOKUP(AF1339,Group,2,FALSE)),2)</f>
        <v>22.2</v>
      </c>
      <c r="AK1339" s="16">
        <f>IF(VLOOKUP(AF1339,Group,5,FALSE)="YES",VLOOKUP(ROUND(ROUND(AJ1339,1)-AJ1339,2),Round,2,FALSE)+VLOOKUP(AF1339,Group,6,FALSE),0)</f>
        <v>0</v>
      </c>
      <c r="AL1339" s="16">
        <f>IF(VLOOKUP(AF1339,Group,7,FALSE)="",0,ROUND(AJ1339-0.04999,1)-AJ1339+AM1339)</f>
        <v>0</v>
      </c>
      <c r="AM1339" s="16" t="str">
        <f>IF(VLOOKUP(AF1339,Group,7,FALSE)="","",VLOOKUP(AF1339,Group,7,FALSE))</f>
        <v/>
      </c>
      <c r="AO1339" s="156" t="s">
        <v>56</v>
      </c>
    </row>
    <row r="1340" spans="2:41" s="3" customFormat="1" ht="9.9499999999999993" customHeight="1" x14ac:dyDescent="0.2">
      <c r="B1340" s="106" t="s">
        <v>6</v>
      </c>
      <c r="D1340" s="39"/>
      <c r="E1340" s="72" t="s">
        <v>83</v>
      </c>
      <c r="F1340" s="72"/>
      <c r="G1340" s="29" t="s">
        <v>794</v>
      </c>
      <c r="H1340" s="29"/>
      <c r="I1340" s="29"/>
      <c r="J1340" s="29" t="s">
        <v>149</v>
      </c>
      <c r="K1340" s="29"/>
      <c r="L1340" s="29" t="s">
        <v>576</v>
      </c>
      <c r="M1340" s="29"/>
      <c r="N1340" s="72" t="s">
        <v>2417</v>
      </c>
      <c r="P1340" s="72" t="s">
        <v>1531</v>
      </c>
      <c r="Q1340" s="87"/>
      <c r="R1340" s="28"/>
      <c r="S1340" s="38">
        <f>IF(Suggested="Yes",AA1340,AG1340)</f>
        <v>19.100000000000001</v>
      </c>
      <c r="T1340" s="36" t="s">
        <v>43</v>
      </c>
      <c r="U1340" s="5" t="str">
        <f>+Instructions!$B$3</f>
        <v>E</v>
      </c>
      <c r="V1340" s="51"/>
      <c r="W1340" s="55">
        <f>+Instructions!$C$22</f>
        <v>0</v>
      </c>
      <c r="X1340" s="38">
        <f>ROUND($AA1340*(1-W1340)+0.004999,2)</f>
        <v>19.100000000000001</v>
      </c>
      <c r="Y1340" s="146"/>
      <c r="Z1340" s="6" t="s">
        <v>3263</v>
      </c>
      <c r="AA1340" s="38">
        <v>19.100000000000001</v>
      </c>
      <c r="AB1340" s="59">
        <f t="shared" si="1189"/>
        <v>0</v>
      </c>
      <c r="AC1340" s="16">
        <f t="shared" si="1189"/>
        <v>19.100000000000001</v>
      </c>
      <c r="AD1340" s="12">
        <f>(AG1340-AC1340)/AG1340</f>
        <v>0</v>
      </c>
      <c r="AE1340" s="115"/>
      <c r="AF1340" s="121">
        <v>3</v>
      </c>
      <c r="AG1340" s="52">
        <f>SUM(AJ1340:AL1340)+AE1340</f>
        <v>19.100000000000001</v>
      </c>
      <c r="AH1340" s="146"/>
      <c r="AJ1340" s="38">
        <f>ROUND(AC1340/(1-VLOOKUP(AF1340,Group,2,FALSE)),2)</f>
        <v>19.100000000000001</v>
      </c>
      <c r="AK1340" s="16">
        <f>IF(VLOOKUP(AF1340,Group,5,FALSE)="YES",VLOOKUP(ROUND(ROUND(AJ1340,1)-AJ1340,2),Round,2,FALSE)+VLOOKUP(AF1340,Group,6,FALSE),0)</f>
        <v>0</v>
      </c>
      <c r="AL1340" s="16">
        <f>IF(VLOOKUP(AF1340,Group,7,FALSE)="",0,ROUND(AJ1340-0.04999,1)-AJ1340+AM1340)</f>
        <v>0</v>
      </c>
      <c r="AM1340" s="16" t="str">
        <f>IF(VLOOKUP(AF1340,Group,7,FALSE)="","",VLOOKUP(AF1340,Group,7,FALSE))</f>
        <v/>
      </c>
      <c r="AO1340" s="156" t="s">
        <v>56</v>
      </c>
    </row>
    <row r="1341" spans="2:41" s="3" customFormat="1" ht="9.9499999999999993" customHeight="1" x14ac:dyDescent="0.2">
      <c r="B1341" s="106" t="s">
        <v>6</v>
      </c>
      <c r="D1341" s="39"/>
      <c r="E1341" s="72" t="s">
        <v>83</v>
      </c>
      <c r="F1341" s="72"/>
      <c r="G1341" s="29" t="s">
        <v>794</v>
      </c>
      <c r="H1341" s="29"/>
      <c r="I1341" s="29"/>
      <c r="J1341" s="29" t="s">
        <v>213</v>
      </c>
      <c r="K1341" s="29"/>
      <c r="L1341" s="29" t="s">
        <v>576</v>
      </c>
      <c r="M1341" s="29"/>
      <c r="N1341" s="72" t="s">
        <v>2419</v>
      </c>
      <c r="P1341" s="72" t="s">
        <v>1531</v>
      </c>
      <c r="Q1341" s="87"/>
      <c r="R1341" s="28"/>
      <c r="S1341" s="38">
        <f>IF(Suggested="Yes",AA1341,AG1341)</f>
        <v>24.05</v>
      </c>
      <c r="T1341" s="36" t="s">
        <v>43</v>
      </c>
      <c r="U1341" s="5" t="str">
        <f>+Instructions!$B$3</f>
        <v>E</v>
      </c>
      <c r="V1341" s="51"/>
      <c r="W1341" s="55">
        <f>+Instructions!$C$22</f>
        <v>0</v>
      </c>
      <c r="X1341" s="38">
        <f>ROUND($AA1341*(1-W1341)+0.004999,2)</f>
        <v>24.05</v>
      </c>
      <c r="Y1341" s="146"/>
      <c r="Z1341" s="6" t="s">
        <v>3263</v>
      </c>
      <c r="AA1341" s="38">
        <v>24.05</v>
      </c>
      <c r="AB1341" s="59">
        <f t="shared" si="1189"/>
        <v>0</v>
      </c>
      <c r="AC1341" s="16">
        <f t="shared" si="1189"/>
        <v>24.05</v>
      </c>
      <c r="AD1341" s="12">
        <f>(AG1341-AC1341)/AG1341</f>
        <v>0</v>
      </c>
      <c r="AE1341" s="115"/>
      <c r="AF1341" s="121">
        <v>3</v>
      </c>
      <c r="AG1341" s="52">
        <f>SUM(AJ1341:AL1341)+AE1341</f>
        <v>24.05</v>
      </c>
      <c r="AH1341" s="146"/>
      <c r="AJ1341" s="38">
        <f>ROUND(AC1341/(1-VLOOKUP(AF1341,Group,2,FALSE)),2)</f>
        <v>24.05</v>
      </c>
      <c r="AK1341" s="16">
        <f>IF(VLOOKUP(AF1341,Group,5,FALSE)="YES",VLOOKUP(ROUND(ROUND(AJ1341,1)-AJ1341,2),Round,2,FALSE)+VLOOKUP(AF1341,Group,6,FALSE),0)</f>
        <v>0</v>
      </c>
      <c r="AL1341" s="16">
        <f>IF(VLOOKUP(AF1341,Group,7,FALSE)="",0,ROUND(AJ1341-0.04999,1)-AJ1341+AM1341)</f>
        <v>0</v>
      </c>
      <c r="AM1341" s="16" t="str">
        <f>IF(VLOOKUP(AF1341,Group,7,FALSE)="","",VLOOKUP(AF1341,Group,7,FALSE))</f>
        <v/>
      </c>
      <c r="AO1341" s="156" t="s">
        <v>56</v>
      </c>
    </row>
    <row r="1342" spans="2:41" s="3" customFormat="1" ht="9.9499999999999993" customHeight="1" x14ac:dyDescent="0.2">
      <c r="B1342" s="106" t="s">
        <v>6</v>
      </c>
      <c r="D1342" s="39"/>
      <c r="E1342" s="72" t="s">
        <v>83</v>
      </c>
      <c r="F1342" s="72"/>
      <c r="G1342" s="29" t="s">
        <v>794</v>
      </c>
      <c r="H1342" s="29"/>
      <c r="I1342" s="29"/>
      <c r="J1342" s="29" t="s">
        <v>229</v>
      </c>
      <c r="K1342" s="29"/>
      <c r="L1342" s="29" t="s">
        <v>576</v>
      </c>
      <c r="M1342" s="29"/>
      <c r="N1342" s="72" t="s">
        <v>2420</v>
      </c>
      <c r="P1342" s="72" t="s">
        <v>1531</v>
      </c>
      <c r="Q1342" s="87"/>
      <c r="R1342" s="28"/>
      <c r="S1342" s="38">
        <f>IF(Suggested="Yes",AA1342,AG1342)</f>
        <v>22.8</v>
      </c>
      <c r="T1342" s="36" t="s">
        <v>43</v>
      </c>
      <c r="U1342" s="5" t="str">
        <f>+Instructions!$B$3</f>
        <v>E</v>
      </c>
      <c r="V1342" s="51"/>
      <c r="W1342" s="55">
        <f>+Instructions!$C$22</f>
        <v>0</v>
      </c>
      <c r="X1342" s="38">
        <f>ROUND($AA1342*(1-W1342)+0.004999,2)</f>
        <v>22.8</v>
      </c>
      <c r="Y1342" s="146"/>
      <c r="Z1342" s="6" t="s">
        <v>3263</v>
      </c>
      <c r="AA1342" s="38">
        <v>22.8</v>
      </c>
      <c r="AB1342" s="59">
        <f t="shared" si="1189"/>
        <v>0</v>
      </c>
      <c r="AC1342" s="16">
        <f t="shared" si="1189"/>
        <v>22.8</v>
      </c>
      <c r="AD1342" s="12">
        <f>(AG1342-AC1342)/AG1342</f>
        <v>0</v>
      </c>
      <c r="AE1342" s="115"/>
      <c r="AF1342" s="121">
        <v>3</v>
      </c>
      <c r="AG1342" s="52">
        <f>SUM(AJ1342:AL1342)+AE1342</f>
        <v>22.8</v>
      </c>
      <c r="AH1342" s="146"/>
      <c r="AJ1342" s="38">
        <f>ROUND(AC1342/(1-VLOOKUP(AF1342,Group,2,FALSE)),2)</f>
        <v>22.8</v>
      </c>
      <c r="AK1342" s="16">
        <f>IF(VLOOKUP(AF1342,Group,5,FALSE)="YES",VLOOKUP(ROUND(ROUND(AJ1342,1)-AJ1342,2),Round,2,FALSE)+VLOOKUP(AF1342,Group,6,FALSE),0)</f>
        <v>0</v>
      </c>
      <c r="AL1342" s="16">
        <f>IF(VLOOKUP(AF1342,Group,7,FALSE)="",0,ROUND(AJ1342-0.04999,1)-AJ1342+AM1342)</f>
        <v>0</v>
      </c>
      <c r="AM1342" s="16" t="str">
        <f>IF(VLOOKUP(AF1342,Group,7,FALSE)="","",VLOOKUP(AF1342,Group,7,FALSE))</f>
        <v/>
      </c>
      <c r="AO1342" s="156" t="s">
        <v>56</v>
      </c>
    </row>
    <row r="1343" spans="2:41" s="3" customFormat="1" ht="3.75" customHeight="1" x14ac:dyDescent="0.2">
      <c r="P1343" s="72"/>
      <c r="Q1343" s="87"/>
      <c r="R1343" s="6"/>
      <c r="S1343" s="38"/>
      <c r="T1343" s="6"/>
      <c r="U1343" s="5"/>
      <c r="V1343" s="51"/>
      <c r="W1343" s="55"/>
      <c r="X1343" s="14"/>
      <c r="Y1343" s="146"/>
      <c r="Z1343" s="38"/>
      <c r="AA1343" s="38"/>
      <c r="AB1343" s="54"/>
      <c r="AC1343" s="16"/>
      <c r="AD1343" s="14"/>
      <c r="AE1343" s="64"/>
      <c r="AF1343" s="118"/>
      <c r="AG1343" s="38"/>
      <c r="AH1343" s="146"/>
      <c r="AJ1343" s="38"/>
      <c r="AK1343" s="16"/>
      <c r="AL1343" s="16"/>
      <c r="AM1343" s="16"/>
      <c r="AO1343" s="157" t="s">
        <v>56</v>
      </c>
    </row>
    <row r="1344" spans="2:41" s="3" customFormat="1" ht="9.9499999999999993" customHeight="1" x14ac:dyDescent="0.2">
      <c r="C1344" s="71" t="s">
        <v>1797</v>
      </c>
      <c r="P1344" s="137"/>
      <c r="Q1344" s="6"/>
      <c r="R1344" s="77" t="s">
        <v>791</v>
      </c>
      <c r="S1344" s="185" t="s">
        <v>1798</v>
      </c>
      <c r="T1344" s="190"/>
      <c r="U1344" s="5"/>
      <c r="V1344" s="51"/>
      <c r="W1344" s="68"/>
      <c r="X1344" s="68"/>
      <c r="Y1344" s="146"/>
      <c r="Z1344" s="38"/>
      <c r="AA1344" s="38"/>
      <c r="AB1344" s="14"/>
      <c r="AC1344" s="14"/>
      <c r="AD1344" s="14"/>
      <c r="AE1344" s="14"/>
      <c r="AF1344" s="64"/>
      <c r="AG1344" s="16"/>
      <c r="AH1344" s="146"/>
      <c r="AO1344" s="157" t="s">
        <v>56</v>
      </c>
    </row>
    <row r="1345" spans="2:41" s="3" customFormat="1" ht="2.4500000000000002" customHeight="1" x14ac:dyDescent="0.2">
      <c r="P1345" s="72"/>
      <c r="Q1345" s="87"/>
      <c r="R1345" s="6"/>
      <c r="S1345" s="38"/>
      <c r="T1345" s="6"/>
      <c r="U1345" s="5"/>
      <c r="V1345" s="51"/>
      <c r="W1345" s="55"/>
      <c r="X1345" s="14"/>
      <c r="Y1345" s="146"/>
      <c r="Z1345" s="38"/>
      <c r="AA1345" s="38"/>
      <c r="AB1345" s="54"/>
      <c r="AC1345" s="16"/>
      <c r="AD1345" s="14"/>
      <c r="AE1345" s="64"/>
      <c r="AF1345" s="118"/>
      <c r="AG1345" s="38"/>
      <c r="AH1345" s="146"/>
      <c r="AJ1345" s="38"/>
      <c r="AK1345" s="16"/>
      <c r="AL1345" s="16"/>
      <c r="AM1345" s="16"/>
      <c r="AO1345" s="157" t="s">
        <v>56</v>
      </c>
    </row>
    <row r="1346" spans="2:41" s="3" customFormat="1" ht="9.9499999999999993" customHeight="1" x14ac:dyDescent="0.2">
      <c r="C1346" s="138"/>
      <c r="D1346" s="39" t="s">
        <v>1799</v>
      </c>
      <c r="E1346" s="138" t="s">
        <v>2758</v>
      </c>
      <c r="F1346" s="138"/>
      <c r="G1346" s="138"/>
      <c r="H1346" s="138"/>
      <c r="I1346" s="138"/>
      <c r="J1346" s="138"/>
      <c r="K1346" s="138"/>
      <c r="L1346" s="138"/>
      <c r="M1346" s="138" t="s">
        <v>2386</v>
      </c>
      <c r="N1346" s="138"/>
      <c r="O1346" s="29"/>
      <c r="P1346" s="29"/>
      <c r="Q1346" s="29"/>
      <c r="R1346" s="29"/>
      <c r="S1346" s="29"/>
      <c r="T1346" s="29"/>
      <c r="U1346" s="5"/>
      <c r="V1346" s="51"/>
      <c r="W1346" s="68"/>
      <c r="X1346" s="68"/>
      <c r="Y1346" s="146"/>
      <c r="Z1346" s="38"/>
      <c r="AA1346" s="38"/>
      <c r="AB1346" s="54"/>
      <c r="AC1346" s="16"/>
      <c r="AD1346" s="14"/>
      <c r="AE1346" s="64"/>
      <c r="AF1346" s="118"/>
      <c r="AG1346" s="16"/>
      <c r="AH1346" s="146"/>
      <c r="AJ1346" s="38"/>
      <c r="AK1346" s="16"/>
      <c r="AL1346" s="16"/>
      <c r="AM1346" s="16"/>
      <c r="AO1346" s="157"/>
    </row>
    <row r="1347" spans="2:41" s="3" customFormat="1" ht="1.5" customHeight="1" x14ac:dyDescent="0.2">
      <c r="P1347" s="72"/>
      <c r="Q1347" s="87"/>
      <c r="R1347" s="6"/>
      <c r="S1347" s="38"/>
      <c r="T1347" s="6"/>
      <c r="U1347" s="5"/>
      <c r="V1347" s="51"/>
      <c r="W1347" s="55"/>
      <c r="X1347" s="14"/>
      <c r="Y1347" s="146"/>
      <c r="Z1347" s="38"/>
      <c r="AA1347" s="38"/>
      <c r="AB1347" s="54"/>
      <c r="AC1347" s="16"/>
      <c r="AD1347" s="14"/>
      <c r="AE1347" s="64"/>
      <c r="AF1347" s="118"/>
      <c r="AG1347" s="38"/>
      <c r="AH1347" s="146"/>
      <c r="AJ1347" s="38"/>
      <c r="AK1347" s="16"/>
      <c r="AL1347" s="16"/>
      <c r="AM1347" s="16"/>
      <c r="AO1347" s="157" t="s">
        <v>56</v>
      </c>
    </row>
    <row r="1348" spans="2:41" s="3" customFormat="1" ht="9.9499999999999993" customHeight="1" x14ac:dyDescent="0.2">
      <c r="B1348" s="106" t="s">
        <v>6</v>
      </c>
      <c r="D1348" s="39"/>
      <c r="E1348" s="72" t="s">
        <v>1814</v>
      </c>
      <c r="F1348" s="72"/>
      <c r="G1348" s="29" t="s">
        <v>132</v>
      </c>
      <c r="H1348" s="29"/>
      <c r="K1348" s="29"/>
      <c r="L1348" s="144" t="s">
        <v>125</v>
      </c>
      <c r="N1348" s="144" t="s">
        <v>1807</v>
      </c>
      <c r="P1348" s="72" t="s">
        <v>1531</v>
      </c>
      <c r="Q1348" s="87"/>
      <c r="R1348" s="28"/>
      <c r="S1348" s="38">
        <f t="shared" ref="S1348:S1356" si="1190">IF(Suggested="Yes",AA1348,AG1348)</f>
        <v>71.8</v>
      </c>
      <c r="T1348" s="36" t="s">
        <v>43</v>
      </c>
      <c r="U1348" s="5" t="str">
        <f>+Instructions!$B$3</f>
        <v>E</v>
      </c>
      <c r="V1348" s="51"/>
      <c r="W1348" s="55">
        <f>+Instructions!$C$22</f>
        <v>0</v>
      </c>
      <c r="X1348" s="38">
        <f t="shared" ref="X1348:X1356" si="1191">ROUND($AA1348*(1-W1348)+0.004999,2)</f>
        <v>71.8</v>
      </c>
      <c r="Y1348" s="146"/>
      <c r="Z1348" s="6" t="s">
        <v>3263</v>
      </c>
      <c r="AA1348" s="38">
        <v>71.8</v>
      </c>
      <c r="AB1348" s="59">
        <f t="shared" ref="AB1348:AC1356" si="1192">+W1348</f>
        <v>0</v>
      </c>
      <c r="AC1348" s="16">
        <f t="shared" si="1192"/>
        <v>71.8</v>
      </c>
      <c r="AD1348" s="12">
        <f t="shared" ref="AD1348:AD1356" si="1193">(AG1348-AC1348)/AG1348</f>
        <v>0</v>
      </c>
      <c r="AE1348" s="115"/>
      <c r="AF1348" s="121">
        <v>3</v>
      </c>
      <c r="AG1348" s="52">
        <f t="shared" ref="AG1348:AG1356" si="1194">SUM(AJ1348:AL1348)+AE1348</f>
        <v>71.8</v>
      </c>
      <c r="AH1348" s="146"/>
      <c r="AJ1348" s="38">
        <f t="shared" ref="AJ1348:AJ1356" si="1195">ROUND(AC1348/(1-VLOOKUP(AF1348,Group,2,FALSE)),2)</f>
        <v>71.8</v>
      </c>
      <c r="AK1348" s="16">
        <f t="shared" ref="AK1348:AK1356" si="1196">IF(VLOOKUP(AF1348,Group,5,FALSE)="YES",VLOOKUP(ROUND(ROUND(AJ1348,1)-AJ1348,2),Round,2,FALSE)+VLOOKUP(AF1348,Group,6,FALSE),0)</f>
        <v>0</v>
      </c>
      <c r="AL1348" s="16">
        <f t="shared" ref="AL1348:AL1356" si="1197">IF(VLOOKUP(AF1348,Group,7,FALSE)="",0,ROUND(AJ1348-0.04999,1)-AJ1348+AM1348)</f>
        <v>0</v>
      </c>
      <c r="AM1348" s="16" t="str">
        <f t="shared" ref="AM1348:AM1356" si="1198">IF(VLOOKUP(AF1348,Group,7,FALSE)="","",VLOOKUP(AF1348,Group,7,FALSE))</f>
        <v/>
      </c>
      <c r="AO1348" s="157" t="s">
        <v>56</v>
      </c>
    </row>
    <row r="1349" spans="2:41" s="3" customFormat="1" ht="9.9499999999999993" customHeight="1" x14ac:dyDescent="0.2">
      <c r="B1349" s="106" t="s">
        <v>6</v>
      </c>
      <c r="D1349" s="39"/>
      <c r="E1349" s="72" t="s">
        <v>1815</v>
      </c>
      <c r="F1349" s="72"/>
      <c r="G1349" s="29" t="s">
        <v>1820</v>
      </c>
      <c r="H1349" s="29"/>
      <c r="K1349" s="29"/>
      <c r="L1349" s="144" t="s">
        <v>125</v>
      </c>
      <c r="N1349" s="144" t="s">
        <v>1804</v>
      </c>
      <c r="P1349" s="72" t="s">
        <v>1531</v>
      </c>
      <c r="Q1349" s="87"/>
      <c r="R1349" s="28"/>
      <c r="S1349" s="38">
        <f t="shared" si="1190"/>
        <v>71.8</v>
      </c>
      <c r="T1349" s="36" t="s">
        <v>43</v>
      </c>
      <c r="U1349" s="5" t="str">
        <f>+Instructions!$B$3</f>
        <v>E</v>
      </c>
      <c r="V1349" s="51"/>
      <c r="W1349" s="55">
        <f>+Instructions!$C$22</f>
        <v>0</v>
      </c>
      <c r="X1349" s="38">
        <f t="shared" si="1191"/>
        <v>71.8</v>
      </c>
      <c r="Y1349" s="146"/>
      <c r="Z1349" s="6" t="s">
        <v>3263</v>
      </c>
      <c r="AA1349" s="38">
        <v>71.8</v>
      </c>
      <c r="AB1349" s="59">
        <f t="shared" si="1192"/>
        <v>0</v>
      </c>
      <c r="AC1349" s="16">
        <f t="shared" si="1192"/>
        <v>71.8</v>
      </c>
      <c r="AD1349" s="12">
        <f t="shared" si="1193"/>
        <v>0</v>
      </c>
      <c r="AE1349" s="115"/>
      <c r="AF1349" s="121">
        <v>3</v>
      </c>
      <c r="AG1349" s="52">
        <f t="shared" si="1194"/>
        <v>71.8</v>
      </c>
      <c r="AH1349" s="146"/>
      <c r="AJ1349" s="38">
        <f t="shared" si="1195"/>
        <v>71.8</v>
      </c>
      <c r="AK1349" s="16">
        <f t="shared" si="1196"/>
        <v>0</v>
      </c>
      <c r="AL1349" s="16">
        <f t="shared" si="1197"/>
        <v>0</v>
      </c>
      <c r="AM1349" s="16" t="str">
        <f t="shared" si="1198"/>
        <v/>
      </c>
      <c r="AO1349" s="157" t="s">
        <v>56</v>
      </c>
    </row>
    <row r="1350" spans="2:41" s="3" customFormat="1" ht="9.9499999999999993" customHeight="1" x14ac:dyDescent="0.2">
      <c r="B1350" s="106" t="s">
        <v>6</v>
      </c>
      <c r="D1350" s="39"/>
      <c r="E1350" s="72" t="s">
        <v>1816</v>
      </c>
      <c r="F1350" s="72"/>
      <c r="G1350" s="29" t="s">
        <v>1810</v>
      </c>
      <c r="H1350" s="29"/>
      <c r="K1350" s="29"/>
      <c r="L1350" s="144" t="s">
        <v>125</v>
      </c>
      <c r="N1350" s="144" t="s">
        <v>1805</v>
      </c>
      <c r="P1350" s="72" t="s">
        <v>1531</v>
      </c>
      <c r="Q1350" s="87"/>
      <c r="R1350" s="28"/>
      <c r="S1350" s="38">
        <f t="shared" si="1190"/>
        <v>71.8</v>
      </c>
      <c r="T1350" s="36" t="s">
        <v>43</v>
      </c>
      <c r="U1350" s="5" t="str">
        <f>+Instructions!$B$3</f>
        <v>E</v>
      </c>
      <c r="V1350" s="51"/>
      <c r="W1350" s="55">
        <f>+Instructions!$C$22</f>
        <v>0</v>
      </c>
      <c r="X1350" s="38">
        <f t="shared" si="1191"/>
        <v>71.8</v>
      </c>
      <c r="Y1350" s="146"/>
      <c r="Z1350" s="6" t="s">
        <v>3263</v>
      </c>
      <c r="AA1350" s="38">
        <v>71.8</v>
      </c>
      <c r="AB1350" s="59">
        <f t="shared" si="1192"/>
        <v>0</v>
      </c>
      <c r="AC1350" s="16">
        <f t="shared" si="1192"/>
        <v>71.8</v>
      </c>
      <c r="AD1350" s="12">
        <f t="shared" si="1193"/>
        <v>0</v>
      </c>
      <c r="AE1350" s="115"/>
      <c r="AF1350" s="121">
        <v>3</v>
      </c>
      <c r="AG1350" s="52">
        <f t="shared" si="1194"/>
        <v>71.8</v>
      </c>
      <c r="AH1350" s="146"/>
      <c r="AJ1350" s="38">
        <f t="shared" si="1195"/>
        <v>71.8</v>
      </c>
      <c r="AK1350" s="16">
        <f t="shared" si="1196"/>
        <v>0</v>
      </c>
      <c r="AL1350" s="16">
        <f t="shared" si="1197"/>
        <v>0</v>
      </c>
      <c r="AM1350" s="16" t="str">
        <f t="shared" si="1198"/>
        <v/>
      </c>
      <c r="AO1350" s="157" t="s">
        <v>56</v>
      </c>
    </row>
    <row r="1351" spans="2:41" s="3" customFormat="1" ht="9.9499999999999993" customHeight="1" x14ac:dyDescent="0.2">
      <c r="B1351" s="106" t="s">
        <v>6</v>
      </c>
      <c r="D1351" s="39"/>
      <c r="E1351" s="72" t="s">
        <v>1817</v>
      </c>
      <c r="F1351" s="72"/>
      <c r="G1351" s="29" t="s">
        <v>1811</v>
      </c>
      <c r="H1351" s="29"/>
      <c r="K1351" s="29"/>
      <c r="L1351" s="144" t="s">
        <v>125</v>
      </c>
      <c r="N1351" s="144" t="s">
        <v>1806</v>
      </c>
      <c r="P1351" s="72" t="s">
        <v>1531</v>
      </c>
      <c r="Q1351" s="87"/>
      <c r="R1351" s="28"/>
      <c r="S1351" s="38">
        <f t="shared" si="1190"/>
        <v>71.8</v>
      </c>
      <c r="T1351" s="36" t="s">
        <v>43</v>
      </c>
      <c r="U1351" s="5" t="str">
        <f>+Instructions!$B$3</f>
        <v>E</v>
      </c>
      <c r="V1351" s="51"/>
      <c r="W1351" s="55">
        <f>+Instructions!$C$22</f>
        <v>0</v>
      </c>
      <c r="X1351" s="38">
        <f t="shared" si="1191"/>
        <v>71.8</v>
      </c>
      <c r="Y1351" s="146"/>
      <c r="Z1351" s="6" t="s">
        <v>3263</v>
      </c>
      <c r="AA1351" s="38">
        <v>71.8</v>
      </c>
      <c r="AB1351" s="59">
        <f t="shared" si="1192"/>
        <v>0</v>
      </c>
      <c r="AC1351" s="16">
        <f t="shared" si="1192"/>
        <v>71.8</v>
      </c>
      <c r="AD1351" s="12">
        <f t="shared" si="1193"/>
        <v>0</v>
      </c>
      <c r="AE1351" s="115"/>
      <c r="AF1351" s="121">
        <v>3</v>
      </c>
      <c r="AG1351" s="52">
        <f t="shared" si="1194"/>
        <v>71.8</v>
      </c>
      <c r="AH1351" s="146"/>
      <c r="AJ1351" s="38">
        <f t="shared" si="1195"/>
        <v>71.8</v>
      </c>
      <c r="AK1351" s="16">
        <f t="shared" si="1196"/>
        <v>0</v>
      </c>
      <c r="AL1351" s="16">
        <f t="shared" si="1197"/>
        <v>0</v>
      </c>
      <c r="AM1351" s="16" t="str">
        <f t="shared" si="1198"/>
        <v/>
      </c>
      <c r="AO1351" s="157" t="s">
        <v>56</v>
      </c>
    </row>
    <row r="1352" spans="2:41" s="3" customFormat="1" ht="9.9499999999999993" customHeight="1" x14ac:dyDescent="0.2">
      <c r="B1352" s="106" t="s">
        <v>6</v>
      </c>
      <c r="D1352" s="39"/>
      <c r="E1352" s="72" t="s">
        <v>1814</v>
      </c>
      <c r="F1352" s="72"/>
      <c r="G1352" s="29" t="s">
        <v>213</v>
      </c>
      <c r="H1352" s="29"/>
      <c r="K1352" s="29"/>
      <c r="L1352" s="144" t="s">
        <v>125</v>
      </c>
      <c r="N1352" s="144" t="s">
        <v>1802</v>
      </c>
      <c r="P1352" s="72" t="s">
        <v>1531</v>
      </c>
      <c r="Q1352" s="87"/>
      <c r="R1352" s="28"/>
      <c r="S1352" s="38">
        <f t="shared" si="1190"/>
        <v>71.8</v>
      </c>
      <c r="T1352" s="36" t="s">
        <v>43</v>
      </c>
      <c r="U1352" s="5" t="str">
        <f>+Instructions!$B$3</f>
        <v>E</v>
      </c>
      <c r="V1352" s="51"/>
      <c r="W1352" s="55">
        <f>+Instructions!$C$22</f>
        <v>0</v>
      </c>
      <c r="X1352" s="38">
        <f t="shared" si="1191"/>
        <v>71.8</v>
      </c>
      <c r="Y1352" s="146"/>
      <c r="Z1352" s="6" t="s">
        <v>3263</v>
      </c>
      <c r="AA1352" s="38">
        <v>71.8</v>
      </c>
      <c r="AB1352" s="59">
        <f t="shared" si="1192"/>
        <v>0</v>
      </c>
      <c r="AC1352" s="16">
        <f t="shared" si="1192"/>
        <v>71.8</v>
      </c>
      <c r="AD1352" s="12">
        <f t="shared" si="1193"/>
        <v>0</v>
      </c>
      <c r="AE1352" s="115"/>
      <c r="AF1352" s="121">
        <v>3</v>
      </c>
      <c r="AG1352" s="52">
        <f t="shared" si="1194"/>
        <v>71.8</v>
      </c>
      <c r="AH1352" s="146"/>
      <c r="AJ1352" s="38">
        <f t="shared" si="1195"/>
        <v>71.8</v>
      </c>
      <c r="AK1352" s="16">
        <f t="shared" si="1196"/>
        <v>0</v>
      </c>
      <c r="AL1352" s="16">
        <f t="shared" si="1197"/>
        <v>0</v>
      </c>
      <c r="AM1352" s="16" t="str">
        <f t="shared" si="1198"/>
        <v/>
      </c>
      <c r="AO1352" s="157" t="s">
        <v>56</v>
      </c>
    </row>
    <row r="1353" spans="2:41" s="3" customFormat="1" ht="9.9499999999999993" customHeight="1" x14ac:dyDescent="0.2">
      <c r="B1353" s="106" t="s">
        <v>6</v>
      </c>
      <c r="D1353" s="39"/>
      <c r="E1353" s="72" t="s">
        <v>1814</v>
      </c>
      <c r="F1353" s="72"/>
      <c r="G1353" s="29" t="s">
        <v>371</v>
      </c>
      <c r="H1353" s="29"/>
      <c r="K1353" s="29"/>
      <c r="L1353" s="144" t="s">
        <v>125</v>
      </c>
      <c r="N1353" s="144" t="s">
        <v>1803</v>
      </c>
      <c r="P1353" s="72" t="s">
        <v>1531</v>
      </c>
      <c r="Q1353" s="87"/>
      <c r="R1353" s="28"/>
      <c r="S1353" s="38">
        <f t="shared" si="1190"/>
        <v>68.5</v>
      </c>
      <c r="T1353" s="36" t="s">
        <v>43</v>
      </c>
      <c r="U1353" s="5" t="str">
        <f>+Instructions!$B$3</f>
        <v>E</v>
      </c>
      <c r="V1353" s="51"/>
      <c r="W1353" s="55">
        <f>+Instructions!$C$22</f>
        <v>0</v>
      </c>
      <c r="X1353" s="38">
        <f t="shared" si="1191"/>
        <v>68.5</v>
      </c>
      <c r="Y1353" s="146"/>
      <c r="Z1353" s="6" t="s">
        <v>3263</v>
      </c>
      <c r="AA1353" s="38">
        <v>68.5</v>
      </c>
      <c r="AB1353" s="59">
        <f t="shared" si="1192"/>
        <v>0</v>
      </c>
      <c r="AC1353" s="16">
        <f t="shared" si="1192"/>
        <v>68.5</v>
      </c>
      <c r="AD1353" s="12">
        <f t="shared" si="1193"/>
        <v>0</v>
      </c>
      <c r="AE1353" s="115"/>
      <c r="AF1353" s="121">
        <v>3</v>
      </c>
      <c r="AG1353" s="52">
        <f t="shared" si="1194"/>
        <v>68.5</v>
      </c>
      <c r="AH1353" s="146"/>
      <c r="AJ1353" s="38">
        <f t="shared" si="1195"/>
        <v>68.5</v>
      </c>
      <c r="AK1353" s="16">
        <f t="shared" si="1196"/>
        <v>0</v>
      </c>
      <c r="AL1353" s="16">
        <f t="shared" si="1197"/>
        <v>0</v>
      </c>
      <c r="AM1353" s="16" t="str">
        <f t="shared" si="1198"/>
        <v/>
      </c>
      <c r="AO1353" s="157" t="s">
        <v>56</v>
      </c>
    </row>
    <row r="1354" spans="2:41" s="3" customFormat="1" ht="9.9499999999999993" customHeight="1" x14ac:dyDescent="0.2">
      <c r="B1354" s="106" t="s">
        <v>6</v>
      </c>
      <c r="D1354" s="39"/>
      <c r="E1354" s="72" t="s">
        <v>1812</v>
      </c>
      <c r="F1354" s="72"/>
      <c r="G1354" s="29" t="s">
        <v>1808</v>
      </c>
      <c r="H1354" s="29"/>
      <c r="K1354" s="29"/>
      <c r="L1354" s="144" t="s">
        <v>125</v>
      </c>
      <c r="N1354" s="144" t="s">
        <v>1800</v>
      </c>
      <c r="P1354" s="72" t="s">
        <v>1531</v>
      </c>
      <c r="Q1354" s="87"/>
      <c r="R1354" s="28"/>
      <c r="S1354" s="38">
        <f t="shared" si="1190"/>
        <v>75.150000000000006</v>
      </c>
      <c r="T1354" s="36" t="s">
        <v>43</v>
      </c>
      <c r="U1354" s="5" t="str">
        <f>+Instructions!$B$3</f>
        <v>E</v>
      </c>
      <c r="V1354" s="51"/>
      <c r="W1354" s="55">
        <f>+Instructions!$C$22</f>
        <v>0</v>
      </c>
      <c r="X1354" s="38">
        <f t="shared" si="1191"/>
        <v>75.150000000000006</v>
      </c>
      <c r="Y1354" s="146"/>
      <c r="Z1354" s="6" t="s">
        <v>3263</v>
      </c>
      <c r="AA1354" s="38">
        <v>75.150000000000006</v>
      </c>
      <c r="AB1354" s="59">
        <f t="shared" si="1192"/>
        <v>0</v>
      </c>
      <c r="AC1354" s="16">
        <f t="shared" si="1192"/>
        <v>75.150000000000006</v>
      </c>
      <c r="AD1354" s="12">
        <f t="shared" si="1193"/>
        <v>0</v>
      </c>
      <c r="AE1354" s="115"/>
      <c r="AF1354" s="121">
        <v>3</v>
      </c>
      <c r="AG1354" s="52">
        <f t="shared" si="1194"/>
        <v>75.150000000000006</v>
      </c>
      <c r="AH1354" s="146"/>
      <c r="AJ1354" s="38">
        <f t="shared" si="1195"/>
        <v>75.150000000000006</v>
      </c>
      <c r="AK1354" s="16">
        <f t="shared" si="1196"/>
        <v>0</v>
      </c>
      <c r="AL1354" s="16">
        <f t="shared" si="1197"/>
        <v>0</v>
      </c>
      <c r="AM1354" s="16" t="str">
        <f t="shared" si="1198"/>
        <v/>
      </c>
      <c r="AO1354" s="157" t="s">
        <v>56</v>
      </c>
    </row>
    <row r="1355" spans="2:41" s="3" customFormat="1" ht="9.9499999999999993" customHeight="1" x14ac:dyDescent="0.2">
      <c r="B1355" s="106" t="s">
        <v>6</v>
      </c>
      <c r="D1355" s="39"/>
      <c r="E1355" s="72" t="s">
        <v>1813</v>
      </c>
      <c r="F1355" s="72"/>
      <c r="G1355" s="29" t="s">
        <v>1809</v>
      </c>
      <c r="H1355" s="29"/>
      <c r="K1355" s="29"/>
      <c r="L1355" s="144" t="s">
        <v>125</v>
      </c>
      <c r="N1355" s="144" t="s">
        <v>1801</v>
      </c>
      <c r="P1355" s="72" t="s">
        <v>1531</v>
      </c>
      <c r="Q1355" s="87"/>
      <c r="R1355" s="28"/>
      <c r="S1355" s="38">
        <f t="shared" si="1190"/>
        <v>68.5</v>
      </c>
      <c r="T1355" s="36" t="s">
        <v>43</v>
      </c>
      <c r="U1355" s="5" t="str">
        <f>+Instructions!$B$3</f>
        <v>E</v>
      </c>
      <c r="V1355" s="51"/>
      <c r="W1355" s="55">
        <f>+Instructions!$C$22</f>
        <v>0</v>
      </c>
      <c r="X1355" s="38">
        <f t="shared" si="1191"/>
        <v>68.5</v>
      </c>
      <c r="Y1355" s="146"/>
      <c r="Z1355" s="6" t="s">
        <v>3263</v>
      </c>
      <c r="AA1355" s="38">
        <v>68.5</v>
      </c>
      <c r="AB1355" s="59">
        <f t="shared" si="1192"/>
        <v>0</v>
      </c>
      <c r="AC1355" s="16">
        <f t="shared" si="1192"/>
        <v>68.5</v>
      </c>
      <c r="AD1355" s="12">
        <f t="shared" si="1193"/>
        <v>0</v>
      </c>
      <c r="AE1355" s="115"/>
      <c r="AF1355" s="121">
        <v>3</v>
      </c>
      <c r="AG1355" s="52">
        <f t="shared" si="1194"/>
        <v>68.5</v>
      </c>
      <c r="AH1355" s="146"/>
      <c r="AJ1355" s="38">
        <f t="shared" si="1195"/>
        <v>68.5</v>
      </c>
      <c r="AK1355" s="16">
        <f t="shared" si="1196"/>
        <v>0</v>
      </c>
      <c r="AL1355" s="16">
        <f t="shared" si="1197"/>
        <v>0</v>
      </c>
      <c r="AM1355" s="16" t="str">
        <f t="shared" si="1198"/>
        <v/>
      </c>
      <c r="AO1355" s="157" t="s">
        <v>56</v>
      </c>
    </row>
    <row r="1356" spans="2:41" s="3" customFormat="1" ht="9.9499999999999993" customHeight="1" x14ac:dyDescent="0.2">
      <c r="B1356" s="106" t="s">
        <v>6</v>
      </c>
      <c r="D1356" s="39"/>
      <c r="E1356" s="72" t="s">
        <v>2421</v>
      </c>
      <c r="F1356" s="72"/>
      <c r="G1356" s="29" t="s">
        <v>2759</v>
      </c>
      <c r="H1356" s="29"/>
      <c r="I1356" s="29"/>
      <c r="J1356" s="29"/>
      <c r="K1356" s="29"/>
      <c r="L1356" s="29" t="s">
        <v>125</v>
      </c>
      <c r="M1356" s="29"/>
      <c r="N1356" s="29" t="s">
        <v>2422</v>
      </c>
      <c r="P1356" s="72" t="s">
        <v>1531</v>
      </c>
      <c r="Q1356" s="87"/>
      <c r="R1356" s="28"/>
      <c r="S1356" s="38">
        <f t="shared" si="1190"/>
        <v>68.5</v>
      </c>
      <c r="T1356" s="36" t="s">
        <v>43</v>
      </c>
      <c r="U1356" s="5" t="str">
        <f>+Instructions!$B$3</f>
        <v>E</v>
      </c>
      <c r="V1356" s="51"/>
      <c r="W1356" s="55">
        <f>+Instructions!$C$22</f>
        <v>0</v>
      </c>
      <c r="X1356" s="38">
        <f t="shared" si="1191"/>
        <v>68.5</v>
      </c>
      <c r="Y1356" s="146"/>
      <c r="Z1356" s="6" t="s">
        <v>3263</v>
      </c>
      <c r="AA1356" s="38">
        <v>68.5</v>
      </c>
      <c r="AB1356" s="59">
        <f t="shared" si="1192"/>
        <v>0</v>
      </c>
      <c r="AC1356" s="16">
        <f t="shared" si="1192"/>
        <v>68.5</v>
      </c>
      <c r="AD1356" s="12">
        <f t="shared" si="1193"/>
        <v>0</v>
      </c>
      <c r="AE1356" s="115"/>
      <c r="AF1356" s="121">
        <v>3</v>
      </c>
      <c r="AG1356" s="52">
        <f t="shared" si="1194"/>
        <v>68.5</v>
      </c>
      <c r="AH1356" s="146"/>
      <c r="AJ1356" s="38">
        <f t="shared" si="1195"/>
        <v>68.5</v>
      </c>
      <c r="AK1356" s="16">
        <f t="shared" si="1196"/>
        <v>0</v>
      </c>
      <c r="AL1356" s="16">
        <f t="shared" si="1197"/>
        <v>0</v>
      </c>
      <c r="AM1356" s="16" t="str">
        <f t="shared" si="1198"/>
        <v/>
      </c>
      <c r="AO1356" s="156" t="s">
        <v>56</v>
      </c>
    </row>
    <row r="1357" spans="2:41" s="3" customFormat="1" ht="2.4500000000000002" customHeight="1" x14ac:dyDescent="0.2">
      <c r="L1357" s="161"/>
      <c r="P1357" s="72"/>
      <c r="Q1357" s="87"/>
      <c r="R1357" s="6"/>
      <c r="S1357" s="38"/>
      <c r="T1357" s="6"/>
      <c r="U1357" s="5"/>
      <c r="V1357" s="51"/>
      <c r="W1357" s="55"/>
      <c r="X1357" s="14"/>
      <c r="Y1357" s="146"/>
      <c r="Z1357" s="38"/>
      <c r="AA1357" s="38"/>
      <c r="AB1357" s="54"/>
      <c r="AC1357" s="16"/>
      <c r="AD1357" s="14"/>
      <c r="AE1357" s="64"/>
      <c r="AF1357" s="118"/>
      <c r="AG1357" s="38"/>
      <c r="AH1357" s="146"/>
      <c r="AJ1357" s="38"/>
      <c r="AK1357" s="16"/>
      <c r="AL1357" s="16"/>
      <c r="AM1357" s="16"/>
      <c r="AO1357" s="157" t="s">
        <v>56</v>
      </c>
    </row>
    <row r="1358" spans="2:41" s="3" customFormat="1" ht="9.9499999999999993" customHeight="1" x14ac:dyDescent="0.2">
      <c r="C1358" s="34"/>
      <c r="D1358" s="39" t="s">
        <v>1799</v>
      </c>
      <c r="E1358" s="138" t="s">
        <v>2122</v>
      </c>
      <c r="F1358" s="138"/>
      <c r="G1358" s="138"/>
      <c r="H1358" s="138"/>
      <c r="I1358" s="138"/>
      <c r="J1358" s="138"/>
      <c r="K1358" s="138"/>
      <c r="L1358" s="188"/>
      <c r="M1358" s="138"/>
      <c r="N1358" s="138"/>
      <c r="O1358" s="29"/>
      <c r="P1358" s="29"/>
      <c r="Q1358" s="29"/>
      <c r="R1358" s="29"/>
      <c r="S1358" s="29"/>
      <c r="T1358" s="29"/>
      <c r="U1358" s="5"/>
      <c r="V1358" s="51"/>
      <c r="W1358" s="68"/>
      <c r="X1358" s="68"/>
      <c r="Y1358" s="146"/>
      <c r="Z1358" s="38"/>
      <c r="AA1358" s="38"/>
      <c r="AB1358" s="54"/>
      <c r="AC1358" s="16"/>
      <c r="AD1358" s="14"/>
      <c r="AE1358" s="64"/>
      <c r="AF1358" s="118"/>
      <c r="AG1358" s="16"/>
      <c r="AH1358" s="146"/>
      <c r="AJ1358" s="38"/>
      <c r="AK1358" s="16"/>
      <c r="AL1358" s="16"/>
      <c r="AM1358" s="16"/>
      <c r="AO1358" s="157"/>
    </row>
    <row r="1359" spans="2:41" s="3" customFormat="1" ht="1.5" customHeight="1" x14ac:dyDescent="0.2">
      <c r="L1359" s="161"/>
      <c r="P1359" s="72"/>
      <c r="Q1359" s="87"/>
      <c r="R1359" s="6"/>
      <c r="S1359" s="38"/>
      <c r="T1359" s="6"/>
      <c r="U1359" s="5"/>
      <c r="V1359" s="51"/>
      <c r="W1359" s="55"/>
      <c r="X1359" s="14"/>
      <c r="Y1359" s="146"/>
      <c r="Z1359" s="38"/>
      <c r="AA1359" s="38"/>
      <c r="AB1359" s="54"/>
      <c r="AC1359" s="16"/>
      <c r="AD1359" s="14"/>
      <c r="AE1359" s="64"/>
      <c r="AF1359" s="118"/>
      <c r="AG1359" s="38"/>
      <c r="AH1359" s="146"/>
      <c r="AJ1359" s="38"/>
      <c r="AK1359" s="16"/>
      <c r="AL1359" s="16"/>
      <c r="AM1359" s="16"/>
      <c r="AO1359" s="157" t="s">
        <v>56</v>
      </c>
    </row>
    <row r="1360" spans="2:41" s="3" customFormat="1" ht="9.9499999999999993" customHeight="1" x14ac:dyDescent="0.2">
      <c r="B1360" s="106" t="s">
        <v>6</v>
      </c>
      <c r="D1360" s="39"/>
      <c r="E1360" s="72" t="s">
        <v>1814</v>
      </c>
      <c r="F1360" s="72"/>
      <c r="G1360" s="29" t="s">
        <v>2130</v>
      </c>
      <c r="H1360" s="29"/>
      <c r="K1360" s="29"/>
      <c r="L1360" s="144" t="s">
        <v>125</v>
      </c>
      <c r="N1360" s="144" t="s">
        <v>2124</v>
      </c>
      <c r="P1360" s="72" t="s">
        <v>1531</v>
      </c>
      <c r="Q1360" s="87"/>
      <c r="R1360" s="28"/>
      <c r="S1360" s="38">
        <f t="shared" ref="S1360:S1366" si="1199">IF(Suggested="Yes",AA1360,AG1360)</f>
        <v>75.150000000000006</v>
      </c>
      <c r="T1360" s="36" t="s">
        <v>43</v>
      </c>
      <c r="U1360" s="5" t="str">
        <f>+Instructions!$B$3</f>
        <v>E</v>
      </c>
      <c r="V1360" s="51"/>
      <c r="W1360" s="55">
        <f>+Instructions!$C$22</f>
        <v>0</v>
      </c>
      <c r="X1360" s="38">
        <f t="shared" ref="X1360:X1366" si="1200">ROUND($AA1360*(1-W1360)+0.004999,2)</f>
        <v>75.150000000000006</v>
      </c>
      <c r="Y1360" s="146"/>
      <c r="Z1360" s="6" t="s">
        <v>3263</v>
      </c>
      <c r="AA1360" s="38">
        <v>75.150000000000006</v>
      </c>
      <c r="AB1360" s="59">
        <f t="shared" ref="AB1360:AB1366" si="1201">+W1360</f>
        <v>0</v>
      </c>
      <c r="AC1360" s="16">
        <f t="shared" ref="AC1360:AC1366" si="1202">+X1360</f>
        <v>75.150000000000006</v>
      </c>
      <c r="AD1360" s="12">
        <f t="shared" ref="AD1360:AD1366" si="1203">(AG1360-AC1360)/AG1360</f>
        <v>0</v>
      </c>
      <c r="AE1360" s="115"/>
      <c r="AF1360" s="121">
        <v>3</v>
      </c>
      <c r="AG1360" s="52">
        <f t="shared" ref="AG1360:AG1366" si="1204">SUM(AJ1360:AL1360)+AE1360</f>
        <v>75.150000000000006</v>
      </c>
      <c r="AH1360" s="146"/>
      <c r="AJ1360" s="38">
        <f t="shared" ref="AJ1360:AJ1366" si="1205">ROUND(AC1360/(1-VLOOKUP(AF1360,Group,2,FALSE)),2)</f>
        <v>75.150000000000006</v>
      </c>
      <c r="AK1360" s="16">
        <f t="shared" ref="AK1360:AK1366" si="1206">IF(VLOOKUP(AF1360,Group,5,FALSE)="YES",VLOOKUP(ROUND(ROUND(AJ1360,1)-AJ1360,2),Round,2,FALSE)+VLOOKUP(AF1360,Group,6,FALSE),0)</f>
        <v>0</v>
      </c>
      <c r="AL1360" s="16">
        <f t="shared" ref="AL1360:AL1366" si="1207">IF(VLOOKUP(AF1360,Group,7,FALSE)="",0,ROUND(AJ1360-0.04999,1)-AJ1360+AM1360)</f>
        <v>0</v>
      </c>
      <c r="AM1360" s="16" t="str">
        <f t="shared" ref="AM1360:AM1366" si="1208">IF(VLOOKUP(AF1360,Group,7,FALSE)="","",VLOOKUP(AF1360,Group,7,FALSE))</f>
        <v/>
      </c>
      <c r="AO1360" s="157" t="s">
        <v>56</v>
      </c>
    </row>
    <row r="1361" spans="2:41" s="3" customFormat="1" ht="9.9499999999999993" customHeight="1" x14ac:dyDescent="0.2">
      <c r="B1361" s="106" t="s">
        <v>6</v>
      </c>
      <c r="D1361" s="39"/>
      <c r="E1361" s="72" t="s">
        <v>1814</v>
      </c>
      <c r="F1361" s="72"/>
      <c r="G1361" s="29" t="s">
        <v>488</v>
      </c>
      <c r="H1361" s="29"/>
      <c r="K1361" s="29"/>
      <c r="L1361" s="144" t="s">
        <v>125</v>
      </c>
      <c r="N1361" s="144" t="s">
        <v>2126</v>
      </c>
      <c r="P1361" s="72" t="s">
        <v>1531</v>
      </c>
      <c r="Q1361" s="87"/>
      <c r="R1361" s="28"/>
      <c r="S1361" s="38">
        <f t="shared" si="1199"/>
        <v>71.8</v>
      </c>
      <c r="T1361" s="36" t="s">
        <v>43</v>
      </c>
      <c r="U1361" s="5" t="str">
        <f>+Instructions!$B$3</f>
        <v>E</v>
      </c>
      <c r="V1361" s="51"/>
      <c r="W1361" s="55">
        <f>+Instructions!$C$22</f>
        <v>0</v>
      </c>
      <c r="X1361" s="38">
        <f t="shared" si="1200"/>
        <v>71.8</v>
      </c>
      <c r="Y1361" s="146"/>
      <c r="Z1361" s="6" t="s">
        <v>3263</v>
      </c>
      <c r="AA1361" s="38">
        <v>71.8</v>
      </c>
      <c r="AB1361" s="59">
        <f t="shared" si="1201"/>
        <v>0</v>
      </c>
      <c r="AC1361" s="16">
        <f t="shared" si="1202"/>
        <v>71.8</v>
      </c>
      <c r="AD1361" s="12">
        <f t="shared" si="1203"/>
        <v>0</v>
      </c>
      <c r="AE1361" s="115"/>
      <c r="AF1361" s="121">
        <v>3</v>
      </c>
      <c r="AG1361" s="52">
        <f t="shared" si="1204"/>
        <v>71.8</v>
      </c>
      <c r="AH1361" s="146"/>
      <c r="AJ1361" s="38">
        <f t="shared" si="1205"/>
        <v>71.8</v>
      </c>
      <c r="AK1361" s="16">
        <f t="shared" si="1206"/>
        <v>0</v>
      </c>
      <c r="AL1361" s="16">
        <f t="shared" si="1207"/>
        <v>0</v>
      </c>
      <c r="AM1361" s="16" t="str">
        <f t="shared" si="1208"/>
        <v/>
      </c>
      <c r="AO1361" s="157" t="s">
        <v>56</v>
      </c>
    </row>
    <row r="1362" spans="2:41" s="3" customFormat="1" ht="9.9499999999999993" customHeight="1" x14ac:dyDescent="0.2">
      <c r="B1362" s="106" t="s">
        <v>6</v>
      </c>
      <c r="D1362" s="39"/>
      <c r="E1362" s="72" t="s">
        <v>1814</v>
      </c>
      <c r="F1362" s="72"/>
      <c r="G1362" s="29" t="s">
        <v>1786</v>
      </c>
      <c r="H1362" s="29"/>
      <c r="K1362" s="29"/>
      <c r="L1362" s="144" t="s">
        <v>125</v>
      </c>
      <c r="N1362" s="144" t="s">
        <v>2001</v>
      </c>
      <c r="P1362" s="72" t="s">
        <v>1531</v>
      </c>
      <c r="Q1362" s="87"/>
      <c r="R1362" s="28"/>
      <c r="S1362" s="38">
        <f t="shared" si="1199"/>
        <v>78.75</v>
      </c>
      <c r="T1362" s="36" t="s">
        <v>43</v>
      </c>
      <c r="U1362" s="5" t="str">
        <f>+Instructions!$B$3</f>
        <v>E</v>
      </c>
      <c r="V1362" s="51"/>
      <c r="W1362" s="55">
        <f>+Instructions!$C$22</f>
        <v>0</v>
      </c>
      <c r="X1362" s="38">
        <f t="shared" si="1200"/>
        <v>78.75</v>
      </c>
      <c r="Y1362" s="146"/>
      <c r="Z1362" s="6" t="s">
        <v>3263</v>
      </c>
      <c r="AA1362" s="38">
        <v>78.75</v>
      </c>
      <c r="AB1362" s="59">
        <f t="shared" si="1201"/>
        <v>0</v>
      </c>
      <c r="AC1362" s="16">
        <f t="shared" si="1202"/>
        <v>78.75</v>
      </c>
      <c r="AD1362" s="12">
        <f t="shared" si="1203"/>
        <v>0</v>
      </c>
      <c r="AE1362" s="115"/>
      <c r="AF1362" s="121">
        <v>3</v>
      </c>
      <c r="AG1362" s="52">
        <f t="shared" si="1204"/>
        <v>78.75</v>
      </c>
      <c r="AH1362" s="146"/>
      <c r="AJ1362" s="38">
        <f t="shared" si="1205"/>
        <v>78.75</v>
      </c>
      <c r="AK1362" s="16">
        <f t="shared" si="1206"/>
        <v>0</v>
      </c>
      <c r="AL1362" s="16">
        <f t="shared" si="1207"/>
        <v>0</v>
      </c>
      <c r="AM1362" s="16" t="str">
        <f t="shared" si="1208"/>
        <v/>
      </c>
      <c r="AO1362" s="157" t="s">
        <v>56</v>
      </c>
    </row>
    <row r="1363" spans="2:41" s="3" customFormat="1" ht="9.9499999999999993" customHeight="1" x14ac:dyDescent="0.2">
      <c r="B1363" s="106" t="s">
        <v>6</v>
      </c>
      <c r="D1363" s="39"/>
      <c r="E1363" s="72" t="s">
        <v>1814</v>
      </c>
      <c r="F1363" s="72"/>
      <c r="G1363" s="29" t="s">
        <v>1787</v>
      </c>
      <c r="H1363" s="29"/>
      <c r="K1363" s="29"/>
      <c r="L1363" s="144" t="s">
        <v>125</v>
      </c>
      <c r="N1363" s="144" t="s">
        <v>2125</v>
      </c>
      <c r="P1363" s="72" t="s">
        <v>1531</v>
      </c>
      <c r="Q1363" s="87"/>
      <c r="R1363" s="28"/>
      <c r="S1363" s="38">
        <f t="shared" si="1199"/>
        <v>68.5</v>
      </c>
      <c r="T1363" s="36" t="s">
        <v>43</v>
      </c>
      <c r="U1363" s="5" t="str">
        <f>+Instructions!$B$3</f>
        <v>E</v>
      </c>
      <c r="V1363" s="51"/>
      <c r="W1363" s="55">
        <f>+Instructions!$C$22</f>
        <v>0</v>
      </c>
      <c r="X1363" s="38">
        <f t="shared" si="1200"/>
        <v>68.5</v>
      </c>
      <c r="Y1363" s="146"/>
      <c r="Z1363" s="6" t="s">
        <v>3263</v>
      </c>
      <c r="AA1363" s="38">
        <v>68.5</v>
      </c>
      <c r="AB1363" s="59">
        <f t="shared" si="1201"/>
        <v>0</v>
      </c>
      <c r="AC1363" s="16">
        <f t="shared" si="1202"/>
        <v>68.5</v>
      </c>
      <c r="AD1363" s="12">
        <f t="shared" si="1203"/>
        <v>0</v>
      </c>
      <c r="AE1363" s="115"/>
      <c r="AF1363" s="121">
        <v>3</v>
      </c>
      <c r="AG1363" s="52">
        <f t="shared" si="1204"/>
        <v>68.5</v>
      </c>
      <c r="AH1363" s="146"/>
      <c r="AJ1363" s="38">
        <f t="shared" si="1205"/>
        <v>68.5</v>
      </c>
      <c r="AK1363" s="16">
        <f t="shared" si="1206"/>
        <v>0</v>
      </c>
      <c r="AL1363" s="16">
        <f t="shared" si="1207"/>
        <v>0</v>
      </c>
      <c r="AM1363" s="16" t="str">
        <f t="shared" si="1208"/>
        <v/>
      </c>
      <c r="AO1363" s="157" t="s">
        <v>56</v>
      </c>
    </row>
    <row r="1364" spans="2:41" s="3" customFormat="1" ht="9.9499999999999993" customHeight="1" x14ac:dyDescent="0.2">
      <c r="B1364" s="106" t="s">
        <v>6</v>
      </c>
      <c r="D1364" s="39"/>
      <c r="E1364" s="72" t="s">
        <v>1814</v>
      </c>
      <c r="F1364" s="72"/>
      <c r="G1364" s="29" t="s">
        <v>111</v>
      </c>
      <c r="H1364" s="29"/>
      <c r="K1364" s="29"/>
      <c r="L1364" s="144" t="s">
        <v>2123</v>
      </c>
      <c r="N1364" s="144" t="s">
        <v>2127</v>
      </c>
      <c r="P1364" s="72" t="s">
        <v>1531</v>
      </c>
      <c r="Q1364" s="87"/>
      <c r="R1364" s="28"/>
      <c r="S1364" s="38">
        <f t="shared" si="1199"/>
        <v>71.8</v>
      </c>
      <c r="T1364" s="36" t="s">
        <v>43</v>
      </c>
      <c r="U1364" s="5" t="str">
        <f>+Instructions!$B$3</f>
        <v>E</v>
      </c>
      <c r="V1364" s="51"/>
      <c r="W1364" s="55">
        <f>+Instructions!$C$22</f>
        <v>0</v>
      </c>
      <c r="X1364" s="38">
        <f t="shared" si="1200"/>
        <v>71.8</v>
      </c>
      <c r="Y1364" s="146"/>
      <c r="Z1364" s="6" t="s">
        <v>3263</v>
      </c>
      <c r="AA1364" s="38">
        <v>71.8</v>
      </c>
      <c r="AB1364" s="59">
        <f t="shared" si="1201"/>
        <v>0</v>
      </c>
      <c r="AC1364" s="16">
        <f t="shared" si="1202"/>
        <v>71.8</v>
      </c>
      <c r="AD1364" s="12">
        <f t="shared" si="1203"/>
        <v>0</v>
      </c>
      <c r="AE1364" s="115"/>
      <c r="AF1364" s="121">
        <v>3</v>
      </c>
      <c r="AG1364" s="52">
        <f t="shared" si="1204"/>
        <v>71.8</v>
      </c>
      <c r="AH1364" s="146"/>
      <c r="AJ1364" s="38">
        <f t="shared" si="1205"/>
        <v>71.8</v>
      </c>
      <c r="AK1364" s="16">
        <f t="shared" si="1206"/>
        <v>0</v>
      </c>
      <c r="AL1364" s="16">
        <f t="shared" si="1207"/>
        <v>0</v>
      </c>
      <c r="AM1364" s="16" t="str">
        <f t="shared" si="1208"/>
        <v/>
      </c>
      <c r="AO1364" s="157" t="s">
        <v>56</v>
      </c>
    </row>
    <row r="1365" spans="2:41" s="3" customFormat="1" ht="9.9499999999999993" customHeight="1" x14ac:dyDescent="0.2">
      <c r="B1365" s="106" t="s">
        <v>6</v>
      </c>
      <c r="D1365" s="39"/>
      <c r="E1365" s="72" t="s">
        <v>1814</v>
      </c>
      <c r="F1365" s="72"/>
      <c r="G1365" s="29" t="s">
        <v>720</v>
      </c>
      <c r="H1365" s="29"/>
      <c r="K1365" s="29"/>
      <c r="L1365" s="144" t="s">
        <v>125</v>
      </c>
      <c r="N1365" s="144" t="s">
        <v>2129</v>
      </c>
      <c r="P1365" s="72" t="s">
        <v>1531</v>
      </c>
      <c r="Q1365" s="87"/>
      <c r="R1365" s="28"/>
      <c r="S1365" s="38">
        <f t="shared" si="1199"/>
        <v>71.8</v>
      </c>
      <c r="T1365" s="36" t="s">
        <v>43</v>
      </c>
      <c r="U1365" s="5" t="str">
        <f>+Instructions!$B$3</f>
        <v>E</v>
      </c>
      <c r="V1365" s="51"/>
      <c r="W1365" s="55">
        <f>+Instructions!$C$22</f>
        <v>0</v>
      </c>
      <c r="X1365" s="38">
        <f t="shared" si="1200"/>
        <v>71.8</v>
      </c>
      <c r="Y1365" s="146"/>
      <c r="Z1365" s="6" t="s">
        <v>3263</v>
      </c>
      <c r="AA1365" s="38">
        <v>71.8</v>
      </c>
      <c r="AB1365" s="59">
        <f t="shared" si="1201"/>
        <v>0</v>
      </c>
      <c r="AC1365" s="16">
        <f t="shared" si="1202"/>
        <v>71.8</v>
      </c>
      <c r="AD1365" s="12">
        <f t="shared" si="1203"/>
        <v>0</v>
      </c>
      <c r="AE1365" s="115"/>
      <c r="AF1365" s="121">
        <v>3</v>
      </c>
      <c r="AG1365" s="52">
        <f t="shared" si="1204"/>
        <v>71.8</v>
      </c>
      <c r="AH1365" s="146"/>
      <c r="AJ1365" s="38">
        <f t="shared" si="1205"/>
        <v>71.8</v>
      </c>
      <c r="AK1365" s="16">
        <f t="shared" si="1206"/>
        <v>0</v>
      </c>
      <c r="AL1365" s="16">
        <f t="shared" si="1207"/>
        <v>0</v>
      </c>
      <c r="AM1365" s="16" t="str">
        <f t="shared" si="1208"/>
        <v/>
      </c>
      <c r="AO1365" s="157" t="s">
        <v>56</v>
      </c>
    </row>
    <row r="1366" spans="2:41" s="3" customFormat="1" ht="9.9499999999999993" customHeight="1" x14ac:dyDescent="0.2">
      <c r="B1366" s="106" t="s">
        <v>6</v>
      </c>
      <c r="D1366" s="39"/>
      <c r="E1366" s="72" t="s">
        <v>1814</v>
      </c>
      <c r="F1366" s="72"/>
      <c r="G1366" s="29" t="s">
        <v>229</v>
      </c>
      <c r="H1366" s="29"/>
      <c r="K1366" s="29"/>
      <c r="L1366" s="144" t="s">
        <v>2123</v>
      </c>
      <c r="N1366" s="144" t="s">
        <v>2128</v>
      </c>
      <c r="P1366" s="72" t="s">
        <v>1531</v>
      </c>
      <c r="Q1366" s="87"/>
      <c r="R1366" s="28"/>
      <c r="S1366" s="38">
        <f t="shared" si="1199"/>
        <v>71.8</v>
      </c>
      <c r="T1366" s="36" t="s">
        <v>43</v>
      </c>
      <c r="U1366" s="5" t="str">
        <f>+Instructions!$B$3</f>
        <v>E</v>
      </c>
      <c r="V1366" s="51"/>
      <c r="W1366" s="55">
        <f>+Instructions!$C$22</f>
        <v>0</v>
      </c>
      <c r="X1366" s="38">
        <f t="shared" si="1200"/>
        <v>71.8</v>
      </c>
      <c r="Y1366" s="146"/>
      <c r="Z1366" s="6" t="s">
        <v>3263</v>
      </c>
      <c r="AA1366" s="38">
        <v>71.8</v>
      </c>
      <c r="AB1366" s="59">
        <f t="shared" si="1201"/>
        <v>0</v>
      </c>
      <c r="AC1366" s="16">
        <f t="shared" si="1202"/>
        <v>71.8</v>
      </c>
      <c r="AD1366" s="12">
        <f t="shared" si="1203"/>
        <v>0</v>
      </c>
      <c r="AE1366" s="115"/>
      <c r="AF1366" s="121">
        <v>3</v>
      </c>
      <c r="AG1366" s="52">
        <f t="shared" si="1204"/>
        <v>71.8</v>
      </c>
      <c r="AH1366" s="146"/>
      <c r="AJ1366" s="38">
        <f t="shared" si="1205"/>
        <v>71.8</v>
      </c>
      <c r="AK1366" s="16">
        <f t="shared" si="1206"/>
        <v>0</v>
      </c>
      <c r="AL1366" s="16">
        <f t="shared" si="1207"/>
        <v>0</v>
      </c>
      <c r="AM1366" s="16" t="str">
        <f t="shared" si="1208"/>
        <v/>
      </c>
      <c r="AO1366" s="157" t="s">
        <v>56</v>
      </c>
    </row>
    <row r="1367" spans="2:41" s="3" customFormat="1" ht="3.95" customHeight="1" x14ac:dyDescent="0.2">
      <c r="P1367" s="72"/>
      <c r="Q1367" s="87"/>
      <c r="R1367" s="6"/>
      <c r="S1367" s="38"/>
      <c r="T1367" s="6"/>
      <c r="U1367" s="5"/>
      <c r="V1367" s="51"/>
      <c r="W1367" s="55"/>
      <c r="X1367" s="14"/>
      <c r="Y1367" s="146"/>
      <c r="Z1367" s="38"/>
      <c r="AA1367" s="38"/>
      <c r="AB1367" s="54"/>
      <c r="AC1367" s="16"/>
      <c r="AD1367" s="14"/>
      <c r="AE1367" s="64"/>
      <c r="AF1367" s="118"/>
      <c r="AG1367" s="38"/>
      <c r="AH1367" s="146"/>
      <c r="AJ1367" s="38"/>
      <c r="AK1367" s="16"/>
      <c r="AL1367" s="16"/>
      <c r="AM1367" s="16"/>
      <c r="AO1367" s="157" t="s">
        <v>56</v>
      </c>
    </row>
    <row r="1368" spans="2:41" s="3" customFormat="1" ht="9.9499999999999993" customHeight="1" x14ac:dyDescent="0.2">
      <c r="C1368" s="71" t="s">
        <v>991</v>
      </c>
      <c r="P1368" s="137"/>
      <c r="Q1368" s="6"/>
      <c r="R1368" s="77" t="s">
        <v>791</v>
      </c>
      <c r="S1368" s="185" t="s">
        <v>1030</v>
      </c>
      <c r="T1368" s="190"/>
      <c r="U1368" s="5"/>
      <c r="V1368" s="51"/>
      <c r="W1368" s="68"/>
      <c r="X1368" s="68"/>
      <c r="Y1368" s="146"/>
      <c r="Z1368" s="38"/>
      <c r="AA1368" s="38"/>
      <c r="AB1368" s="14"/>
      <c r="AC1368" s="14"/>
      <c r="AD1368" s="14"/>
      <c r="AE1368" s="14"/>
      <c r="AF1368" s="64"/>
      <c r="AG1368" s="16"/>
      <c r="AH1368" s="146"/>
      <c r="AO1368" s="157" t="s">
        <v>56</v>
      </c>
    </row>
    <row r="1369" spans="2:41" s="3" customFormat="1" ht="2.4500000000000002" customHeight="1" x14ac:dyDescent="0.2">
      <c r="P1369" s="72"/>
      <c r="Q1369" s="87"/>
      <c r="R1369" s="6"/>
      <c r="S1369" s="38"/>
      <c r="T1369" s="6"/>
      <c r="U1369" s="5"/>
      <c r="V1369" s="51"/>
      <c r="W1369" s="55"/>
      <c r="X1369" s="14"/>
      <c r="Y1369" s="146"/>
      <c r="Z1369" s="38"/>
      <c r="AA1369" s="38"/>
      <c r="AB1369" s="54"/>
      <c r="AC1369" s="16"/>
      <c r="AD1369" s="14"/>
      <c r="AE1369" s="64"/>
      <c r="AF1369" s="118"/>
      <c r="AG1369" s="38"/>
      <c r="AH1369" s="146"/>
      <c r="AJ1369" s="38"/>
      <c r="AK1369" s="16"/>
      <c r="AL1369" s="16"/>
      <c r="AM1369" s="16"/>
      <c r="AO1369" s="157" t="s">
        <v>56</v>
      </c>
    </row>
    <row r="1370" spans="2:41" s="3" customFormat="1" ht="9.9499999999999993" customHeight="1" x14ac:dyDescent="0.2">
      <c r="C1370" s="34"/>
      <c r="D1370" s="39" t="s">
        <v>216</v>
      </c>
      <c r="E1370" s="186" t="s">
        <v>972</v>
      </c>
      <c r="F1370" s="138"/>
      <c r="G1370" s="186"/>
      <c r="H1370" s="138"/>
      <c r="J1370" s="186"/>
      <c r="K1370" s="186"/>
      <c r="L1370" s="138"/>
      <c r="M1370" s="138"/>
      <c r="N1370" s="138"/>
      <c r="O1370" s="29"/>
      <c r="P1370" s="29"/>
      <c r="Q1370" s="29"/>
      <c r="R1370" s="29"/>
      <c r="S1370" s="29"/>
      <c r="T1370" s="29"/>
      <c r="U1370" s="5"/>
      <c r="V1370" s="51"/>
      <c r="W1370" s="68"/>
      <c r="X1370" s="68"/>
      <c r="Y1370" s="146"/>
      <c r="Z1370" s="38"/>
      <c r="AA1370" s="38"/>
      <c r="AB1370" s="54"/>
      <c r="AC1370" s="16"/>
      <c r="AD1370" s="14"/>
      <c r="AE1370" s="64"/>
      <c r="AF1370" s="118"/>
      <c r="AG1370" s="16"/>
      <c r="AH1370" s="146"/>
      <c r="AJ1370" s="38"/>
      <c r="AK1370" s="16"/>
      <c r="AL1370" s="16"/>
      <c r="AM1370" s="16"/>
      <c r="AO1370" s="157"/>
    </row>
    <row r="1371" spans="2:41" s="3" customFormat="1" ht="1.5" customHeight="1" x14ac:dyDescent="0.2">
      <c r="P1371" s="72"/>
      <c r="Q1371" s="87"/>
      <c r="R1371" s="6"/>
      <c r="S1371" s="38"/>
      <c r="T1371" s="6"/>
      <c r="U1371" s="5"/>
      <c r="V1371" s="51"/>
      <c r="W1371" s="55"/>
      <c r="X1371" s="14"/>
      <c r="Y1371" s="146"/>
      <c r="Z1371" s="38"/>
      <c r="AA1371" s="38"/>
      <c r="AB1371" s="54"/>
      <c r="AC1371" s="16"/>
      <c r="AD1371" s="14"/>
      <c r="AE1371" s="64"/>
      <c r="AF1371" s="118"/>
      <c r="AG1371" s="38"/>
      <c r="AH1371" s="146"/>
      <c r="AJ1371" s="38"/>
      <c r="AK1371" s="16"/>
      <c r="AL1371" s="16"/>
      <c r="AM1371" s="16"/>
      <c r="AO1371" s="157" t="s">
        <v>56</v>
      </c>
    </row>
    <row r="1372" spans="2:41" s="3" customFormat="1" ht="9.9499999999999993" customHeight="1" x14ac:dyDescent="0.2">
      <c r="B1372" s="107" t="s">
        <v>52</v>
      </c>
      <c r="D1372" s="39"/>
      <c r="E1372" s="72" t="s">
        <v>973</v>
      </c>
      <c r="F1372" s="72"/>
      <c r="G1372" s="29" t="s">
        <v>2132</v>
      </c>
      <c r="H1372" s="29"/>
      <c r="I1372" s="29"/>
      <c r="J1372" s="29"/>
      <c r="K1372" s="29"/>
      <c r="L1372" s="29"/>
      <c r="M1372" s="29" t="s">
        <v>996</v>
      </c>
      <c r="N1372" s="29"/>
      <c r="P1372" s="72" t="s">
        <v>1184</v>
      </c>
      <c r="Q1372" s="87"/>
      <c r="R1372" s="28"/>
      <c r="S1372" s="38">
        <f>IF(Suggested="Yes",AA1372,AG1372)</f>
        <v>65.349999999999994</v>
      </c>
      <c r="T1372" s="36" t="s">
        <v>44</v>
      </c>
      <c r="U1372" s="5" t="str">
        <f>+Instructions!$B$3</f>
        <v>E</v>
      </c>
      <c r="V1372" s="51"/>
      <c r="W1372" s="55">
        <f>+Instructions!$C$22</f>
        <v>0</v>
      </c>
      <c r="X1372" s="38">
        <f>ROUND($AA1372*(1-W1372)+0.004999,2)</f>
        <v>65.349999999999994</v>
      </c>
      <c r="Y1372" s="146"/>
      <c r="Z1372" s="6" t="s">
        <v>3263</v>
      </c>
      <c r="AA1372" s="38">
        <v>65.349999999999994</v>
      </c>
      <c r="AB1372" s="59">
        <f t="shared" ref="AB1372:AC1375" si="1209">+W1372</f>
        <v>0</v>
      </c>
      <c r="AC1372" s="16">
        <f t="shared" si="1209"/>
        <v>65.349999999999994</v>
      </c>
      <c r="AD1372" s="12">
        <f>(AG1372-AC1372)/AG1372</f>
        <v>0</v>
      </c>
      <c r="AE1372" s="115"/>
      <c r="AF1372" s="120">
        <v>1</v>
      </c>
      <c r="AG1372" s="37">
        <f>SUM(AJ1372:AL1372)+AE1372</f>
        <v>65.349999999999994</v>
      </c>
      <c r="AH1372" s="146"/>
      <c r="AJ1372" s="38">
        <f>ROUND(AC1372/(1-VLOOKUP(AF1372,Group,2,FALSE)),2)</f>
        <v>65.349999999999994</v>
      </c>
      <c r="AK1372" s="16">
        <f>IF(VLOOKUP(AF1372,Group,5,FALSE)="YES",VLOOKUP(ROUND(ROUND(AJ1372,1)-AJ1372,2),Round,2,FALSE)+VLOOKUP(AF1372,Group,6,FALSE),0)</f>
        <v>0</v>
      </c>
      <c r="AL1372" s="16">
        <f>IF(VLOOKUP(AF1372,Group,7,FALSE)="",0,ROUND(AJ1372-0.04999,1)-AJ1372+AM1372)</f>
        <v>0</v>
      </c>
      <c r="AM1372" s="16" t="str">
        <f>IF(VLOOKUP(AF1372,Group,7,FALSE)="","",VLOOKUP(AF1372,Group,7,FALSE))</f>
        <v/>
      </c>
      <c r="AO1372" s="156" t="s">
        <v>56</v>
      </c>
    </row>
    <row r="1373" spans="2:41" s="3" customFormat="1" ht="9.9499999999999993" customHeight="1" x14ac:dyDescent="0.2">
      <c r="B1373" s="107" t="s">
        <v>52</v>
      </c>
      <c r="D1373" s="39"/>
      <c r="E1373" s="72" t="s">
        <v>998</v>
      </c>
      <c r="F1373" s="72"/>
      <c r="G1373" s="29" t="s">
        <v>2131</v>
      </c>
      <c r="H1373" s="29"/>
      <c r="I1373" s="29"/>
      <c r="J1373" s="29"/>
      <c r="K1373" s="29"/>
      <c r="L1373" s="29"/>
      <c r="M1373" s="29" t="s">
        <v>999</v>
      </c>
      <c r="N1373" s="29"/>
      <c r="P1373" s="72" t="s">
        <v>1391</v>
      </c>
      <c r="Q1373" s="87"/>
      <c r="R1373" s="28"/>
      <c r="S1373" s="38">
        <f>IF(Suggested="Yes",AA1373,AG1373)</f>
        <v>65.349999999999994</v>
      </c>
      <c r="T1373" s="36" t="s">
        <v>44</v>
      </c>
      <c r="U1373" s="5" t="str">
        <f>+Instructions!$B$3</f>
        <v>E</v>
      </c>
      <c r="V1373" s="51"/>
      <c r="W1373" s="55">
        <f>+Instructions!$C$22</f>
        <v>0</v>
      </c>
      <c r="X1373" s="38">
        <f>ROUND($AA1373*(1-W1373)+0.004999,2)</f>
        <v>65.349999999999994</v>
      </c>
      <c r="Y1373" s="146"/>
      <c r="Z1373" s="6" t="s">
        <v>3263</v>
      </c>
      <c r="AA1373" s="38">
        <v>65.349999999999994</v>
      </c>
      <c r="AB1373" s="59">
        <f t="shared" si="1209"/>
        <v>0</v>
      </c>
      <c r="AC1373" s="16">
        <f t="shared" si="1209"/>
        <v>65.349999999999994</v>
      </c>
      <c r="AD1373" s="12">
        <f>(AG1373-AC1373)/AG1373</f>
        <v>0</v>
      </c>
      <c r="AE1373" s="115"/>
      <c r="AF1373" s="120">
        <v>1</v>
      </c>
      <c r="AG1373" s="37">
        <f>SUM(AJ1373:AL1373)+AE1373</f>
        <v>65.349999999999994</v>
      </c>
      <c r="AH1373" s="146"/>
      <c r="AJ1373" s="38">
        <f>ROUND(AC1373/(1-VLOOKUP(AF1373,Group,2,FALSE)),2)</f>
        <v>65.349999999999994</v>
      </c>
      <c r="AK1373" s="16">
        <f>IF(VLOOKUP(AF1373,Group,5,FALSE)="YES",VLOOKUP(ROUND(ROUND(AJ1373,1)-AJ1373,2),Round,2,FALSE)+VLOOKUP(AF1373,Group,6,FALSE),0)</f>
        <v>0</v>
      </c>
      <c r="AL1373" s="16">
        <f>IF(VLOOKUP(AF1373,Group,7,FALSE)="",0,ROUND(AJ1373-0.04999,1)-AJ1373+AM1373)</f>
        <v>0</v>
      </c>
      <c r="AM1373" s="16" t="str">
        <f>IF(VLOOKUP(AF1373,Group,7,FALSE)="","",VLOOKUP(AF1373,Group,7,FALSE))</f>
        <v/>
      </c>
      <c r="AO1373" s="156" t="s">
        <v>56</v>
      </c>
    </row>
    <row r="1374" spans="2:41" s="3" customFormat="1" ht="9.9499999999999993" customHeight="1" x14ac:dyDescent="0.2">
      <c r="B1374" s="107" t="s">
        <v>52</v>
      </c>
      <c r="D1374" s="39"/>
      <c r="E1374" s="72" t="s">
        <v>981</v>
      </c>
      <c r="F1374" s="72"/>
      <c r="G1374" s="29" t="s">
        <v>1652</v>
      </c>
      <c r="H1374" s="29"/>
      <c r="I1374" s="29"/>
      <c r="J1374" s="29" t="s">
        <v>244</v>
      </c>
      <c r="K1374" s="29"/>
      <c r="L1374" s="29"/>
      <c r="M1374" s="29" t="s">
        <v>997</v>
      </c>
      <c r="N1374" s="29"/>
      <c r="P1374" s="72" t="s">
        <v>1195</v>
      </c>
      <c r="Q1374" s="87"/>
      <c r="R1374" s="28"/>
      <c r="S1374" s="38">
        <f>IF(Suggested="Yes",AA1374,AG1374)</f>
        <v>65.349999999999994</v>
      </c>
      <c r="T1374" s="36" t="s">
        <v>44</v>
      </c>
      <c r="U1374" s="5" t="str">
        <f>+Instructions!$B$3</f>
        <v>E</v>
      </c>
      <c r="V1374" s="51"/>
      <c r="W1374" s="55">
        <f>+Instructions!$C$22</f>
        <v>0</v>
      </c>
      <c r="X1374" s="38">
        <f>ROUND($AA1374*(1-W1374)+0.004999,2)</f>
        <v>65.349999999999994</v>
      </c>
      <c r="Y1374" s="146"/>
      <c r="Z1374" s="6" t="s">
        <v>3263</v>
      </c>
      <c r="AA1374" s="38">
        <v>65.349999999999994</v>
      </c>
      <c r="AB1374" s="59">
        <f t="shared" si="1209"/>
        <v>0</v>
      </c>
      <c r="AC1374" s="16">
        <f t="shared" si="1209"/>
        <v>65.349999999999994</v>
      </c>
      <c r="AD1374" s="12">
        <f>(AG1374-AC1374)/AG1374</f>
        <v>0</v>
      </c>
      <c r="AE1374" s="115"/>
      <c r="AF1374" s="120">
        <v>1</v>
      </c>
      <c r="AG1374" s="37">
        <f>SUM(AJ1374:AL1374)+AE1374</f>
        <v>65.349999999999994</v>
      </c>
      <c r="AH1374" s="146"/>
      <c r="AJ1374" s="38">
        <f>ROUND(AC1374/(1-VLOOKUP(AF1374,Group,2,FALSE)),2)</f>
        <v>65.349999999999994</v>
      </c>
      <c r="AK1374" s="16">
        <f>IF(VLOOKUP(AF1374,Group,5,FALSE)="YES",VLOOKUP(ROUND(ROUND(AJ1374,1)-AJ1374,2),Round,2,FALSE)+VLOOKUP(AF1374,Group,6,FALSE),0)</f>
        <v>0</v>
      </c>
      <c r="AL1374" s="16">
        <f>IF(VLOOKUP(AF1374,Group,7,FALSE)="",0,ROUND(AJ1374-0.04999,1)-AJ1374+AM1374)</f>
        <v>0</v>
      </c>
      <c r="AM1374" s="16" t="str">
        <f>IF(VLOOKUP(AF1374,Group,7,FALSE)="","",VLOOKUP(AF1374,Group,7,FALSE))</f>
        <v/>
      </c>
      <c r="AO1374" s="156" t="s">
        <v>56</v>
      </c>
    </row>
    <row r="1375" spans="2:41" s="3" customFormat="1" ht="9.9499999999999993" customHeight="1" x14ac:dyDescent="0.2">
      <c r="B1375" s="107" t="s">
        <v>52</v>
      </c>
      <c r="D1375" s="39"/>
      <c r="E1375" s="72" t="s">
        <v>973</v>
      </c>
      <c r="F1375" s="72"/>
      <c r="G1375" s="29" t="s">
        <v>983</v>
      </c>
      <c r="H1375" s="29"/>
      <c r="I1375" s="29"/>
      <c r="J1375" s="29"/>
      <c r="K1375" s="29"/>
      <c r="L1375" s="29"/>
      <c r="M1375" s="29" t="s">
        <v>995</v>
      </c>
      <c r="N1375" s="29"/>
      <c r="P1375" s="72" t="s">
        <v>1184</v>
      </c>
      <c r="Q1375" s="87"/>
      <c r="R1375" s="28"/>
      <c r="S1375" s="38">
        <f>IF(Suggested="Yes",AA1375,AG1375)</f>
        <v>71.8</v>
      </c>
      <c r="T1375" s="36" t="s">
        <v>44</v>
      </c>
      <c r="U1375" s="5" t="str">
        <f>+Instructions!$B$3</f>
        <v>E</v>
      </c>
      <c r="V1375" s="51"/>
      <c r="W1375" s="55">
        <f>+Instructions!$C$22</f>
        <v>0</v>
      </c>
      <c r="X1375" s="38">
        <f>ROUND($AA1375*(1-W1375)+0.004999,2)</f>
        <v>71.8</v>
      </c>
      <c r="Y1375" s="146"/>
      <c r="Z1375" s="6" t="s">
        <v>3263</v>
      </c>
      <c r="AA1375" s="38">
        <v>71.8</v>
      </c>
      <c r="AB1375" s="59">
        <f t="shared" si="1209"/>
        <v>0</v>
      </c>
      <c r="AC1375" s="16">
        <f t="shared" si="1209"/>
        <v>71.8</v>
      </c>
      <c r="AD1375" s="12">
        <f>(AG1375-AC1375)/AG1375</f>
        <v>0</v>
      </c>
      <c r="AE1375" s="115"/>
      <c r="AF1375" s="120">
        <v>1</v>
      </c>
      <c r="AG1375" s="37">
        <f>SUM(AJ1375:AL1375)+AE1375</f>
        <v>71.8</v>
      </c>
      <c r="AH1375" s="146"/>
      <c r="AJ1375" s="38">
        <f>ROUND(AC1375/(1-VLOOKUP(AF1375,Group,2,FALSE)),2)</f>
        <v>71.8</v>
      </c>
      <c r="AK1375" s="16">
        <f>IF(VLOOKUP(AF1375,Group,5,FALSE)="YES",VLOOKUP(ROUND(ROUND(AJ1375,1)-AJ1375,2),Round,2,FALSE)+VLOOKUP(AF1375,Group,6,FALSE),0)</f>
        <v>0</v>
      </c>
      <c r="AL1375" s="16">
        <f>IF(VLOOKUP(AF1375,Group,7,FALSE)="",0,ROUND(AJ1375-0.04999,1)-AJ1375+AM1375)</f>
        <v>0</v>
      </c>
      <c r="AM1375" s="16" t="str">
        <f>IF(VLOOKUP(AF1375,Group,7,FALSE)="","",VLOOKUP(AF1375,Group,7,FALSE))</f>
        <v/>
      </c>
      <c r="AO1375" s="156" t="s">
        <v>56</v>
      </c>
    </row>
    <row r="1376" spans="2:41" s="3" customFormat="1" ht="3.95" customHeight="1" x14ac:dyDescent="0.2">
      <c r="P1376" s="72"/>
      <c r="Q1376" s="87"/>
      <c r="R1376" s="6"/>
      <c r="S1376" s="38"/>
      <c r="T1376" s="6"/>
      <c r="U1376" s="5"/>
      <c r="V1376" s="51"/>
      <c r="W1376" s="55"/>
      <c r="X1376" s="14"/>
      <c r="Y1376" s="146"/>
      <c r="Z1376" s="38"/>
      <c r="AA1376" s="38"/>
      <c r="AB1376" s="54"/>
      <c r="AC1376" s="16"/>
      <c r="AD1376" s="14"/>
      <c r="AE1376" s="64"/>
      <c r="AF1376" s="118"/>
      <c r="AG1376" s="38"/>
      <c r="AH1376" s="146"/>
      <c r="AJ1376" s="38"/>
      <c r="AK1376" s="16"/>
      <c r="AL1376" s="16"/>
      <c r="AM1376" s="16"/>
      <c r="AO1376" s="157" t="s">
        <v>56</v>
      </c>
    </row>
    <row r="1377" spans="2:41" s="3" customFormat="1" ht="9.9499999999999993" customHeight="1" x14ac:dyDescent="0.2">
      <c r="C1377" s="71" t="s">
        <v>2973</v>
      </c>
      <c r="K1377" s="138"/>
      <c r="L1377" s="11"/>
      <c r="P1377" s="137"/>
      <c r="Q1377" s="6"/>
      <c r="R1377" s="77" t="s">
        <v>791</v>
      </c>
      <c r="S1377" s="185" t="s">
        <v>2974</v>
      </c>
      <c r="T1377" s="190"/>
      <c r="U1377" s="5"/>
      <c r="V1377" s="214"/>
      <c r="W1377" s="68"/>
      <c r="X1377" s="68"/>
      <c r="Y1377" s="212"/>
      <c r="Z1377" s="38"/>
      <c r="AA1377" s="38"/>
      <c r="AB1377" s="14"/>
      <c r="AC1377" s="14"/>
      <c r="AD1377" s="14"/>
      <c r="AE1377" s="14"/>
      <c r="AF1377" s="64"/>
      <c r="AG1377" s="16"/>
      <c r="AH1377" s="212"/>
      <c r="AO1377" s="157" t="s">
        <v>56</v>
      </c>
    </row>
    <row r="1378" spans="2:41" s="3" customFormat="1" ht="2.4500000000000002" customHeight="1" x14ac:dyDescent="0.2">
      <c r="P1378" s="72"/>
      <c r="Q1378" s="87"/>
      <c r="R1378" s="6"/>
      <c r="S1378" s="38"/>
      <c r="T1378" s="6"/>
      <c r="U1378" s="5"/>
      <c r="V1378" s="214"/>
      <c r="W1378" s="55"/>
      <c r="X1378" s="14"/>
      <c r="Y1378" s="212"/>
      <c r="Z1378" s="38"/>
      <c r="AA1378" s="38"/>
      <c r="AB1378" s="54"/>
      <c r="AC1378" s="16"/>
      <c r="AD1378" s="14"/>
      <c r="AE1378" s="64"/>
      <c r="AF1378" s="118"/>
      <c r="AG1378" s="38"/>
      <c r="AH1378" s="212"/>
      <c r="AJ1378" s="38"/>
      <c r="AK1378" s="16"/>
      <c r="AL1378" s="16"/>
      <c r="AM1378" s="16"/>
      <c r="AO1378" s="157" t="s">
        <v>56</v>
      </c>
    </row>
    <row r="1379" spans="2:41" s="3" customFormat="1" ht="9.9499999999999993" customHeight="1" x14ac:dyDescent="0.2">
      <c r="C1379" s="34"/>
      <c r="D1379" s="39" t="s">
        <v>216</v>
      </c>
      <c r="E1379" s="138" t="s">
        <v>2106</v>
      </c>
      <c r="F1379" s="138"/>
      <c r="G1379" s="138"/>
      <c r="H1379" s="138"/>
      <c r="I1379" s="138"/>
      <c r="J1379" s="138"/>
      <c r="K1379" s="138"/>
      <c r="L1379" s="138"/>
      <c r="M1379" s="138"/>
      <c r="N1379" s="138"/>
      <c r="O1379" s="29"/>
      <c r="P1379" s="72"/>
      <c r="Q1379" s="29"/>
      <c r="R1379" s="29"/>
      <c r="S1379" s="29"/>
      <c r="T1379" s="29"/>
      <c r="U1379" s="5"/>
      <c r="V1379" s="214"/>
      <c r="W1379" s="68"/>
      <c r="X1379" s="68"/>
      <c r="Y1379" s="212"/>
      <c r="Z1379" s="38"/>
      <c r="AA1379" s="38"/>
      <c r="AB1379" s="54"/>
      <c r="AC1379" s="16"/>
      <c r="AD1379" s="14"/>
      <c r="AE1379" s="64"/>
      <c r="AF1379" s="118"/>
      <c r="AG1379" s="16"/>
      <c r="AH1379" s="212"/>
      <c r="AJ1379" s="38"/>
      <c r="AK1379" s="16"/>
      <c r="AL1379" s="16"/>
      <c r="AM1379" s="16"/>
      <c r="AO1379" s="157"/>
    </row>
    <row r="1380" spans="2:41" s="3" customFormat="1" ht="1.5" customHeight="1" x14ac:dyDescent="0.2">
      <c r="C1380" s="178"/>
      <c r="D1380" s="178"/>
      <c r="E1380" s="178"/>
      <c r="F1380" s="178"/>
      <c r="G1380" s="178"/>
      <c r="H1380" s="178"/>
      <c r="I1380" s="178"/>
      <c r="J1380" s="178"/>
      <c r="K1380" s="178"/>
      <c r="L1380" s="178"/>
      <c r="M1380" s="178"/>
      <c r="N1380" s="178"/>
      <c r="O1380" s="178"/>
      <c r="P1380" s="180"/>
      <c r="Q1380" s="181"/>
      <c r="R1380" s="179"/>
      <c r="S1380" s="182"/>
      <c r="T1380" s="179"/>
      <c r="U1380" s="5"/>
      <c r="V1380" s="51"/>
      <c r="W1380" s="55"/>
      <c r="X1380" s="14"/>
      <c r="Y1380" s="146"/>
      <c r="Z1380" s="38"/>
      <c r="AA1380" s="38"/>
      <c r="AB1380" s="54"/>
      <c r="AC1380" s="16"/>
      <c r="AD1380" s="14"/>
      <c r="AE1380" s="64"/>
      <c r="AF1380" s="118"/>
      <c r="AG1380" s="38"/>
      <c r="AH1380" s="146"/>
      <c r="AJ1380" s="38"/>
      <c r="AK1380" s="16"/>
      <c r="AL1380" s="16"/>
      <c r="AM1380" s="16"/>
      <c r="AO1380" s="157" t="s">
        <v>56</v>
      </c>
    </row>
    <row r="1381" spans="2:41" s="3" customFormat="1" ht="9.75" customHeight="1" x14ac:dyDescent="0.2">
      <c r="B1381" s="107" t="s">
        <v>52</v>
      </c>
      <c r="D1381" s="39"/>
      <c r="E1381" s="72" t="s">
        <v>1520</v>
      </c>
      <c r="F1381" s="72"/>
      <c r="G1381" s="29" t="s">
        <v>45</v>
      </c>
      <c r="H1381" s="29"/>
      <c r="I1381" s="29"/>
      <c r="J1381" s="29"/>
      <c r="K1381" s="29" t="s">
        <v>125</v>
      </c>
      <c r="L1381" s="29"/>
      <c r="M1381" s="29" t="s">
        <v>2976</v>
      </c>
      <c r="N1381" s="29"/>
      <c r="P1381" s="72" t="s">
        <v>90</v>
      </c>
      <c r="Q1381" s="87"/>
      <c r="R1381" s="28"/>
      <c r="S1381" s="38">
        <f>IF(Suggested="Yes",AA1381,AG1381)</f>
        <v>47</v>
      </c>
      <c r="T1381" s="36" t="s">
        <v>44</v>
      </c>
      <c r="U1381" s="5" t="str">
        <f>+Instructions!$B$3</f>
        <v>E</v>
      </c>
      <c r="V1381" s="51"/>
      <c r="W1381" s="55">
        <f>+Instructions!$C$22</f>
        <v>0</v>
      </c>
      <c r="X1381" s="38">
        <f t="shared" ref="X1381:X1382" si="1210">ROUND($AA1381*(1-W1381)+0.004999,2)</f>
        <v>47</v>
      </c>
      <c r="Y1381" s="146"/>
      <c r="Z1381" s="6" t="s">
        <v>3262</v>
      </c>
      <c r="AA1381" s="38">
        <v>47</v>
      </c>
      <c r="AB1381" s="59">
        <f t="shared" ref="AB1381:AB1382" si="1211">+W1381</f>
        <v>0</v>
      </c>
      <c r="AC1381" s="16">
        <f t="shared" ref="AC1381:AC1382" si="1212">+X1381</f>
        <v>47</v>
      </c>
      <c r="AD1381" s="12">
        <f t="shared" ref="AD1381:AD1382" si="1213">(AG1381-AC1381)/AG1381</f>
        <v>0</v>
      </c>
      <c r="AE1381" s="115"/>
      <c r="AF1381" s="120">
        <v>1</v>
      </c>
      <c r="AG1381" s="37">
        <f t="shared" ref="AG1381:AG1382" si="1214">SUM(AJ1381:AL1381)+AE1381</f>
        <v>47</v>
      </c>
      <c r="AH1381" s="146"/>
      <c r="AJ1381" s="38">
        <f t="shared" ref="AJ1381:AJ1382" si="1215">ROUND(AC1381/(1-VLOOKUP(AF1381,Group,2,FALSE)),2)</f>
        <v>47</v>
      </c>
      <c r="AK1381" s="16">
        <f t="shared" ref="AK1381:AK1382" si="1216">IF(VLOOKUP(AF1381,Group,5,FALSE)="YES",VLOOKUP(ROUND(ROUND(AJ1381,1)-AJ1381,2),Round,2,FALSE)+VLOOKUP(AF1381,Group,6,FALSE),0)</f>
        <v>0</v>
      </c>
      <c r="AL1381" s="16">
        <f t="shared" ref="AL1381:AL1382" si="1217">IF(VLOOKUP(AF1381,Group,7,FALSE)="",0,ROUND(AJ1381-0.04999,1)-AJ1381+AM1381)</f>
        <v>0</v>
      </c>
      <c r="AM1381" s="16" t="str">
        <f t="shared" ref="AM1381:AM1382" si="1218">IF(VLOOKUP(AF1381,Group,7,FALSE)="","",VLOOKUP(AF1381,Group,7,FALSE))</f>
        <v/>
      </c>
      <c r="AO1381" s="156" t="s">
        <v>56</v>
      </c>
    </row>
    <row r="1382" spans="2:41" s="3" customFormat="1" ht="9.75" customHeight="1" x14ac:dyDescent="0.2">
      <c r="B1382" s="107" t="s">
        <v>52</v>
      </c>
      <c r="D1382" s="39"/>
      <c r="E1382" s="72" t="s">
        <v>292</v>
      </c>
      <c r="F1382" s="72"/>
      <c r="G1382" s="29" t="s">
        <v>45</v>
      </c>
      <c r="H1382" s="29"/>
      <c r="I1382" s="29"/>
      <c r="J1382" s="29"/>
      <c r="K1382" s="29" t="s">
        <v>125</v>
      </c>
      <c r="L1382" s="29"/>
      <c r="M1382" s="29" t="s">
        <v>2977</v>
      </c>
      <c r="N1382" s="29"/>
      <c r="P1382" s="72" t="s">
        <v>1714</v>
      </c>
      <c r="Q1382" s="87"/>
      <c r="R1382" s="28"/>
      <c r="S1382" s="38">
        <f>IF(Suggested="Yes",AA1382,AG1382)</f>
        <v>47.4</v>
      </c>
      <c r="T1382" s="36" t="s">
        <v>44</v>
      </c>
      <c r="U1382" s="5" t="str">
        <f>+Instructions!$B$3</f>
        <v>E</v>
      </c>
      <c r="V1382" s="51"/>
      <c r="W1382" s="55">
        <f>+Instructions!$C$22</f>
        <v>0</v>
      </c>
      <c r="X1382" s="38">
        <f t="shared" si="1210"/>
        <v>47.4</v>
      </c>
      <c r="Y1382" s="146"/>
      <c r="Z1382" s="6" t="s">
        <v>3262</v>
      </c>
      <c r="AA1382" s="38">
        <v>47.4</v>
      </c>
      <c r="AB1382" s="59">
        <f t="shared" si="1211"/>
        <v>0</v>
      </c>
      <c r="AC1382" s="16">
        <f t="shared" si="1212"/>
        <v>47.4</v>
      </c>
      <c r="AD1382" s="12">
        <f t="shared" si="1213"/>
        <v>0</v>
      </c>
      <c r="AE1382" s="115"/>
      <c r="AF1382" s="120">
        <v>1</v>
      </c>
      <c r="AG1382" s="37">
        <f t="shared" si="1214"/>
        <v>47.4</v>
      </c>
      <c r="AH1382" s="146"/>
      <c r="AJ1382" s="38">
        <f t="shared" si="1215"/>
        <v>47.4</v>
      </c>
      <c r="AK1382" s="16">
        <f t="shared" si="1216"/>
        <v>0</v>
      </c>
      <c r="AL1382" s="16">
        <f t="shared" si="1217"/>
        <v>0</v>
      </c>
      <c r="AM1382" s="16" t="str">
        <f t="shared" si="1218"/>
        <v/>
      </c>
      <c r="AO1382" s="156" t="s">
        <v>56</v>
      </c>
    </row>
    <row r="1383" spans="2:41" s="3" customFormat="1" ht="1.5" customHeight="1" x14ac:dyDescent="0.2">
      <c r="P1383" s="72"/>
      <c r="Q1383" s="87"/>
      <c r="R1383" s="6"/>
      <c r="S1383" s="38"/>
      <c r="T1383" s="6"/>
      <c r="U1383" s="5"/>
      <c r="V1383" s="51"/>
      <c r="W1383" s="55"/>
      <c r="X1383" s="14"/>
      <c r="Y1383" s="146"/>
      <c r="Z1383" s="38"/>
      <c r="AA1383" s="38"/>
      <c r="AB1383" s="54"/>
      <c r="AC1383" s="16"/>
      <c r="AD1383" s="14"/>
      <c r="AE1383" s="64"/>
      <c r="AF1383" s="118"/>
      <c r="AG1383" s="38"/>
      <c r="AH1383" s="146"/>
      <c r="AJ1383" s="38"/>
      <c r="AK1383" s="16"/>
      <c r="AL1383" s="16"/>
      <c r="AM1383" s="16"/>
      <c r="AO1383" s="157" t="s">
        <v>56</v>
      </c>
    </row>
    <row r="1384" spans="2:41" s="3" customFormat="1" ht="9.9499999999999993" customHeight="1" x14ac:dyDescent="0.2">
      <c r="B1384" s="106" t="s">
        <v>6</v>
      </c>
      <c r="D1384" s="39"/>
      <c r="E1384" s="72" t="s">
        <v>2316</v>
      </c>
      <c r="F1384" s="72"/>
      <c r="G1384" s="29" t="s">
        <v>2075</v>
      </c>
      <c r="H1384" s="29"/>
      <c r="I1384" s="29"/>
      <c r="J1384" s="29"/>
      <c r="K1384" s="29" t="s">
        <v>125</v>
      </c>
      <c r="L1384" s="29"/>
      <c r="M1384" s="29" t="s">
        <v>2978</v>
      </c>
      <c r="N1384" s="29"/>
      <c r="P1384" s="72" t="s">
        <v>1531</v>
      </c>
      <c r="Q1384" s="87"/>
      <c r="R1384" s="28"/>
      <c r="S1384" s="38">
        <f>IF(Suggested="Yes",AA1384,AG1384)</f>
        <v>60</v>
      </c>
      <c r="T1384" s="36" t="s">
        <v>43</v>
      </c>
      <c r="U1384" s="5" t="str">
        <f>+Instructions!$B$3</f>
        <v>E</v>
      </c>
      <c r="V1384" s="51"/>
      <c r="W1384" s="55">
        <f>+Instructions!$C$22</f>
        <v>0</v>
      </c>
      <c r="X1384" s="38">
        <f>ROUND($AA1384*(1-W1384)+0.004999,2)</f>
        <v>60</v>
      </c>
      <c r="Y1384" s="146"/>
      <c r="Z1384" s="6" t="s">
        <v>3262</v>
      </c>
      <c r="AA1384" s="38">
        <v>60</v>
      </c>
      <c r="AB1384" s="59">
        <f>+W1384</f>
        <v>0</v>
      </c>
      <c r="AC1384" s="16">
        <f>+X1384</f>
        <v>60</v>
      </c>
      <c r="AD1384" s="12">
        <f>(AG1384-AC1384)/AG1384</f>
        <v>0</v>
      </c>
      <c r="AE1384" s="115"/>
      <c r="AF1384" s="121">
        <v>3</v>
      </c>
      <c r="AG1384" s="52">
        <f>SUM(AJ1384:AL1384)+AE1384</f>
        <v>60</v>
      </c>
      <c r="AH1384" s="146"/>
      <c r="AJ1384" s="38">
        <f>ROUND(AC1384/(1-VLOOKUP(AF1384,Group,2,FALSE)),2)</f>
        <v>60</v>
      </c>
      <c r="AK1384" s="16">
        <f>IF(VLOOKUP(AF1384,Group,5,FALSE)="YES",VLOOKUP(ROUND(ROUND(AJ1384,1)-AJ1384,2),Round,2,FALSE)+VLOOKUP(AF1384,Group,6,FALSE),0)</f>
        <v>0</v>
      </c>
      <c r="AL1384" s="16">
        <f>IF(VLOOKUP(AF1384,Group,7,FALSE)="",0,ROUND(AJ1384-0.04999,1)-AJ1384+AM1384)</f>
        <v>0</v>
      </c>
      <c r="AM1384" s="16" t="str">
        <f>IF(VLOOKUP(AF1384,Group,7,FALSE)="","",VLOOKUP(AF1384,Group,7,FALSE))</f>
        <v/>
      </c>
      <c r="AO1384" s="156" t="s">
        <v>56</v>
      </c>
    </row>
    <row r="1385" spans="2:41" s="3" customFormat="1" ht="9.9499999999999993" customHeight="1" x14ac:dyDescent="0.2">
      <c r="B1385" s="106" t="s">
        <v>6</v>
      </c>
      <c r="D1385" s="39"/>
      <c r="E1385" s="72" t="s">
        <v>2000</v>
      </c>
      <c r="F1385" s="72"/>
      <c r="G1385" s="29" t="s">
        <v>733</v>
      </c>
      <c r="H1385" s="29"/>
      <c r="I1385" s="29"/>
      <c r="J1385" s="29"/>
      <c r="K1385" s="29" t="s">
        <v>125</v>
      </c>
      <c r="L1385" s="29"/>
      <c r="M1385" s="29" t="s">
        <v>2979</v>
      </c>
      <c r="N1385" s="29"/>
      <c r="P1385" s="72" t="s">
        <v>1531</v>
      </c>
      <c r="Q1385" s="87"/>
      <c r="R1385" s="28"/>
      <c r="S1385" s="38">
        <f>IF(Suggested="Yes",AA1385,AG1385)</f>
        <v>72.7</v>
      </c>
      <c r="T1385" s="36" t="s">
        <v>43</v>
      </c>
      <c r="U1385" s="5" t="str">
        <f>+Instructions!$B$3</f>
        <v>E</v>
      </c>
      <c r="V1385" s="51"/>
      <c r="W1385" s="55">
        <f>+Instructions!$C$22</f>
        <v>0</v>
      </c>
      <c r="X1385" s="38">
        <f>ROUND($AA1385*(1-W1385)+0.004999,2)</f>
        <v>72.7</v>
      </c>
      <c r="Y1385" s="146"/>
      <c r="Z1385" s="6" t="s">
        <v>3262</v>
      </c>
      <c r="AA1385" s="38">
        <v>72.7</v>
      </c>
      <c r="AB1385" s="59">
        <f>+W1385</f>
        <v>0</v>
      </c>
      <c r="AC1385" s="16">
        <f>+X1385</f>
        <v>72.7</v>
      </c>
      <c r="AD1385" s="12">
        <f>(AG1385-AC1385)/AG1385</f>
        <v>0</v>
      </c>
      <c r="AE1385" s="115"/>
      <c r="AF1385" s="121">
        <v>3</v>
      </c>
      <c r="AG1385" s="52">
        <f>SUM(AJ1385:AL1385)+AE1385</f>
        <v>72.7</v>
      </c>
      <c r="AH1385" s="146"/>
      <c r="AJ1385" s="38">
        <f>ROUND(AC1385/(1-VLOOKUP(AF1385,Group,2,FALSE)),2)</f>
        <v>72.7</v>
      </c>
      <c r="AK1385" s="16">
        <f>IF(VLOOKUP(AF1385,Group,5,FALSE)="YES",VLOOKUP(ROUND(ROUND(AJ1385,1)-AJ1385,2),Round,2,FALSE)+VLOOKUP(AF1385,Group,6,FALSE),0)</f>
        <v>0</v>
      </c>
      <c r="AL1385" s="16">
        <f>IF(VLOOKUP(AF1385,Group,7,FALSE)="",0,ROUND(AJ1385-0.04999,1)-AJ1385+AM1385)</f>
        <v>0</v>
      </c>
      <c r="AM1385" s="16" t="str">
        <f>IF(VLOOKUP(AF1385,Group,7,FALSE)="","",VLOOKUP(AF1385,Group,7,FALSE))</f>
        <v/>
      </c>
      <c r="AO1385" s="156" t="s">
        <v>56</v>
      </c>
    </row>
    <row r="1386" spans="2:41" s="3" customFormat="1" ht="1.5" customHeight="1" x14ac:dyDescent="0.2">
      <c r="P1386" s="72"/>
      <c r="Q1386" s="87"/>
      <c r="R1386" s="6"/>
      <c r="S1386" s="38"/>
      <c r="T1386" s="6"/>
      <c r="U1386" s="5"/>
      <c r="V1386" s="51"/>
      <c r="W1386" s="55"/>
      <c r="X1386" s="14"/>
      <c r="Y1386" s="146"/>
      <c r="Z1386" s="38"/>
      <c r="AA1386" s="38"/>
      <c r="AB1386" s="54"/>
      <c r="AC1386" s="16"/>
      <c r="AD1386" s="14"/>
      <c r="AE1386" s="64"/>
      <c r="AF1386" s="118"/>
      <c r="AG1386" s="38"/>
      <c r="AH1386" s="146"/>
      <c r="AJ1386" s="38"/>
      <c r="AK1386" s="16"/>
      <c r="AL1386" s="16"/>
      <c r="AM1386" s="16"/>
      <c r="AO1386" s="157" t="s">
        <v>56</v>
      </c>
    </row>
    <row r="1387" spans="2:41" s="3" customFormat="1" ht="9.9499999999999993" customHeight="1" x14ac:dyDescent="0.2">
      <c r="B1387" s="106" t="s">
        <v>6</v>
      </c>
      <c r="D1387" s="39"/>
      <c r="E1387" s="72" t="s">
        <v>98</v>
      </c>
      <c r="F1387" s="72"/>
      <c r="G1387" s="29" t="s">
        <v>99</v>
      </c>
      <c r="H1387" s="29"/>
      <c r="I1387" s="29"/>
      <c r="J1387" s="29"/>
      <c r="K1387" s="29" t="s">
        <v>125</v>
      </c>
      <c r="L1387" s="29"/>
      <c r="M1387" s="29" t="s">
        <v>2980</v>
      </c>
      <c r="N1387" s="29"/>
      <c r="P1387" s="72"/>
      <c r="Q1387" s="87"/>
      <c r="R1387" s="28"/>
      <c r="S1387" s="38">
        <f>IF(Suggested="Yes",AA1387,AG1387)</f>
        <v>38.5</v>
      </c>
      <c r="T1387" s="36" t="s">
        <v>43</v>
      </c>
      <c r="U1387" s="5" t="str">
        <f>+Instructions!$B$3</f>
        <v>E</v>
      </c>
      <c r="V1387" s="51"/>
      <c r="W1387" s="55">
        <f>+Instructions!$C$22</f>
        <v>0</v>
      </c>
      <c r="X1387" s="38">
        <f>ROUND($AA1387*(1-W1387)+0.004999,2)</f>
        <v>38.5</v>
      </c>
      <c r="Y1387" s="146"/>
      <c r="Z1387" s="6" t="s">
        <v>3262</v>
      </c>
      <c r="AA1387" s="38">
        <v>38.5</v>
      </c>
      <c r="AB1387" s="59">
        <f t="shared" ref="AB1387" si="1219">+W1387</f>
        <v>0</v>
      </c>
      <c r="AC1387" s="16">
        <f t="shared" ref="AC1387" si="1220">+X1387</f>
        <v>38.5</v>
      </c>
      <c r="AD1387" s="12">
        <f>(AG1387-AC1387)/AG1387</f>
        <v>0</v>
      </c>
      <c r="AE1387" s="115"/>
      <c r="AF1387" s="121">
        <v>3</v>
      </c>
      <c r="AG1387" s="52">
        <f>SUM(AJ1387:AL1387)+AE1387</f>
        <v>38.5</v>
      </c>
      <c r="AH1387" s="146"/>
      <c r="AJ1387" s="38">
        <f>ROUND(AC1387/(1-VLOOKUP(AF1387,Group,2,FALSE)),2)</f>
        <v>38.5</v>
      </c>
      <c r="AK1387" s="16">
        <f>IF(VLOOKUP(AF1387,Group,5,FALSE)="YES",VLOOKUP(ROUND(ROUND(AJ1387,1)-AJ1387,2),Round,2,FALSE)+VLOOKUP(AF1387,Group,6,FALSE),0)</f>
        <v>0</v>
      </c>
      <c r="AL1387" s="16">
        <f>IF(VLOOKUP(AF1387,Group,7,FALSE)="",0,ROUND(AJ1387-0.04999,1)-AJ1387+AM1387)</f>
        <v>0</v>
      </c>
      <c r="AM1387" s="16" t="str">
        <f>IF(VLOOKUP(AF1387,Group,7,FALSE)="","",VLOOKUP(AF1387,Group,7,FALSE))</f>
        <v/>
      </c>
      <c r="AO1387" s="157" t="s">
        <v>56</v>
      </c>
    </row>
    <row r="1388" spans="2:41" s="3" customFormat="1" ht="2.85" customHeight="1" x14ac:dyDescent="0.2">
      <c r="P1388" s="72"/>
      <c r="Q1388" s="87"/>
      <c r="R1388" s="6"/>
      <c r="S1388" s="38"/>
      <c r="T1388" s="6"/>
      <c r="U1388" s="5"/>
      <c r="V1388" s="51"/>
      <c r="W1388" s="55"/>
      <c r="X1388" s="14"/>
      <c r="Y1388" s="146"/>
      <c r="Z1388" s="38"/>
      <c r="AA1388" s="38"/>
      <c r="AB1388" s="54"/>
      <c r="AC1388" s="16"/>
      <c r="AD1388" s="14"/>
      <c r="AE1388" s="64"/>
      <c r="AF1388" s="118"/>
      <c r="AG1388" s="38"/>
      <c r="AH1388" s="146"/>
      <c r="AJ1388" s="38"/>
      <c r="AK1388" s="16"/>
      <c r="AL1388" s="16"/>
      <c r="AM1388" s="16"/>
      <c r="AO1388" s="157" t="s">
        <v>56</v>
      </c>
    </row>
    <row r="1389" spans="2:41" s="3" customFormat="1" ht="9.9499999999999993" customHeight="1" x14ac:dyDescent="0.2">
      <c r="C1389" s="34"/>
      <c r="D1389" s="39" t="s">
        <v>227</v>
      </c>
      <c r="E1389" s="138" t="s">
        <v>2982</v>
      </c>
      <c r="F1389" s="138"/>
      <c r="G1389" s="138"/>
      <c r="H1389" s="138"/>
      <c r="I1389" s="138"/>
      <c r="J1389" s="138"/>
      <c r="K1389" s="138"/>
      <c r="L1389" s="138"/>
      <c r="M1389" s="138" t="s">
        <v>244</v>
      </c>
      <c r="N1389" s="138"/>
      <c r="O1389" s="29"/>
      <c r="P1389" s="72"/>
      <c r="Q1389" s="29"/>
      <c r="R1389" s="29"/>
      <c r="S1389" s="29"/>
      <c r="T1389" s="29"/>
      <c r="U1389" s="5"/>
      <c r="V1389" s="51"/>
      <c r="W1389" s="68"/>
      <c r="X1389" s="68"/>
      <c r="Y1389" s="146"/>
      <c r="Z1389" s="38"/>
      <c r="AA1389" s="38"/>
      <c r="AB1389" s="54"/>
      <c r="AC1389" s="16"/>
      <c r="AD1389" s="14"/>
      <c r="AE1389" s="64"/>
      <c r="AF1389" s="118"/>
      <c r="AG1389" s="16"/>
      <c r="AH1389" s="146"/>
      <c r="AJ1389" s="38"/>
      <c r="AK1389" s="16"/>
      <c r="AL1389" s="16"/>
      <c r="AM1389" s="16"/>
      <c r="AO1389" s="157"/>
    </row>
    <row r="1390" spans="2:41" s="3" customFormat="1" ht="1.5" customHeight="1" x14ac:dyDescent="0.2">
      <c r="P1390" s="72"/>
      <c r="Q1390" s="87"/>
      <c r="R1390" s="6"/>
      <c r="S1390" s="38"/>
      <c r="T1390" s="6"/>
      <c r="U1390" s="5"/>
      <c r="V1390" s="51"/>
      <c r="W1390" s="55"/>
      <c r="X1390" s="14"/>
      <c r="Y1390" s="146"/>
      <c r="Z1390" s="38"/>
      <c r="AA1390" s="38"/>
      <c r="AB1390" s="54"/>
      <c r="AC1390" s="16"/>
      <c r="AD1390" s="14"/>
      <c r="AE1390" s="64"/>
      <c r="AF1390" s="118"/>
      <c r="AG1390" s="38"/>
      <c r="AH1390" s="146"/>
      <c r="AJ1390" s="38"/>
      <c r="AK1390" s="16"/>
      <c r="AL1390" s="16"/>
      <c r="AM1390" s="16"/>
      <c r="AO1390" s="157" t="s">
        <v>56</v>
      </c>
    </row>
    <row r="1391" spans="2:41" s="3" customFormat="1" ht="9.9499999999999993" customHeight="1" x14ac:dyDescent="0.2">
      <c r="B1391" s="106" t="s">
        <v>6</v>
      </c>
      <c r="D1391" s="39"/>
      <c r="E1391" s="72" t="s">
        <v>2957</v>
      </c>
      <c r="F1391" s="72"/>
      <c r="G1391" s="29" t="s">
        <v>2004</v>
      </c>
      <c r="H1391" s="29"/>
      <c r="I1391" s="29"/>
      <c r="J1391" s="29"/>
      <c r="K1391" s="29" t="s">
        <v>125</v>
      </c>
      <c r="L1391" s="29"/>
      <c r="M1391" s="29" t="s">
        <v>2981</v>
      </c>
      <c r="N1391" s="29"/>
      <c r="P1391" s="72" t="s">
        <v>1531</v>
      </c>
      <c r="Q1391" s="87"/>
      <c r="R1391" s="28"/>
      <c r="S1391" s="38">
        <f>IF(Suggested="Yes",AA1391,AG1391)</f>
        <v>59.2</v>
      </c>
      <c r="T1391" s="36" t="s">
        <v>43</v>
      </c>
      <c r="U1391" s="5" t="str">
        <f>+Instructions!$B$3</f>
        <v>E</v>
      </c>
      <c r="V1391" s="51"/>
      <c r="W1391" s="55">
        <f>+Instructions!$C$22</f>
        <v>0</v>
      </c>
      <c r="X1391" s="38">
        <f>ROUND($AA1391*(1-W1391)+0.004999,2)</f>
        <v>59.2</v>
      </c>
      <c r="Y1391" s="146"/>
      <c r="Z1391" s="6" t="s">
        <v>3262</v>
      </c>
      <c r="AA1391" s="38">
        <v>59.2</v>
      </c>
      <c r="AB1391" s="59">
        <f t="shared" ref="AB1391" si="1221">+W1391</f>
        <v>0</v>
      </c>
      <c r="AC1391" s="16">
        <f t="shared" ref="AC1391" si="1222">+X1391</f>
        <v>59.2</v>
      </c>
      <c r="AD1391" s="12">
        <f>(AG1391-AC1391)/AG1391</f>
        <v>0</v>
      </c>
      <c r="AE1391" s="115"/>
      <c r="AF1391" s="121">
        <v>3</v>
      </c>
      <c r="AG1391" s="52">
        <f>SUM(AJ1391:AL1391)+AE1391</f>
        <v>59.2</v>
      </c>
      <c r="AH1391" s="146"/>
      <c r="AJ1391" s="38">
        <f>ROUND(AC1391/(1-VLOOKUP(AF1391,Group,2,FALSE)),2)</f>
        <v>59.2</v>
      </c>
      <c r="AK1391" s="16">
        <f>IF(VLOOKUP(AF1391,Group,5,FALSE)="YES",VLOOKUP(ROUND(ROUND(AJ1391,1)-AJ1391,2),Round,2,FALSE)+VLOOKUP(AF1391,Group,6,FALSE),0)</f>
        <v>0</v>
      </c>
      <c r="AL1391" s="16">
        <f>IF(VLOOKUP(AF1391,Group,7,FALSE)="",0,ROUND(AJ1391-0.04999,1)-AJ1391+AM1391)</f>
        <v>0</v>
      </c>
      <c r="AM1391" s="16" t="str">
        <f>IF(VLOOKUP(AF1391,Group,7,FALSE)="","",VLOOKUP(AF1391,Group,7,FALSE))</f>
        <v/>
      </c>
      <c r="AO1391" s="157" t="s">
        <v>56</v>
      </c>
    </row>
    <row r="1392" spans="2:41" s="3" customFormat="1" ht="3.75" customHeight="1" x14ac:dyDescent="0.2">
      <c r="P1392" s="72"/>
      <c r="Q1392" s="87"/>
      <c r="R1392" s="6"/>
      <c r="S1392" s="38"/>
      <c r="T1392" s="6"/>
      <c r="U1392" s="5"/>
      <c r="V1392" s="51"/>
      <c r="W1392" s="55"/>
      <c r="X1392" s="14"/>
      <c r="Y1392" s="146"/>
      <c r="Z1392" s="38"/>
      <c r="AA1392" s="38"/>
      <c r="AB1392" s="54"/>
      <c r="AC1392" s="16"/>
      <c r="AD1392" s="14"/>
      <c r="AE1392" s="64"/>
      <c r="AF1392" s="118"/>
      <c r="AG1392" s="38"/>
      <c r="AH1392" s="146"/>
      <c r="AJ1392" s="38"/>
      <c r="AK1392" s="16"/>
      <c r="AL1392" s="16"/>
      <c r="AM1392" s="16"/>
      <c r="AO1392" s="157" t="s">
        <v>56</v>
      </c>
    </row>
    <row r="1393" spans="2:41" s="3" customFormat="1" ht="9.9499999999999993" customHeight="1" x14ac:dyDescent="0.2">
      <c r="C1393" s="71" t="s">
        <v>2133</v>
      </c>
      <c r="P1393" s="137"/>
      <c r="Q1393" s="6"/>
      <c r="R1393" s="77" t="s">
        <v>791</v>
      </c>
      <c r="S1393" s="185" t="s">
        <v>2134</v>
      </c>
      <c r="T1393" s="190"/>
      <c r="U1393" s="5"/>
      <c r="V1393" s="51"/>
      <c r="W1393" s="68"/>
      <c r="X1393" s="68"/>
      <c r="Y1393" s="146"/>
      <c r="Z1393" s="38"/>
      <c r="AA1393" s="38"/>
      <c r="AB1393" s="14"/>
      <c r="AC1393" s="14"/>
      <c r="AD1393" s="14"/>
      <c r="AE1393" s="14"/>
      <c r="AF1393" s="64"/>
      <c r="AG1393" s="16"/>
      <c r="AH1393" s="146"/>
      <c r="AO1393" s="157" t="s">
        <v>56</v>
      </c>
    </row>
    <row r="1394" spans="2:41" s="3" customFormat="1" ht="2.4500000000000002" customHeight="1" x14ac:dyDescent="0.2">
      <c r="P1394" s="72"/>
      <c r="Q1394" s="87"/>
      <c r="R1394" s="6"/>
      <c r="S1394" s="38"/>
      <c r="T1394" s="6"/>
      <c r="U1394" s="5"/>
      <c r="V1394" s="51"/>
      <c r="W1394" s="55"/>
      <c r="X1394" s="14"/>
      <c r="Y1394" s="146"/>
      <c r="Z1394" s="38"/>
      <c r="AA1394" s="38"/>
      <c r="AB1394" s="54"/>
      <c r="AC1394" s="16"/>
      <c r="AD1394" s="14"/>
      <c r="AE1394" s="64"/>
      <c r="AF1394" s="118"/>
      <c r="AG1394" s="38"/>
      <c r="AH1394" s="146"/>
      <c r="AJ1394" s="38"/>
      <c r="AK1394" s="16"/>
      <c r="AL1394" s="16"/>
      <c r="AM1394" s="16"/>
      <c r="AO1394" s="157" t="s">
        <v>56</v>
      </c>
    </row>
    <row r="1395" spans="2:41" s="3" customFormat="1" ht="9.9499999999999993" customHeight="1" x14ac:dyDescent="0.2">
      <c r="C1395" s="138" t="s">
        <v>2135</v>
      </c>
      <c r="D1395" s="39"/>
      <c r="E1395" s="138"/>
      <c r="F1395" s="138"/>
      <c r="G1395" s="138"/>
      <c r="H1395" s="138"/>
      <c r="I1395" s="138"/>
      <c r="J1395" s="138"/>
      <c r="K1395" s="138"/>
      <c r="L1395" s="138"/>
      <c r="M1395" s="200" t="s">
        <v>2762</v>
      </c>
      <c r="N1395" s="138"/>
      <c r="O1395" s="29"/>
      <c r="P1395" s="29"/>
      <c r="Q1395" s="29"/>
      <c r="R1395" s="29"/>
      <c r="S1395" s="29"/>
      <c r="T1395" s="29"/>
      <c r="U1395" s="5"/>
      <c r="V1395" s="51"/>
      <c r="W1395" s="68"/>
      <c r="X1395" s="68"/>
      <c r="Y1395" s="146"/>
      <c r="Z1395" s="38"/>
      <c r="AA1395" s="38"/>
      <c r="AB1395" s="54"/>
      <c r="AC1395" s="16"/>
      <c r="AD1395" s="14"/>
      <c r="AE1395" s="64"/>
      <c r="AF1395" s="118"/>
      <c r="AG1395" s="16"/>
      <c r="AH1395" s="146"/>
      <c r="AJ1395" s="38"/>
      <c r="AK1395" s="16"/>
      <c r="AL1395" s="16"/>
      <c r="AM1395" s="16"/>
      <c r="AO1395" s="157"/>
    </row>
    <row r="1396" spans="2:41" s="3" customFormat="1" ht="1.5" customHeight="1" x14ac:dyDescent="0.2">
      <c r="P1396" s="72"/>
      <c r="Q1396" s="87"/>
      <c r="R1396" s="6"/>
      <c r="S1396" s="38"/>
      <c r="T1396" s="6"/>
      <c r="U1396" s="5"/>
      <c r="V1396" s="51"/>
      <c r="W1396" s="55"/>
      <c r="X1396" s="14"/>
      <c r="Y1396" s="146"/>
      <c r="Z1396" s="38"/>
      <c r="AA1396" s="38"/>
      <c r="AB1396" s="54"/>
      <c r="AC1396" s="16"/>
      <c r="AD1396" s="14"/>
      <c r="AE1396" s="64"/>
      <c r="AF1396" s="118"/>
      <c r="AG1396" s="38"/>
      <c r="AH1396" s="146"/>
      <c r="AJ1396" s="38"/>
      <c r="AK1396" s="16"/>
      <c r="AL1396" s="16"/>
      <c r="AM1396" s="16"/>
      <c r="AO1396" s="157" t="s">
        <v>56</v>
      </c>
    </row>
    <row r="1397" spans="2:41" s="3" customFormat="1" ht="9.9499999999999993" customHeight="1" x14ac:dyDescent="0.2">
      <c r="B1397" s="106" t="s">
        <v>6</v>
      </c>
      <c r="D1397" s="39"/>
      <c r="E1397" s="72" t="s">
        <v>2136</v>
      </c>
      <c r="F1397" s="72"/>
      <c r="G1397" s="29" t="s">
        <v>2137</v>
      </c>
      <c r="H1397" s="29"/>
      <c r="I1397" s="29"/>
      <c r="J1397" s="29"/>
      <c r="K1397" s="29"/>
      <c r="L1397" s="29"/>
      <c r="M1397" s="29" t="s">
        <v>2138</v>
      </c>
      <c r="O1397" s="144" t="s">
        <v>2139</v>
      </c>
      <c r="P1397" s="72"/>
      <c r="Q1397" s="87"/>
      <c r="R1397" s="28"/>
      <c r="S1397" s="38">
        <f t="shared" ref="S1397" si="1223">IF(Suggested="Yes",AA1397,AG1397)</f>
        <v>232.65</v>
      </c>
      <c r="T1397" s="36" t="s">
        <v>43</v>
      </c>
      <c r="U1397" s="5" t="str">
        <f>+Instructions!$B$3</f>
        <v>E</v>
      </c>
      <c r="V1397" s="51"/>
      <c r="W1397" s="55">
        <f>+Instructions!$C$22</f>
        <v>0</v>
      </c>
      <c r="X1397" s="38">
        <f t="shared" ref="X1397" si="1224">ROUND($AA1397*(1-W1397)+0.004999,2)</f>
        <v>232.65</v>
      </c>
      <c r="Y1397" s="146"/>
      <c r="Z1397" s="6" t="s">
        <v>3263</v>
      </c>
      <c r="AA1397" s="38">
        <v>232.65</v>
      </c>
      <c r="AB1397" s="59">
        <f t="shared" ref="AB1397" si="1225">+W1397</f>
        <v>0</v>
      </c>
      <c r="AC1397" s="16">
        <f t="shared" ref="AC1397" si="1226">+X1397</f>
        <v>232.65</v>
      </c>
      <c r="AD1397" s="12">
        <f t="shared" ref="AD1397" si="1227">(AG1397-AC1397)/AG1397</f>
        <v>0</v>
      </c>
      <c r="AE1397" s="115"/>
      <c r="AF1397" s="121">
        <v>3</v>
      </c>
      <c r="AG1397" s="52">
        <f t="shared" ref="AG1397" si="1228">SUM(AJ1397:AL1397)+AE1397</f>
        <v>232.65</v>
      </c>
      <c r="AH1397" s="146"/>
      <c r="AJ1397" s="38">
        <f t="shared" ref="AJ1397" si="1229">ROUND(AC1397/(1-VLOOKUP(AF1397,Group,2,FALSE)),2)</f>
        <v>232.65</v>
      </c>
      <c r="AK1397" s="16">
        <f t="shared" ref="AK1397" si="1230">IF(VLOOKUP(AF1397,Group,5,FALSE)="YES",VLOOKUP(ROUND(ROUND(AJ1397,1)-AJ1397,2),Round,2,FALSE)+VLOOKUP(AF1397,Group,6,FALSE),0)</f>
        <v>0</v>
      </c>
      <c r="AL1397" s="16">
        <f t="shared" ref="AL1397" si="1231">IF(VLOOKUP(AF1397,Group,7,FALSE)="",0,ROUND(AJ1397-0.04999,1)-AJ1397+AM1397)</f>
        <v>0</v>
      </c>
      <c r="AM1397" s="16" t="str">
        <f t="shared" ref="AM1397" si="1232">IF(VLOOKUP(AF1397,Group,7,FALSE)="","",VLOOKUP(AF1397,Group,7,FALSE))</f>
        <v/>
      </c>
      <c r="AO1397" s="156" t="s">
        <v>56</v>
      </c>
    </row>
    <row r="1398" spans="2:41" s="3" customFormat="1" ht="2.4500000000000002" customHeight="1" x14ac:dyDescent="0.2">
      <c r="P1398" s="72"/>
      <c r="Q1398" s="87"/>
      <c r="R1398" s="6"/>
      <c r="S1398" s="38"/>
      <c r="T1398" s="6"/>
      <c r="U1398" s="5"/>
      <c r="V1398" s="51"/>
      <c r="W1398" s="55"/>
      <c r="X1398" s="14"/>
      <c r="Y1398" s="146"/>
      <c r="Z1398" s="38"/>
      <c r="AA1398" s="38"/>
      <c r="AB1398" s="54"/>
      <c r="AC1398" s="16"/>
      <c r="AD1398" s="14"/>
      <c r="AE1398" s="64"/>
      <c r="AF1398" s="118"/>
      <c r="AG1398" s="38"/>
      <c r="AH1398" s="146"/>
      <c r="AJ1398" s="38"/>
      <c r="AK1398" s="16"/>
      <c r="AL1398" s="16"/>
      <c r="AM1398" s="16"/>
      <c r="AO1398" s="157" t="s">
        <v>56</v>
      </c>
    </row>
    <row r="1399" spans="2:41" s="3" customFormat="1" ht="9.9499999999999993" customHeight="1" x14ac:dyDescent="0.2">
      <c r="C1399" s="138" t="s">
        <v>2140</v>
      </c>
      <c r="D1399" s="39"/>
      <c r="E1399" s="138"/>
      <c r="F1399" s="138"/>
      <c r="G1399" s="138"/>
      <c r="H1399" s="138"/>
      <c r="I1399" s="138"/>
      <c r="J1399" s="138"/>
      <c r="K1399" s="138"/>
      <c r="L1399" s="138"/>
      <c r="M1399" s="200" t="s">
        <v>2144</v>
      </c>
      <c r="N1399" s="138"/>
      <c r="O1399" s="29"/>
      <c r="P1399" s="29"/>
      <c r="Q1399" s="29"/>
      <c r="R1399" s="29"/>
      <c r="S1399" s="29"/>
      <c r="T1399" s="29"/>
      <c r="U1399" s="5"/>
      <c r="V1399" s="51"/>
      <c r="W1399" s="68"/>
      <c r="X1399" s="68"/>
      <c r="Y1399" s="146"/>
      <c r="Z1399" s="38"/>
      <c r="AA1399" s="38"/>
      <c r="AB1399" s="54"/>
      <c r="AC1399" s="16"/>
      <c r="AD1399" s="14"/>
      <c r="AE1399" s="64"/>
      <c r="AF1399" s="118"/>
      <c r="AG1399" s="16"/>
      <c r="AH1399" s="146"/>
      <c r="AJ1399" s="38"/>
      <c r="AK1399" s="16"/>
      <c r="AL1399" s="16"/>
      <c r="AM1399" s="16"/>
      <c r="AO1399" s="157"/>
    </row>
    <row r="1400" spans="2:41" s="3" customFormat="1" ht="1.5" customHeight="1" x14ac:dyDescent="0.2">
      <c r="P1400" s="72"/>
      <c r="Q1400" s="87"/>
      <c r="R1400" s="6"/>
      <c r="S1400" s="38"/>
      <c r="T1400" s="6"/>
      <c r="U1400" s="5"/>
      <c r="V1400" s="51"/>
      <c r="W1400" s="55"/>
      <c r="X1400" s="14"/>
      <c r="Y1400" s="146"/>
      <c r="Z1400" s="38"/>
      <c r="AA1400" s="38"/>
      <c r="AB1400" s="54"/>
      <c r="AC1400" s="16"/>
      <c r="AD1400" s="14"/>
      <c r="AE1400" s="64"/>
      <c r="AF1400" s="118"/>
      <c r="AG1400" s="38"/>
      <c r="AH1400" s="146"/>
      <c r="AJ1400" s="38"/>
      <c r="AK1400" s="16"/>
      <c r="AL1400" s="16"/>
      <c r="AM1400" s="16"/>
      <c r="AO1400" s="157" t="s">
        <v>56</v>
      </c>
    </row>
    <row r="1401" spans="2:41" s="3" customFormat="1" ht="9.9499999999999993" customHeight="1" x14ac:dyDescent="0.2">
      <c r="B1401" s="106" t="s">
        <v>6</v>
      </c>
      <c r="D1401" s="39"/>
      <c r="E1401" s="72" t="s">
        <v>2141</v>
      </c>
      <c r="F1401" s="72"/>
      <c r="G1401" s="29" t="s">
        <v>2142</v>
      </c>
      <c r="H1401" s="29"/>
      <c r="I1401" s="29"/>
      <c r="J1401" s="29"/>
      <c r="K1401" s="29"/>
      <c r="L1401" s="29"/>
      <c r="M1401" s="29" t="s">
        <v>2138</v>
      </c>
      <c r="O1401" s="144" t="s">
        <v>2143</v>
      </c>
      <c r="P1401" s="72"/>
      <c r="Q1401" s="87"/>
      <c r="R1401" s="28"/>
      <c r="S1401" s="38">
        <f t="shared" ref="S1401" si="1233">IF(Suggested="Yes",AA1401,AG1401)</f>
        <v>167.05</v>
      </c>
      <c r="T1401" s="36" t="s">
        <v>43</v>
      </c>
      <c r="U1401" s="5" t="str">
        <f>+Instructions!$B$3</f>
        <v>E</v>
      </c>
      <c r="V1401" s="51"/>
      <c r="W1401" s="55">
        <f>+Instructions!$C$22</f>
        <v>0</v>
      </c>
      <c r="X1401" s="38">
        <f t="shared" ref="X1401" si="1234">ROUND($AA1401*(1-W1401)+0.004999,2)</f>
        <v>167.05</v>
      </c>
      <c r="Y1401" s="146"/>
      <c r="Z1401" s="6" t="s">
        <v>3263</v>
      </c>
      <c r="AA1401" s="38">
        <v>167.05</v>
      </c>
      <c r="AB1401" s="59">
        <f t="shared" ref="AB1401" si="1235">+W1401</f>
        <v>0</v>
      </c>
      <c r="AC1401" s="16">
        <f t="shared" ref="AC1401" si="1236">+X1401</f>
        <v>167.05</v>
      </c>
      <c r="AD1401" s="12">
        <f t="shared" ref="AD1401" si="1237">(AG1401-AC1401)/AG1401</f>
        <v>0</v>
      </c>
      <c r="AE1401" s="115"/>
      <c r="AF1401" s="121">
        <v>3</v>
      </c>
      <c r="AG1401" s="52">
        <f t="shared" ref="AG1401" si="1238">SUM(AJ1401:AL1401)+AE1401</f>
        <v>167.05</v>
      </c>
      <c r="AH1401" s="146"/>
      <c r="AJ1401" s="38">
        <f t="shared" ref="AJ1401" si="1239">ROUND(AC1401/(1-VLOOKUP(AF1401,Group,2,FALSE)),2)</f>
        <v>167.05</v>
      </c>
      <c r="AK1401" s="16">
        <f t="shared" ref="AK1401" si="1240">IF(VLOOKUP(AF1401,Group,5,FALSE)="YES",VLOOKUP(ROUND(ROUND(AJ1401,1)-AJ1401,2),Round,2,FALSE)+VLOOKUP(AF1401,Group,6,FALSE),0)</f>
        <v>0</v>
      </c>
      <c r="AL1401" s="16">
        <f t="shared" ref="AL1401" si="1241">IF(VLOOKUP(AF1401,Group,7,FALSE)="",0,ROUND(AJ1401-0.04999,1)-AJ1401+AM1401)</f>
        <v>0</v>
      </c>
      <c r="AM1401" s="16" t="str">
        <f t="shared" ref="AM1401" si="1242">IF(VLOOKUP(AF1401,Group,7,FALSE)="","",VLOOKUP(AF1401,Group,7,FALSE))</f>
        <v/>
      </c>
      <c r="AO1401" s="156" t="s">
        <v>56</v>
      </c>
    </row>
    <row r="1402" spans="2:41" s="3" customFormat="1" ht="2.4500000000000002" customHeight="1" x14ac:dyDescent="0.2">
      <c r="P1402" s="72"/>
      <c r="Q1402" s="87"/>
      <c r="R1402" s="6"/>
      <c r="S1402" s="38"/>
      <c r="T1402" s="6"/>
      <c r="U1402" s="5"/>
      <c r="V1402" s="51"/>
      <c r="W1402" s="55"/>
      <c r="X1402" s="14"/>
      <c r="Y1402" s="146"/>
      <c r="Z1402" s="38"/>
      <c r="AA1402" s="38"/>
      <c r="AB1402" s="54"/>
      <c r="AC1402" s="16"/>
      <c r="AD1402" s="14"/>
      <c r="AE1402" s="64"/>
      <c r="AF1402" s="118"/>
      <c r="AG1402" s="38"/>
      <c r="AH1402" s="146"/>
      <c r="AJ1402" s="38"/>
      <c r="AK1402" s="16"/>
      <c r="AL1402" s="16"/>
      <c r="AM1402" s="16"/>
      <c r="AO1402" s="157" t="s">
        <v>56</v>
      </c>
    </row>
    <row r="1403" spans="2:41" s="3" customFormat="1" ht="9.9499999999999993" customHeight="1" x14ac:dyDescent="0.2">
      <c r="C1403" s="138" t="s">
        <v>2145</v>
      </c>
      <c r="D1403" s="39"/>
      <c r="E1403" s="138"/>
      <c r="F1403" s="138"/>
      <c r="G1403" s="138"/>
      <c r="H1403" s="138"/>
      <c r="I1403" s="138"/>
      <c r="J1403" s="138"/>
      <c r="K1403" s="138"/>
      <c r="L1403" s="138"/>
      <c r="M1403" s="200" t="s">
        <v>2146</v>
      </c>
      <c r="N1403" s="138"/>
      <c r="O1403" s="29"/>
      <c r="P1403" s="29"/>
      <c r="Q1403" s="29"/>
      <c r="R1403" s="29"/>
      <c r="S1403" s="29"/>
      <c r="T1403" s="29"/>
      <c r="U1403" s="5"/>
      <c r="V1403" s="51"/>
      <c r="W1403" s="68"/>
      <c r="X1403" s="68"/>
      <c r="Y1403" s="146"/>
      <c r="Z1403" s="38"/>
      <c r="AA1403" s="38"/>
      <c r="AB1403" s="54"/>
      <c r="AC1403" s="16"/>
      <c r="AD1403" s="14"/>
      <c r="AE1403" s="64"/>
      <c r="AF1403" s="118"/>
      <c r="AG1403" s="16"/>
      <c r="AH1403" s="146"/>
      <c r="AJ1403" s="38"/>
      <c r="AK1403" s="16"/>
      <c r="AL1403" s="16"/>
      <c r="AM1403" s="16"/>
      <c r="AO1403" s="157"/>
    </row>
    <row r="1404" spans="2:41" s="3" customFormat="1" ht="1.5" customHeight="1" x14ac:dyDescent="0.2">
      <c r="P1404" s="72"/>
      <c r="Q1404" s="87"/>
      <c r="R1404" s="6"/>
      <c r="S1404" s="38"/>
      <c r="T1404" s="6"/>
      <c r="U1404" s="5"/>
      <c r="V1404" s="51"/>
      <c r="W1404" s="55"/>
      <c r="X1404" s="14"/>
      <c r="Y1404" s="146"/>
      <c r="Z1404" s="38"/>
      <c r="AA1404" s="38"/>
      <c r="AB1404" s="54"/>
      <c r="AC1404" s="16"/>
      <c r="AD1404" s="14"/>
      <c r="AE1404" s="64"/>
      <c r="AF1404" s="118"/>
      <c r="AG1404" s="38"/>
      <c r="AH1404" s="146"/>
      <c r="AJ1404" s="38"/>
      <c r="AK1404" s="16"/>
      <c r="AL1404" s="16"/>
      <c r="AM1404" s="16"/>
      <c r="AO1404" s="157" t="s">
        <v>56</v>
      </c>
    </row>
    <row r="1405" spans="2:41" s="3" customFormat="1" ht="9.9499999999999993" customHeight="1" x14ac:dyDescent="0.2">
      <c r="B1405" s="106" t="s">
        <v>6</v>
      </c>
      <c r="D1405" s="39"/>
      <c r="E1405" s="72" t="s">
        <v>2147</v>
      </c>
      <c r="F1405" s="72"/>
      <c r="G1405" s="29" t="s">
        <v>2148</v>
      </c>
      <c r="H1405" s="29"/>
      <c r="I1405" s="29"/>
      <c r="J1405" s="29"/>
      <c r="K1405" s="29"/>
      <c r="L1405" s="29"/>
      <c r="M1405" s="29" t="s">
        <v>2138</v>
      </c>
      <c r="O1405" s="144" t="s">
        <v>2149</v>
      </c>
      <c r="P1405" s="72"/>
      <c r="Q1405" s="87"/>
      <c r="R1405" s="28"/>
      <c r="S1405" s="38">
        <f t="shared" ref="S1405" si="1243">IF(Suggested="Yes",AA1405,AG1405)</f>
        <v>233.25</v>
      </c>
      <c r="T1405" s="36" t="s">
        <v>43</v>
      </c>
      <c r="U1405" s="5" t="str">
        <f>+Instructions!$B$3</f>
        <v>E</v>
      </c>
      <c r="V1405" s="51"/>
      <c r="W1405" s="55">
        <f>+Instructions!$C$22</f>
        <v>0</v>
      </c>
      <c r="X1405" s="38">
        <f t="shared" ref="X1405" si="1244">ROUND($AA1405*(1-W1405)+0.004999,2)</f>
        <v>233.25</v>
      </c>
      <c r="Y1405" s="146"/>
      <c r="Z1405" s="6" t="s">
        <v>3263</v>
      </c>
      <c r="AA1405" s="38">
        <v>233.25</v>
      </c>
      <c r="AB1405" s="59">
        <f t="shared" ref="AB1405" si="1245">+W1405</f>
        <v>0</v>
      </c>
      <c r="AC1405" s="16">
        <f t="shared" ref="AC1405" si="1246">+X1405</f>
        <v>233.25</v>
      </c>
      <c r="AD1405" s="12">
        <f t="shared" ref="AD1405" si="1247">(AG1405-AC1405)/AG1405</f>
        <v>0</v>
      </c>
      <c r="AE1405" s="115"/>
      <c r="AF1405" s="121">
        <v>3</v>
      </c>
      <c r="AG1405" s="52">
        <f t="shared" ref="AG1405" si="1248">SUM(AJ1405:AL1405)+AE1405</f>
        <v>233.25</v>
      </c>
      <c r="AH1405" s="146"/>
      <c r="AJ1405" s="38">
        <f t="shared" ref="AJ1405" si="1249">ROUND(AC1405/(1-VLOOKUP(AF1405,Group,2,FALSE)),2)</f>
        <v>233.25</v>
      </c>
      <c r="AK1405" s="16">
        <f t="shared" ref="AK1405" si="1250">IF(VLOOKUP(AF1405,Group,5,FALSE)="YES",VLOOKUP(ROUND(ROUND(AJ1405,1)-AJ1405,2),Round,2,FALSE)+VLOOKUP(AF1405,Group,6,FALSE),0)</f>
        <v>0</v>
      </c>
      <c r="AL1405" s="16">
        <f t="shared" ref="AL1405" si="1251">IF(VLOOKUP(AF1405,Group,7,FALSE)="",0,ROUND(AJ1405-0.04999,1)-AJ1405+AM1405)</f>
        <v>0</v>
      </c>
      <c r="AM1405" s="16" t="str">
        <f t="shared" ref="AM1405" si="1252">IF(VLOOKUP(AF1405,Group,7,FALSE)="","",VLOOKUP(AF1405,Group,7,FALSE))</f>
        <v/>
      </c>
      <c r="AO1405" s="156" t="s">
        <v>56</v>
      </c>
    </row>
    <row r="1406" spans="2:41" s="3" customFormat="1" ht="2.4500000000000002" customHeight="1" x14ac:dyDescent="0.2">
      <c r="P1406" s="72"/>
      <c r="Q1406" s="87"/>
      <c r="R1406" s="6"/>
      <c r="S1406" s="38"/>
      <c r="T1406" s="6"/>
      <c r="U1406" s="5"/>
      <c r="V1406" s="51"/>
      <c r="W1406" s="55"/>
      <c r="X1406" s="14"/>
      <c r="Y1406" s="146"/>
      <c r="Z1406" s="38"/>
      <c r="AA1406" s="38"/>
      <c r="AB1406" s="54"/>
      <c r="AC1406" s="16"/>
      <c r="AD1406" s="14"/>
      <c r="AE1406" s="64"/>
      <c r="AF1406" s="118"/>
      <c r="AG1406" s="38"/>
      <c r="AH1406" s="146"/>
      <c r="AJ1406" s="38"/>
      <c r="AK1406" s="16"/>
      <c r="AL1406" s="16"/>
      <c r="AM1406" s="16"/>
      <c r="AO1406" s="157" t="s">
        <v>56</v>
      </c>
    </row>
    <row r="1407" spans="2:41" s="3" customFormat="1" ht="9.9499999999999993" customHeight="1" x14ac:dyDescent="0.2">
      <c r="C1407" s="138" t="s">
        <v>2150</v>
      </c>
      <c r="D1407" s="39"/>
      <c r="E1407" s="138"/>
      <c r="F1407" s="138"/>
      <c r="G1407" s="138"/>
      <c r="H1407" s="138"/>
      <c r="I1407" s="138"/>
      <c r="J1407" s="138"/>
      <c r="K1407" s="138"/>
      <c r="L1407" s="138"/>
      <c r="M1407" s="200" t="s">
        <v>2151</v>
      </c>
      <c r="N1407" s="138"/>
      <c r="O1407" s="29"/>
      <c r="P1407" s="29"/>
      <c r="Q1407" s="29"/>
      <c r="R1407" s="29"/>
      <c r="S1407" s="29"/>
      <c r="T1407" s="29"/>
      <c r="U1407" s="5"/>
      <c r="V1407" s="51"/>
      <c r="W1407" s="68"/>
      <c r="X1407" s="68"/>
      <c r="Y1407" s="146"/>
      <c r="Z1407" s="38"/>
      <c r="AA1407" s="38"/>
      <c r="AB1407" s="54"/>
      <c r="AC1407" s="16"/>
      <c r="AD1407" s="14"/>
      <c r="AE1407" s="64"/>
      <c r="AF1407" s="118"/>
      <c r="AG1407" s="16"/>
      <c r="AH1407" s="146"/>
      <c r="AJ1407" s="38"/>
      <c r="AK1407" s="16"/>
      <c r="AL1407" s="16"/>
      <c r="AM1407" s="16"/>
      <c r="AO1407" s="157"/>
    </row>
    <row r="1408" spans="2:41" s="3" customFormat="1" ht="1.5" customHeight="1" x14ac:dyDescent="0.2">
      <c r="P1408" s="72"/>
      <c r="Q1408" s="87"/>
      <c r="R1408" s="6"/>
      <c r="S1408" s="38"/>
      <c r="T1408" s="6"/>
      <c r="U1408" s="5"/>
      <c r="V1408" s="51"/>
      <c r="W1408" s="55"/>
      <c r="X1408" s="14"/>
      <c r="Y1408" s="146"/>
      <c r="Z1408" s="38"/>
      <c r="AA1408" s="38"/>
      <c r="AB1408" s="54"/>
      <c r="AC1408" s="16"/>
      <c r="AD1408" s="14"/>
      <c r="AE1408" s="64"/>
      <c r="AF1408" s="118"/>
      <c r="AG1408" s="38"/>
      <c r="AH1408" s="146"/>
      <c r="AJ1408" s="38"/>
      <c r="AK1408" s="16"/>
      <c r="AL1408" s="16"/>
      <c r="AM1408" s="16"/>
      <c r="AO1408" s="157" t="s">
        <v>56</v>
      </c>
    </row>
    <row r="1409" spans="2:41" s="3" customFormat="1" ht="9.9499999999999993" customHeight="1" x14ac:dyDescent="0.2">
      <c r="B1409" s="106" t="s">
        <v>6</v>
      </c>
      <c r="D1409" s="39"/>
      <c r="E1409" s="72" t="s">
        <v>2152</v>
      </c>
      <c r="F1409" s="72"/>
      <c r="G1409" s="29" t="s">
        <v>2153</v>
      </c>
      <c r="H1409" s="29"/>
      <c r="I1409" s="29"/>
      <c r="J1409" s="29"/>
      <c r="K1409" s="29"/>
      <c r="L1409" s="29"/>
      <c r="M1409" s="29" t="s">
        <v>2138</v>
      </c>
      <c r="O1409" s="144" t="s">
        <v>2154</v>
      </c>
      <c r="P1409" s="72"/>
      <c r="Q1409" s="87"/>
      <c r="R1409" s="28"/>
      <c r="S1409" s="38">
        <f t="shared" ref="S1409" si="1253">IF(Suggested="Yes",AA1409,AG1409)</f>
        <v>295.45</v>
      </c>
      <c r="T1409" s="36" t="s">
        <v>43</v>
      </c>
      <c r="U1409" s="5" t="str">
        <f>+Instructions!$B$3</f>
        <v>E</v>
      </c>
      <c r="V1409" s="51"/>
      <c r="W1409" s="55">
        <f>+Instructions!$C$22</f>
        <v>0</v>
      </c>
      <c r="X1409" s="38">
        <f t="shared" ref="X1409" si="1254">ROUND($AA1409*(1-W1409)+0.004999,2)</f>
        <v>295.45</v>
      </c>
      <c r="Y1409" s="146"/>
      <c r="Z1409" s="6" t="s">
        <v>3263</v>
      </c>
      <c r="AA1409" s="38">
        <v>295.45</v>
      </c>
      <c r="AB1409" s="59">
        <f t="shared" ref="AB1409" si="1255">+W1409</f>
        <v>0</v>
      </c>
      <c r="AC1409" s="16">
        <f t="shared" ref="AC1409" si="1256">+X1409</f>
        <v>295.45</v>
      </c>
      <c r="AD1409" s="12">
        <f t="shared" ref="AD1409" si="1257">(AG1409-AC1409)/AG1409</f>
        <v>0</v>
      </c>
      <c r="AE1409" s="115"/>
      <c r="AF1409" s="121">
        <v>3</v>
      </c>
      <c r="AG1409" s="52">
        <f t="shared" ref="AG1409" si="1258">SUM(AJ1409:AL1409)+AE1409</f>
        <v>295.45</v>
      </c>
      <c r="AH1409" s="146"/>
      <c r="AJ1409" s="38">
        <f t="shared" ref="AJ1409" si="1259">ROUND(AC1409/(1-VLOOKUP(AF1409,Group,2,FALSE)),2)</f>
        <v>295.45</v>
      </c>
      <c r="AK1409" s="16">
        <f t="shared" ref="AK1409" si="1260">IF(VLOOKUP(AF1409,Group,5,FALSE)="YES",VLOOKUP(ROUND(ROUND(AJ1409,1)-AJ1409,2),Round,2,FALSE)+VLOOKUP(AF1409,Group,6,FALSE),0)</f>
        <v>0</v>
      </c>
      <c r="AL1409" s="16">
        <f t="shared" ref="AL1409" si="1261">IF(VLOOKUP(AF1409,Group,7,FALSE)="",0,ROUND(AJ1409-0.04999,1)-AJ1409+AM1409)</f>
        <v>0</v>
      </c>
      <c r="AM1409" s="16" t="str">
        <f t="shared" ref="AM1409" si="1262">IF(VLOOKUP(AF1409,Group,7,FALSE)="","",VLOOKUP(AF1409,Group,7,FALSE))</f>
        <v/>
      </c>
      <c r="AO1409" s="156" t="s">
        <v>56</v>
      </c>
    </row>
    <row r="1410" spans="2:41" s="3" customFormat="1" ht="2.4500000000000002" customHeight="1" x14ac:dyDescent="0.2">
      <c r="P1410" s="72"/>
      <c r="Q1410" s="87"/>
      <c r="R1410" s="6"/>
      <c r="S1410" s="38"/>
      <c r="T1410" s="6"/>
      <c r="U1410" s="5"/>
      <c r="V1410" s="51"/>
      <c r="W1410" s="55"/>
      <c r="X1410" s="14"/>
      <c r="Y1410" s="146"/>
      <c r="Z1410" s="38"/>
      <c r="AA1410" s="38"/>
      <c r="AB1410" s="54"/>
      <c r="AC1410" s="16"/>
      <c r="AD1410" s="14"/>
      <c r="AE1410" s="64"/>
      <c r="AF1410" s="118"/>
      <c r="AG1410" s="38"/>
      <c r="AH1410" s="146"/>
      <c r="AJ1410" s="38"/>
      <c r="AK1410" s="16"/>
      <c r="AL1410" s="16"/>
      <c r="AM1410" s="16"/>
      <c r="AO1410" s="157" t="s">
        <v>56</v>
      </c>
    </row>
    <row r="1411" spans="2:41" s="3" customFormat="1" ht="9.9499999999999993" customHeight="1" x14ac:dyDescent="0.2">
      <c r="C1411" s="138" t="s">
        <v>2155</v>
      </c>
      <c r="D1411" s="39"/>
      <c r="E1411" s="138"/>
      <c r="F1411" s="138"/>
      <c r="G1411" s="138"/>
      <c r="H1411" s="138"/>
      <c r="I1411" s="138"/>
      <c r="J1411" s="138"/>
      <c r="K1411" s="138"/>
      <c r="L1411" s="138"/>
      <c r="M1411" s="200" t="s">
        <v>2161</v>
      </c>
      <c r="N1411" s="138"/>
      <c r="O1411" s="29"/>
      <c r="P1411" s="29"/>
      <c r="Q1411" s="29"/>
      <c r="R1411" s="29"/>
      <c r="S1411" s="29"/>
      <c r="T1411" s="29"/>
      <c r="U1411" s="5"/>
      <c r="V1411" s="51"/>
      <c r="W1411" s="68"/>
      <c r="X1411" s="68"/>
      <c r="Y1411" s="146"/>
      <c r="Z1411" s="38"/>
      <c r="AA1411" s="38"/>
      <c r="AB1411" s="54"/>
      <c r="AC1411" s="16"/>
      <c r="AD1411" s="14"/>
      <c r="AE1411" s="64"/>
      <c r="AF1411" s="118"/>
      <c r="AG1411" s="16"/>
      <c r="AH1411" s="146"/>
      <c r="AJ1411" s="38"/>
      <c r="AK1411" s="16"/>
      <c r="AL1411" s="16"/>
      <c r="AM1411" s="16"/>
      <c r="AO1411" s="157"/>
    </row>
    <row r="1412" spans="2:41" s="3" customFormat="1" ht="1.5" customHeight="1" x14ac:dyDescent="0.2">
      <c r="P1412" s="72"/>
      <c r="Q1412" s="87"/>
      <c r="R1412" s="6"/>
      <c r="S1412" s="38"/>
      <c r="T1412" s="6"/>
      <c r="U1412" s="5"/>
      <c r="V1412" s="51"/>
      <c r="W1412" s="55"/>
      <c r="X1412" s="14"/>
      <c r="Y1412" s="146"/>
      <c r="Z1412" s="38"/>
      <c r="AA1412" s="38"/>
      <c r="AB1412" s="54"/>
      <c r="AC1412" s="16"/>
      <c r="AD1412" s="14"/>
      <c r="AE1412" s="64"/>
      <c r="AF1412" s="118"/>
      <c r="AG1412" s="38"/>
      <c r="AH1412" s="146"/>
      <c r="AJ1412" s="38"/>
      <c r="AK1412" s="16"/>
      <c r="AL1412" s="16"/>
      <c r="AM1412" s="16"/>
      <c r="AO1412" s="157" t="s">
        <v>56</v>
      </c>
    </row>
    <row r="1413" spans="2:41" s="3" customFormat="1" ht="9.9499999999999993" customHeight="1" x14ac:dyDescent="0.2">
      <c r="B1413" s="106" t="s">
        <v>6</v>
      </c>
      <c r="D1413" s="39"/>
      <c r="E1413" s="72" t="s">
        <v>2157</v>
      </c>
      <c r="F1413" s="72"/>
      <c r="G1413" s="29" t="s">
        <v>2158</v>
      </c>
      <c r="H1413" s="29"/>
      <c r="I1413" s="29"/>
      <c r="J1413" s="29"/>
      <c r="K1413" s="29"/>
      <c r="L1413" s="29"/>
      <c r="M1413" s="29" t="s">
        <v>2138</v>
      </c>
      <c r="O1413" s="144" t="s">
        <v>2159</v>
      </c>
      <c r="P1413" s="72"/>
      <c r="Q1413" s="87"/>
      <c r="R1413" s="28"/>
      <c r="S1413" s="38">
        <f t="shared" ref="S1413" si="1263">IF(Suggested="Yes",AA1413,AG1413)</f>
        <v>232.85</v>
      </c>
      <c r="T1413" s="36" t="s">
        <v>43</v>
      </c>
      <c r="U1413" s="5" t="str">
        <f>+Instructions!$B$3</f>
        <v>E</v>
      </c>
      <c r="V1413" s="51"/>
      <c r="W1413" s="55">
        <f>+Instructions!$C$22</f>
        <v>0</v>
      </c>
      <c r="X1413" s="38">
        <f t="shared" ref="X1413" si="1264">ROUND($AA1413*(1-W1413)+0.004999,2)</f>
        <v>232.85</v>
      </c>
      <c r="Y1413" s="146"/>
      <c r="Z1413" s="6" t="s">
        <v>3263</v>
      </c>
      <c r="AA1413" s="38">
        <v>232.85</v>
      </c>
      <c r="AB1413" s="59">
        <f t="shared" ref="AB1413" si="1265">+W1413</f>
        <v>0</v>
      </c>
      <c r="AC1413" s="16">
        <f t="shared" ref="AC1413" si="1266">+X1413</f>
        <v>232.85</v>
      </c>
      <c r="AD1413" s="12">
        <f t="shared" ref="AD1413" si="1267">(AG1413-AC1413)/AG1413</f>
        <v>0</v>
      </c>
      <c r="AE1413" s="115"/>
      <c r="AF1413" s="121">
        <v>3</v>
      </c>
      <c r="AG1413" s="52">
        <f t="shared" ref="AG1413" si="1268">SUM(AJ1413:AL1413)+AE1413</f>
        <v>232.85</v>
      </c>
      <c r="AH1413" s="146"/>
      <c r="AJ1413" s="38">
        <f t="shared" ref="AJ1413" si="1269">ROUND(AC1413/(1-VLOOKUP(AF1413,Group,2,FALSE)),2)</f>
        <v>232.85</v>
      </c>
      <c r="AK1413" s="16">
        <f t="shared" ref="AK1413" si="1270">IF(VLOOKUP(AF1413,Group,5,FALSE)="YES",VLOOKUP(ROUND(ROUND(AJ1413,1)-AJ1413,2),Round,2,FALSE)+VLOOKUP(AF1413,Group,6,FALSE),0)</f>
        <v>0</v>
      </c>
      <c r="AL1413" s="16">
        <f t="shared" ref="AL1413" si="1271">IF(VLOOKUP(AF1413,Group,7,FALSE)="",0,ROUND(AJ1413-0.04999,1)-AJ1413+AM1413)</f>
        <v>0</v>
      </c>
      <c r="AM1413" s="16" t="str">
        <f t="shared" ref="AM1413" si="1272">IF(VLOOKUP(AF1413,Group,7,FALSE)="","",VLOOKUP(AF1413,Group,7,FALSE))</f>
        <v/>
      </c>
      <c r="AO1413" s="156" t="s">
        <v>56</v>
      </c>
    </row>
    <row r="1414" spans="2:41" s="3" customFormat="1" ht="2.4500000000000002" customHeight="1" x14ac:dyDescent="0.2">
      <c r="P1414" s="72"/>
      <c r="Q1414" s="87"/>
      <c r="R1414" s="6"/>
      <c r="S1414" s="38"/>
      <c r="T1414" s="6"/>
      <c r="U1414" s="5"/>
      <c r="V1414" s="51"/>
      <c r="W1414" s="55"/>
      <c r="X1414" s="14"/>
      <c r="Y1414" s="146"/>
      <c r="Z1414" s="38"/>
      <c r="AA1414" s="38"/>
      <c r="AB1414" s="54"/>
      <c r="AC1414" s="16"/>
      <c r="AD1414" s="14"/>
      <c r="AE1414" s="64"/>
      <c r="AF1414" s="118"/>
      <c r="AG1414" s="38"/>
      <c r="AH1414" s="146"/>
      <c r="AJ1414" s="38"/>
      <c r="AK1414" s="16"/>
      <c r="AL1414" s="16"/>
      <c r="AM1414" s="16"/>
      <c r="AO1414" s="157" t="s">
        <v>56</v>
      </c>
    </row>
    <row r="1415" spans="2:41" s="3" customFormat="1" ht="9.9499999999999993" customHeight="1" x14ac:dyDescent="0.2">
      <c r="C1415" s="138" t="s">
        <v>2160</v>
      </c>
      <c r="D1415" s="39"/>
      <c r="E1415" s="138"/>
      <c r="F1415" s="138"/>
      <c r="G1415" s="138"/>
      <c r="H1415" s="138"/>
      <c r="I1415" s="138"/>
      <c r="J1415" s="138"/>
      <c r="K1415" s="138"/>
      <c r="L1415" s="138"/>
      <c r="M1415" s="200" t="s">
        <v>2156</v>
      </c>
      <c r="N1415" s="138"/>
      <c r="O1415" s="29"/>
      <c r="P1415" s="29"/>
      <c r="Q1415" s="29"/>
      <c r="R1415" s="29"/>
      <c r="S1415" s="29"/>
      <c r="T1415" s="29"/>
      <c r="U1415" s="5"/>
      <c r="V1415" s="51"/>
      <c r="W1415" s="68"/>
      <c r="X1415" s="68"/>
      <c r="Y1415" s="146"/>
      <c r="Z1415" s="38"/>
      <c r="AA1415" s="38"/>
      <c r="AB1415" s="54"/>
      <c r="AC1415" s="16"/>
      <c r="AD1415" s="14"/>
      <c r="AE1415" s="64"/>
      <c r="AF1415" s="118"/>
      <c r="AG1415" s="16"/>
      <c r="AH1415" s="146"/>
      <c r="AJ1415" s="38"/>
      <c r="AK1415" s="16"/>
      <c r="AL1415" s="16"/>
      <c r="AM1415" s="16"/>
      <c r="AO1415" s="157"/>
    </row>
    <row r="1416" spans="2:41" s="3" customFormat="1" ht="1.5" customHeight="1" x14ac:dyDescent="0.2">
      <c r="P1416" s="72"/>
      <c r="Q1416" s="87"/>
      <c r="R1416" s="6"/>
      <c r="S1416" s="38"/>
      <c r="T1416" s="6"/>
      <c r="U1416" s="5"/>
      <c r="V1416" s="51"/>
      <c r="W1416" s="55"/>
      <c r="X1416" s="14"/>
      <c r="Y1416" s="146"/>
      <c r="Z1416" s="38"/>
      <c r="AA1416" s="38"/>
      <c r="AB1416" s="54"/>
      <c r="AC1416" s="16"/>
      <c r="AD1416" s="14"/>
      <c r="AE1416" s="64"/>
      <c r="AF1416" s="118"/>
      <c r="AG1416" s="38"/>
      <c r="AH1416" s="146"/>
      <c r="AJ1416" s="38"/>
      <c r="AK1416" s="16"/>
      <c r="AL1416" s="16"/>
      <c r="AM1416" s="16"/>
      <c r="AO1416" s="157" t="s">
        <v>56</v>
      </c>
    </row>
    <row r="1417" spans="2:41" s="3" customFormat="1" ht="9.9499999999999993" customHeight="1" x14ac:dyDescent="0.2">
      <c r="B1417" s="106" t="s">
        <v>6</v>
      </c>
      <c r="D1417" s="39"/>
      <c r="E1417" s="72" t="s">
        <v>2162</v>
      </c>
      <c r="F1417" s="72"/>
      <c r="G1417" s="29" t="s">
        <v>2163</v>
      </c>
      <c r="H1417" s="29"/>
      <c r="I1417" s="29"/>
      <c r="J1417" s="29"/>
      <c r="K1417" s="29"/>
      <c r="L1417" s="29"/>
      <c r="M1417" s="29" t="s">
        <v>2138</v>
      </c>
      <c r="O1417" s="144" t="s">
        <v>2164</v>
      </c>
      <c r="P1417" s="72"/>
      <c r="Q1417" s="87"/>
      <c r="R1417" s="28"/>
      <c r="S1417" s="38">
        <f t="shared" ref="S1417" si="1273">IF(Suggested="Yes",AA1417,AG1417)</f>
        <v>209.9</v>
      </c>
      <c r="T1417" s="36" t="s">
        <v>43</v>
      </c>
      <c r="U1417" s="5" t="str">
        <f>+Instructions!$B$3</f>
        <v>E</v>
      </c>
      <c r="V1417" s="51"/>
      <c r="W1417" s="55">
        <f>+Instructions!$C$22</f>
        <v>0</v>
      </c>
      <c r="X1417" s="38">
        <f t="shared" ref="X1417" si="1274">ROUND($AA1417*(1-W1417)+0.004999,2)</f>
        <v>209.9</v>
      </c>
      <c r="Y1417" s="146"/>
      <c r="Z1417" s="6" t="s">
        <v>3263</v>
      </c>
      <c r="AA1417" s="38">
        <v>209.9</v>
      </c>
      <c r="AB1417" s="59">
        <f t="shared" ref="AB1417" si="1275">+W1417</f>
        <v>0</v>
      </c>
      <c r="AC1417" s="16">
        <f t="shared" ref="AC1417" si="1276">+X1417</f>
        <v>209.9</v>
      </c>
      <c r="AD1417" s="12">
        <f t="shared" ref="AD1417" si="1277">(AG1417-AC1417)/AG1417</f>
        <v>0</v>
      </c>
      <c r="AE1417" s="115"/>
      <c r="AF1417" s="121">
        <v>3</v>
      </c>
      <c r="AG1417" s="52">
        <f t="shared" ref="AG1417" si="1278">SUM(AJ1417:AL1417)+AE1417</f>
        <v>209.9</v>
      </c>
      <c r="AH1417" s="146"/>
      <c r="AJ1417" s="38">
        <f t="shared" ref="AJ1417" si="1279">ROUND(AC1417/(1-VLOOKUP(AF1417,Group,2,FALSE)),2)</f>
        <v>209.9</v>
      </c>
      <c r="AK1417" s="16">
        <f t="shared" ref="AK1417" si="1280">IF(VLOOKUP(AF1417,Group,5,FALSE)="YES",VLOOKUP(ROUND(ROUND(AJ1417,1)-AJ1417,2),Round,2,FALSE)+VLOOKUP(AF1417,Group,6,FALSE),0)</f>
        <v>0</v>
      </c>
      <c r="AL1417" s="16">
        <f t="shared" ref="AL1417" si="1281">IF(VLOOKUP(AF1417,Group,7,FALSE)="",0,ROUND(AJ1417-0.04999,1)-AJ1417+AM1417)</f>
        <v>0</v>
      </c>
      <c r="AM1417" s="16" t="str">
        <f t="shared" ref="AM1417" si="1282">IF(VLOOKUP(AF1417,Group,7,FALSE)="","",VLOOKUP(AF1417,Group,7,FALSE))</f>
        <v/>
      </c>
      <c r="AO1417" s="156" t="s">
        <v>56</v>
      </c>
    </row>
    <row r="1418" spans="2:41" s="3" customFormat="1" ht="3.75" customHeight="1" x14ac:dyDescent="0.2">
      <c r="P1418" s="72"/>
      <c r="Q1418" s="87"/>
      <c r="R1418" s="6"/>
      <c r="S1418" s="38"/>
      <c r="T1418" s="6"/>
      <c r="U1418" s="5"/>
      <c r="V1418" s="51"/>
      <c r="W1418" s="55"/>
      <c r="X1418" s="14"/>
      <c r="Y1418" s="146"/>
      <c r="Z1418" s="38"/>
      <c r="AA1418" s="38"/>
      <c r="AB1418" s="54"/>
      <c r="AC1418" s="16"/>
      <c r="AD1418" s="14"/>
      <c r="AE1418" s="64"/>
      <c r="AF1418" s="118"/>
      <c r="AG1418" s="38"/>
      <c r="AH1418" s="146"/>
      <c r="AJ1418" s="38"/>
      <c r="AK1418" s="16"/>
      <c r="AL1418" s="16"/>
      <c r="AM1418" s="16"/>
      <c r="AO1418" s="157" t="s">
        <v>56</v>
      </c>
    </row>
    <row r="1419" spans="2:41" s="3" customFormat="1" ht="9.9499999999999993" customHeight="1" x14ac:dyDescent="0.2">
      <c r="C1419" s="71" t="s">
        <v>1832</v>
      </c>
      <c r="P1419" s="187"/>
      <c r="Q1419" s="6"/>
      <c r="R1419" s="77" t="s">
        <v>791</v>
      </c>
      <c r="S1419" s="185" t="s">
        <v>1821</v>
      </c>
      <c r="T1419" s="190"/>
      <c r="U1419" s="5"/>
      <c r="V1419" s="51"/>
      <c r="W1419" s="68"/>
      <c r="X1419" s="68"/>
      <c r="Y1419" s="146"/>
      <c r="Z1419" s="38"/>
      <c r="AA1419" s="38"/>
      <c r="AB1419" s="14"/>
      <c r="AC1419" s="14"/>
      <c r="AD1419" s="14"/>
      <c r="AE1419" s="14"/>
      <c r="AF1419" s="64"/>
      <c r="AG1419" s="16"/>
      <c r="AH1419" s="146"/>
      <c r="AO1419" s="157" t="s">
        <v>56</v>
      </c>
    </row>
    <row r="1420" spans="2:41" s="3" customFormat="1" ht="2.85" customHeight="1" x14ac:dyDescent="0.2">
      <c r="P1420" s="72"/>
      <c r="Q1420" s="87"/>
      <c r="R1420" s="6"/>
      <c r="S1420" s="38"/>
      <c r="T1420" s="6"/>
      <c r="U1420" s="5"/>
      <c r="V1420" s="51"/>
      <c r="W1420" s="55"/>
      <c r="X1420" s="14"/>
      <c r="Y1420" s="146"/>
      <c r="Z1420" s="38"/>
      <c r="AA1420" s="38"/>
      <c r="AB1420" s="54"/>
      <c r="AC1420" s="16"/>
      <c r="AD1420" s="14"/>
      <c r="AE1420" s="64"/>
      <c r="AF1420" s="118"/>
      <c r="AG1420" s="38"/>
      <c r="AH1420" s="146"/>
      <c r="AJ1420" s="38"/>
      <c r="AK1420" s="16"/>
      <c r="AL1420" s="16"/>
      <c r="AM1420" s="16"/>
      <c r="AO1420" s="157" t="s">
        <v>56</v>
      </c>
    </row>
    <row r="1421" spans="2:41" s="3" customFormat="1" ht="9.9499999999999993" customHeight="1" x14ac:dyDescent="0.2">
      <c r="B1421" s="106" t="s">
        <v>6</v>
      </c>
      <c r="D1421" s="39"/>
      <c r="E1421" s="72" t="s">
        <v>953</v>
      </c>
      <c r="F1421" s="72"/>
      <c r="G1421" s="29" t="s">
        <v>1758</v>
      </c>
      <c r="H1421" s="29"/>
      <c r="I1421" s="29"/>
      <c r="J1421" s="29"/>
      <c r="K1421" s="29" t="s">
        <v>965</v>
      </c>
      <c r="L1421" s="29"/>
      <c r="M1421" s="29" t="s">
        <v>1822</v>
      </c>
      <c r="N1421" s="72"/>
      <c r="P1421" s="72" t="s">
        <v>1685</v>
      </c>
      <c r="Q1421" s="87"/>
      <c r="R1421" s="28"/>
      <c r="S1421" s="38">
        <f>IF(Suggested="Yes",AA1421,AG1421)</f>
        <v>37.700000000000003</v>
      </c>
      <c r="T1421" s="36" t="s">
        <v>44</v>
      </c>
      <c r="U1421" s="5" t="str">
        <f>+Instructions!$B$3</f>
        <v>E</v>
      </c>
      <c r="V1421" s="51"/>
      <c r="W1421" s="55">
        <f>+Instructions!$C$22</f>
        <v>0</v>
      </c>
      <c r="X1421" s="38">
        <f>ROUND($AA1421*(1-W1421)+0.004999,2)</f>
        <v>37.700000000000003</v>
      </c>
      <c r="Y1421" s="146"/>
      <c r="Z1421" s="6" t="s">
        <v>3263</v>
      </c>
      <c r="AA1421" s="38">
        <v>37.700000000000003</v>
      </c>
      <c r="AB1421" s="59">
        <f>+W1421</f>
        <v>0</v>
      </c>
      <c r="AC1421" s="16">
        <f>+X1421</f>
        <v>37.700000000000003</v>
      </c>
      <c r="AD1421" s="12">
        <f>(AG1421-AC1421)/AG1421</f>
        <v>0</v>
      </c>
      <c r="AE1421" s="115"/>
      <c r="AF1421" s="121">
        <v>3</v>
      </c>
      <c r="AG1421" s="52">
        <f>SUM(AJ1421:AL1421)+AE1421</f>
        <v>37.700000000000003</v>
      </c>
      <c r="AH1421" s="146"/>
      <c r="AJ1421" s="38">
        <f>ROUND(AC1421/(1-VLOOKUP(AF1421,Group,2,FALSE)),2)</f>
        <v>37.700000000000003</v>
      </c>
      <c r="AK1421" s="16">
        <f>IF(VLOOKUP(AF1421,Group,5,FALSE)="YES",VLOOKUP(ROUND(ROUND(AJ1421,1)-AJ1421,2),Round,2,FALSE)+VLOOKUP(AF1421,Group,6,FALSE),0)</f>
        <v>0</v>
      </c>
      <c r="AL1421" s="16">
        <f>IF(VLOOKUP(AF1421,Group,7,FALSE)="",0,ROUND(AJ1421-0.04999,1)-AJ1421+AM1421)</f>
        <v>0</v>
      </c>
      <c r="AM1421" s="16" t="str">
        <f>IF(VLOOKUP(AF1421,Group,7,FALSE)="","",VLOOKUP(AF1421,Group,7,FALSE))</f>
        <v/>
      </c>
      <c r="AO1421" s="156" t="s">
        <v>56</v>
      </c>
    </row>
    <row r="1422" spans="2:41" s="3" customFormat="1" ht="1.5" customHeight="1" x14ac:dyDescent="0.2">
      <c r="P1422" s="72"/>
      <c r="Q1422" s="87"/>
      <c r="R1422" s="6"/>
      <c r="S1422" s="38"/>
      <c r="T1422" s="6"/>
      <c r="U1422" s="5"/>
      <c r="V1422" s="51"/>
      <c r="W1422" s="55"/>
      <c r="X1422" s="14"/>
      <c r="Y1422" s="146"/>
      <c r="Z1422" s="38"/>
      <c r="AA1422" s="38"/>
      <c r="AB1422" s="54"/>
      <c r="AC1422" s="16"/>
      <c r="AD1422" s="14"/>
      <c r="AE1422" s="64"/>
      <c r="AF1422" s="118"/>
      <c r="AG1422" s="38"/>
      <c r="AH1422" s="146"/>
      <c r="AJ1422" s="38"/>
      <c r="AK1422" s="16"/>
      <c r="AL1422" s="16"/>
      <c r="AM1422" s="16"/>
      <c r="AO1422" s="157" t="s">
        <v>56</v>
      </c>
    </row>
    <row r="1423" spans="2:41" s="3" customFormat="1" ht="9.9499999999999993" customHeight="1" x14ac:dyDescent="0.2">
      <c r="B1423" s="106" t="s">
        <v>6</v>
      </c>
      <c r="D1423" s="39"/>
      <c r="E1423" s="72" t="s">
        <v>953</v>
      </c>
      <c r="F1423" s="72"/>
      <c r="G1423" s="29" t="s">
        <v>1833</v>
      </c>
      <c r="H1423" s="29"/>
      <c r="I1423" s="29"/>
      <c r="J1423" s="29"/>
      <c r="K1423" s="29" t="s">
        <v>965</v>
      </c>
      <c r="L1423" s="29"/>
      <c r="M1423" s="144" t="s">
        <v>1823</v>
      </c>
      <c r="N1423" s="72"/>
      <c r="P1423" s="72" t="s">
        <v>1685</v>
      </c>
      <c r="Q1423" s="87"/>
      <c r="R1423" s="28"/>
      <c r="S1423" s="38">
        <f t="shared" ref="S1423:S1431" si="1283">IF(Suggested="Yes",AA1423,AG1423)</f>
        <v>41.15</v>
      </c>
      <c r="T1423" s="36" t="s">
        <v>44</v>
      </c>
      <c r="U1423" s="5" t="str">
        <f>+Instructions!$B$3</f>
        <v>E</v>
      </c>
      <c r="V1423" s="51"/>
      <c r="W1423" s="55">
        <f>+Instructions!$C$22</f>
        <v>0</v>
      </c>
      <c r="X1423" s="38">
        <f t="shared" ref="X1423:X1431" si="1284">ROUND($AA1423*(1-W1423)+0.004999,2)</f>
        <v>41.15</v>
      </c>
      <c r="Y1423" s="146"/>
      <c r="Z1423" s="6" t="s">
        <v>3263</v>
      </c>
      <c r="AA1423" s="38">
        <v>41.15</v>
      </c>
      <c r="AB1423" s="59">
        <f t="shared" ref="AB1423:AB1431" si="1285">+W1423</f>
        <v>0</v>
      </c>
      <c r="AC1423" s="16">
        <f t="shared" ref="AC1423:AC1431" si="1286">+X1423</f>
        <v>41.15</v>
      </c>
      <c r="AD1423" s="12">
        <f t="shared" ref="AD1423:AD1431" si="1287">(AG1423-AC1423)/AG1423</f>
        <v>0</v>
      </c>
      <c r="AE1423" s="115"/>
      <c r="AF1423" s="121">
        <v>3</v>
      </c>
      <c r="AG1423" s="52">
        <f t="shared" ref="AG1423:AG1431" si="1288">SUM(AJ1423:AL1423)+AE1423</f>
        <v>41.15</v>
      </c>
      <c r="AH1423" s="146"/>
      <c r="AJ1423" s="38">
        <f t="shared" ref="AJ1423:AJ1431" si="1289">ROUND(AC1423/(1-VLOOKUP(AF1423,Group,2,FALSE)),2)</f>
        <v>41.15</v>
      </c>
      <c r="AK1423" s="16">
        <f t="shared" ref="AK1423:AK1431" si="1290">IF(VLOOKUP(AF1423,Group,5,FALSE)="YES",VLOOKUP(ROUND(ROUND(AJ1423,1)-AJ1423,2),Round,2,FALSE)+VLOOKUP(AF1423,Group,6,FALSE),0)</f>
        <v>0</v>
      </c>
      <c r="AL1423" s="16">
        <f t="shared" ref="AL1423:AL1431" si="1291">IF(VLOOKUP(AF1423,Group,7,FALSE)="",0,ROUND(AJ1423-0.04999,1)-AJ1423+AM1423)</f>
        <v>0</v>
      </c>
      <c r="AM1423" s="16" t="str">
        <f t="shared" ref="AM1423:AM1431" si="1292">IF(VLOOKUP(AF1423,Group,7,FALSE)="","",VLOOKUP(AF1423,Group,7,FALSE))</f>
        <v/>
      </c>
      <c r="AO1423" s="156" t="s">
        <v>56</v>
      </c>
    </row>
    <row r="1424" spans="2:41" s="3" customFormat="1" ht="9.9499999999999993" customHeight="1" x14ac:dyDescent="0.2">
      <c r="B1424" s="106" t="s">
        <v>6</v>
      </c>
      <c r="D1424" s="39"/>
      <c r="E1424" s="72" t="s">
        <v>953</v>
      </c>
      <c r="F1424" s="72"/>
      <c r="G1424" s="29" t="s">
        <v>1834</v>
      </c>
      <c r="H1424" s="29"/>
      <c r="I1424" s="29"/>
      <c r="J1424" s="29"/>
      <c r="K1424" s="29" t="s">
        <v>965</v>
      </c>
      <c r="L1424" s="29"/>
      <c r="M1424" s="144" t="s">
        <v>1824</v>
      </c>
      <c r="N1424" s="72"/>
      <c r="P1424" s="72" t="s">
        <v>1685</v>
      </c>
      <c r="Q1424" s="87"/>
      <c r="R1424" s="28"/>
      <c r="S1424" s="38">
        <f t="shared" si="1283"/>
        <v>41.15</v>
      </c>
      <c r="T1424" s="36" t="s">
        <v>44</v>
      </c>
      <c r="U1424" s="5" t="str">
        <f>+Instructions!$B$3</f>
        <v>E</v>
      </c>
      <c r="V1424" s="51"/>
      <c r="W1424" s="55">
        <f>+Instructions!$C$22</f>
        <v>0</v>
      </c>
      <c r="X1424" s="38">
        <f t="shared" si="1284"/>
        <v>41.15</v>
      </c>
      <c r="Y1424" s="146"/>
      <c r="Z1424" s="6" t="s">
        <v>3263</v>
      </c>
      <c r="AA1424" s="38">
        <v>41.15</v>
      </c>
      <c r="AB1424" s="59">
        <f t="shared" si="1285"/>
        <v>0</v>
      </c>
      <c r="AC1424" s="16">
        <f t="shared" si="1286"/>
        <v>41.15</v>
      </c>
      <c r="AD1424" s="12">
        <f t="shared" si="1287"/>
        <v>0</v>
      </c>
      <c r="AE1424" s="115"/>
      <c r="AF1424" s="121">
        <v>3</v>
      </c>
      <c r="AG1424" s="52">
        <f t="shared" si="1288"/>
        <v>41.15</v>
      </c>
      <c r="AH1424" s="146"/>
      <c r="AJ1424" s="38">
        <f t="shared" si="1289"/>
        <v>41.15</v>
      </c>
      <c r="AK1424" s="16">
        <f t="shared" si="1290"/>
        <v>0</v>
      </c>
      <c r="AL1424" s="16">
        <f t="shared" si="1291"/>
        <v>0</v>
      </c>
      <c r="AM1424" s="16" t="str">
        <f t="shared" si="1292"/>
        <v/>
      </c>
      <c r="AO1424" s="156" t="s">
        <v>56</v>
      </c>
    </row>
    <row r="1425" spans="2:41" s="3" customFormat="1" ht="9.9499999999999993" customHeight="1" x14ac:dyDescent="0.2">
      <c r="B1425" s="106" t="s">
        <v>6</v>
      </c>
      <c r="D1425" s="39"/>
      <c r="E1425" s="72" t="s">
        <v>953</v>
      </c>
      <c r="F1425" s="72"/>
      <c r="G1425" s="29" t="s">
        <v>1835</v>
      </c>
      <c r="H1425" s="29"/>
      <c r="I1425" s="29"/>
      <c r="J1425" s="29"/>
      <c r="K1425" s="29" t="s">
        <v>965</v>
      </c>
      <c r="L1425" s="29"/>
      <c r="M1425" s="144" t="s">
        <v>1825</v>
      </c>
      <c r="N1425" s="72"/>
      <c r="P1425" s="72" t="s">
        <v>1685</v>
      </c>
      <c r="Q1425" s="87"/>
      <c r="R1425" s="28"/>
      <c r="S1425" s="38">
        <f t="shared" si="1283"/>
        <v>41.15</v>
      </c>
      <c r="T1425" s="36" t="s">
        <v>44</v>
      </c>
      <c r="U1425" s="5" t="str">
        <f>+Instructions!$B$3</f>
        <v>E</v>
      </c>
      <c r="V1425" s="51"/>
      <c r="W1425" s="55">
        <f>+Instructions!$C$22</f>
        <v>0</v>
      </c>
      <c r="X1425" s="38">
        <f t="shared" si="1284"/>
        <v>41.15</v>
      </c>
      <c r="Y1425" s="146"/>
      <c r="Z1425" s="6" t="s">
        <v>3263</v>
      </c>
      <c r="AA1425" s="38">
        <v>41.15</v>
      </c>
      <c r="AB1425" s="59">
        <f t="shared" si="1285"/>
        <v>0</v>
      </c>
      <c r="AC1425" s="16">
        <f t="shared" si="1286"/>
        <v>41.15</v>
      </c>
      <c r="AD1425" s="12">
        <f t="shared" si="1287"/>
        <v>0</v>
      </c>
      <c r="AE1425" s="115"/>
      <c r="AF1425" s="121">
        <v>3</v>
      </c>
      <c r="AG1425" s="52">
        <f t="shared" si="1288"/>
        <v>41.15</v>
      </c>
      <c r="AH1425" s="146"/>
      <c r="AJ1425" s="38">
        <f t="shared" si="1289"/>
        <v>41.15</v>
      </c>
      <c r="AK1425" s="16">
        <f t="shared" si="1290"/>
        <v>0</v>
      </c>
      <c r="AL1425" s="16">
        <f t="shared" si="1291"/>
        <v>0</v>
      </c>
      <c r="AM1425" s="16" t="str">
        <f t="shared" si="1292"/>
        <v/>
      </c>
      <c r="AO1425" s="156" t="s">
        <v>56</v>
      </c>
    </row>
    <row r="1426" spans="2:41" s="3" customFormat="1" ht="9.9499999999999993" customHeight="1" x14ac:dyDescent="0.2">
      <c r="B1426" s="106" t="s">
        <v>6</v>
      </c>
      <c r="D1426" s="39"/>
      <c r="E1426" s="72" t="s">
        <v>953</v>
      </c>
      <c r="F1426" s="72"/>
      <c r="G1426" s="29" t="s">
        <v>1841</v>
      </c>
      <c r="H1426" s="29"/>
      <c r="I1426" s="29"/>
      <c r="J1426" s="29"/>
      <c r="K1426" s="29" t="s">
        <v>965</v>
      </c>
      <c r="L1426" s="29"/>
      <c r="M1426" s="144" t="s">
        <v>1826</v>
      </c>
      <c r="N1426" s="72"/>
      <c r="P1426" s="72" t="s">
        <v>1685</v>
      </c>
      <c r="Q1426" s="87"/>
      <c r="R1426" s="28"/>
      <c r="S1426" s="38">
        <f t="shared" si="1283"/>
        <v>41.15</v>
      </c>
      <c r="T1426" s="36" t="s">
        <v>44</v>
      </c>
      <c r="U1426" s="5" t="str">
        <f>+Instructions!$B$3</f>
        <v>E</v>
      </c>
      <c r="V1426" s="51"/>
      <c r="W1426" s="55">
        <f>+Instructions!$C$22</f>
        <v>0</v>
      </c>
      <c r="X1426" s="38">
        <f t="shared" si="1284"/>
        <v>41.15</v>
      </c>
      <c r="Y1426" s="146"/>
      <c r="Z1426" s="6" t="s">
        <v>3263</v>
      </c>
      <c r="AA1426" s="38">
        <v>41.15</v>
      </c>
      <c r="AB1426" s="59">
        <f t="shared" si="1285"/>
        <v>0</v>
      </c>
      <c r="AC1426" s="16">
        <f t="shared" si="1286"/>
        <v>41.15</v>
      </c>
      <c r="AD1426" s="12">
        <f t="shared" si="1287"/>
        <v>0</v>
      </c>
      <c r="AE1426" s="115"/>
      <c r="AF1426" s="121">
        <v>3</v>
      </c>
      <c r="AG1426" s="52">
        <f t="shared" si="1288"/>
        <v>41.15</v>
      </c>
      <c r="AH1426" s="146"/>
      <c r="AJ1426" s="38">
        <f t="shared" si="1289"/>
        <v>41.15</v>
      </c>
      <c r="AK1426" s="16">
        <f t="shared" si="1290"/>
        <v>0</v>
      </c>
      <c r="AL1426" s="16">
        <f t="shared" si="1291"/>
        <v>0</v>
      </c>
      <c r="AM1426" s="16" t="str">
        <f t="shared" si="1292"/>
        <v/>
      </c>
      <c r="AO1426" s="156" t="s">
        <v>56</v>
      </c>
    </row>
    <row r="1427" spans="2:41" s="3" customFormat="1" ht="9.9499999999999993" customHeight="1" x14ac:dyDescent="0.2">
      <c r="B1427" s="106" t="s">
        <v>6</v>
      </c>
      <c r="D1427" s="39"/>
      <c r="E1427" s="72" t="s">
        <v>953</v>
      </c>
      <c r="F1427" s="72"/>
      <c r="G1427" s="29" t="s">
        <v>1839</v>
      </c>
      <c r="H1427" s="29"/>
      <c r="I1427" s="29"/>
      <c r="J1427" s="29"/>
      <c r="K1427" s="29" t="s">
        <v>965</v>
      </c>
      <c r="L1427" s="29"/>
      <c r="M1427" s="144" t="s">
        <v>1827</v>
      </c>
      <c r="N1427" s="72"/>
      <c r="P1427" s="72" t="s">
        <v>1685</v>
      </c>
      <c r="Q1427" s="87"/>
      <c r="R1427" s="28"/>
      <c r="S1427" s="38">
        <f t="shared" si="1283"/>
        <v>41.15</v>
      </c>
      <c r="T1427" s="36" t="s">
        <v>44</v>
      </c>
      <c r="U1427" s="5" t="str">
        <f>+Instructions!$B$3</f>
        <v>E</v>
      </c>
      <c r="V1427" s="51"/>
      <c r="W1427" s="55">
        <f>+Instructions!$C$22</f>
        <v>0</v>
      </c>
      <c r="X1427" s="38">
        <f t="shared" si="1284"/>
        <v>41.15</v>
      </c>
      <c r="Y1427" s="146"/>
      <c r="Z1427" s="6" t="s">
        <v>3263</v>
      </c>
      <c r="AA1427" s="38">
        <v>41.15</v>
      </c>
      <c r="AB1427" s="59">
        <f t="shared" si="1285"/>
        <v>0</v>
      </c>
      <c r="AC1427" s="16">
        <f t="shared" si="1286"/>
        <v>41.15</v>
      </c>
      <c r="AD1427" s="12">
        <f t="shared" si="1287"/>
        <v>0</v>
      </c>
      <c r="AE1427" s="115"/>
      <c r="AF1427" s="121">
        <v>3</v>
      </c>
      <c r="AG1427" s="52">
        <f t="shared" si="1288"/>
        <v>41.15</v>
      </c>
      <c r="AH1427" s="146"/>
      <c r="AJ1427" s="38">
        <f t="shared" si="1289"/>
        <v>41.15</v>
      </c>
      <c r="AK1427" s="16">
        <f t="shared" si="1290"/>
        <v>0</v>
      </c>
      <c r="AL1427" s="16">
        <f t="shared" si="1291"/>
        <v>0</v>
      </c>
      <c r="AM1427" s="16" t="str">
        <f t="shared" si="1292"/>
        <v/>
      </c>
      <c r="AO1427" s="156" t="s">
        <v>56</v>
      </c>
    </row>
    <row r="1428" spans="2:41" s="3" customFormat="1" ht="9.9499999999999993" customHeight="1" x14ac:dyDescent="0.2">
      <c r="B1428" s="106" t="s">
        <v>6</v>
      </c>
      <c r="D1428" s="39"/>
      <c r="E1428" s="72" t="s">
        <v>953</v>
      </c>
      <c r="F1428" s="72"/>
      <c r="G1428" s="29" t="s">
        <v>1840</v>
      </c>
      <c r="H1428" s="29"/>
      <c r="I1428" s="29"/>
      <c r="J1428" s="29"/>
      <c r="K1428" s="29" t="s">
        <v>965</v>
      </c>
      <c r="L1428" s="29"/>
      <c r="M1428" s="144" t="s">
        <v>1828</v>
      </c>
      <c r="N1428" s="72"/>
      <c r="P1428" s="72" t="s">
        <v>1685</v>
      </c>
      <c r="Q1428" s="87"/>
      <c r="R1428" s="28"/>
      <c r="S1428" s="38">
        <f t="shared" si="1283"/>
        <v>41.15</v>
      </c>
      <c r="T1428" s="36" t="s">
        <v>44</v>
      </c>
      <c r="U1428" s="5" t="str">
        <f>+Instructions!$B$3</f>
        <v>E</v>
      </c>
      <c r="V1428" s="51"/>
      <c r="W1428" s="55">
        <f>+Instructions!$C$22</f>
        <v>0</v>
      </c>
      <c r="X1428" s="38">
        <f t="shared" si="1284"/>
        <v>41.15</v>
      </c>
      <c r="Y1428" s="146"/>
      <c r="Z1428" s="6" t="s">
        <v>3263</v>
      </c>
      <c r="AA1428" s="38">
        <v>41.15</v>
      </c>
      <c r="AB1428" s="59">
        <f t="shared" si="1285"/>
        <v>0</v>
      </c>
      <c r="AC1428" s="16">
        <f t="shared" si="1286"/>
        <v>41.15</v>
      </c>
      <c r="AD1428" s="12">
        <f t="shared" si="1287"/>
        <v>0</v>
      </c>
      <c r="AE1428" s="115"/>
      <c r="AF1428" s="121">
        <v>3</v>
      </c>
      <c r="AG1428" s="52">
        <f t="shared" si="1288"/>
        <v>41.15</v>
      </c>
      <c r="AH1428" s="146"/>
      <c r="AJ1428" s="38">
        <f t="shared" si="1289"/>
        <v>41.15</v>
      </c>
      <c r="AK1428" s="16">
        <f t="shared" si="1290"/>
        <v>0</v>
      </c>
      <c r="AL1428" s="16">
        <f t="shared" si="1291"/>
        <v>0</v>
      </c>
      <c r="AM1428" s="16" t="str">
        <f t="shared" si="1292"/>
        <v/>
      </c>
      <c r="AO1428" s="156" t="s">
        <v>56</v>
      </c>
    </row>
    <row r="1429" spans="2:41" s="3" customFormat="1" ht="9.9499999999999993" customHeight="1" x14ac:dyDescent="0.2">
      <c r="B1429" s="106" t="s">
        <v>6</v>
      </c>
      <c r="D1429" s="39"/>
      <c r="E1429" s="72" t="s">
        <v>953</v>
      </c>
      <c r="F1429" s="72"/>
      <c r="G1429" s="29" t="s">
        <v>1836</v>
      </c>
      <c r="H1429" s="29"/>
      <c r="I1429" s="29"/>
      <c r="J1429" s="29"/>
      <c r="K1429" s="29" t="s">
        <v>965</v>
      </c>
      <c r="L1429" s="29"/>
      <c r="M1429" s="144" t="s">
        <v>1829</v>
      </c>
      <c r="N1429" s="72"/>
      <c r="P1429" s="72" t="s">
        <v>1685</v>
      </c>
      <c r="Q1429" s="87"/>
      <c r="R1429" s="28"/>
      <c r="S1429" s="38">
        <f t="shared" si="1283"/>
        <v>41.15</v>
      </c>
      <c r="T1429" s="36" t="s">
        <v>44</v>
      </c>
      <c r="U1429" s="5" t="str">
        <f>+Instructions!$B$3</f>
        <v>E</v>
      </c>
      <c r="V1429" s="51"/>
      <c r="W1429" s="55">
        <f>+Instructions!$C$22</f>
        <v>0</v>
      </c>
      <c r="X1429" s="38">
        <f t="shared" si="1284"/>
        <v>41.15</v>
      </c>
      <c r="Y1429" s="146"/>
      <c r="Z1429" s="6" t="s">
        <v>3263</v>
      </c>
      <c r="AA1429" s="38">
        <v>41.15</v>
      </c>
      <c r="AB1429" s="59">
        <f t="shared" si="1285"/>
        <v>0</v>
      </c>
      <c r="AC1429" s="16">
        <f t="shared" si="1286"/>
        <v>41.15</v>
      </c>
      <c r="AD1429" s="12">
        <f t="shared" si="1287"/>
        <v>0</v>
      </c>
      <c r="AE1429" s="115"/>
      <c r="AF1429" s="121">
        <v>3</v>
      </c>
      <c r="AG1429" s="52">
        <f t="shared" si="1288"/>
        <v>41.15</v>
      </c>
      <c r="AH1429" s="146"/>
      <c r="AJ1429" s="38">
        <f t="shared" si="1289"/>
        <v>41.15</v>
      </c>
      <c r="AK1429" s="16">
        <f t="shared" si="1290"/>
        <v>0</v>
      </c>
      <c r="AL1429" s="16">
        <f t="shared" si="1291"/>
        <v>0</v>
      </c>
      <c r="AM1429" s="16" t="str">
        <f t="shared" si="1292"/>
        <v/>
      </c>
      <c r="AO1429" s="156" t="s">
        <v>56</v>
      </c>
    </row>
    <row r="1430" spans="2:41" s="3" customFormat="1" ht="9.9499999999999993" customHeight="1" x14ac:dyDescent="0.2">
      <c r="B1430" s="106" t="s">
        <v>6</v>
      </c>
      <c r="D1430" s="39"/>
      <c r="E1430" s="72" t="s">
        <v>953</v>
      </c>
      <c r="F1430" s="72"/>
      <c r="G1430" s="29" t="s">
        <v>1837</v>
      </c>
      <c r="H1430" s="29"/>
      <c r="I1430" s="29"/>
      <c r="J1430" s="29"/>
      <c r="K1430" s="29" t="s">
        <v>965</v>
      </c>
      <c r="L1430" s="29"/>
      <c r="M1430" s="144" t="s">
        <v>1830</v>
      </c>
      <c r="N1430" s="72"/>
      <c r="P1430" s="72" t="s">
        <v>1685</v>
      </c>
      <c r="Q1430" s="87"/>
      <c r="R1430" s="28"/>
      <c r="S1430" s="38">
        <f t="shared" si="1283"/>
        <v>41.15</v>
      </c>
      <c r="T1430" s="36" t="s">
        <v>44</v>
      </c>
      <c r="U1430" s="5" t="str">
        <f>+Instructions!$B$3</f>
        <v>E</v>
      </c>
      <c r="V1430" s="51"/>
      <c r="W1430" s="55">
        <f>+Instructions!$C$22</f>
        <v>0</v>
      </c>
      <c r="X1430" s="38">
        <f t="shared" si="1284"/>
        <v>41.15</v>
      </c>
      <c r="Y1430" s="146"/>
      <c r="Z1430" s="6" t="s">
        <v>3263</v>
      </c>
      <c r="AA1430" s="38">
        <v>41.15</v>
      </c>
      <c r="AB1430" s="59">
        <f t="shared" si="1285"/>
        <v>0</v>
      </c>
      <c r="AC1430" s="16">
        <f t="shared" si="1286"/>
        <v>41.15</v>
      </c>
      <c r="AD1430" s="12">
        <f t="shared" si="1287"/>
        <v>0</v>
      </c>
      <c r="AE1430" s="115"/>
      <c r="AF1430" s="121">
        <v>3</v>
      </c>
      <c r="AG1430" s="52">
        <f t="shared" si="1288"/>
        <v>41.15</v>
      </c>
      <c r="AH1430" s="146"/>
      <c r="AJ1430" s="38">
        <f t="shared" si="1289"/>
        <v>41.15</v>
      </c>
      <c r="AK1430" s="16">
        <f t="shared" si="1290"/>
        <v>0</v>
      </c>
      <c r="AL1430" s="16">
        <f t="shared" si="1291"/>
        <v>0</v>
      </c>
      <c r="AM1430" s="16" t="str">
        <f t="shared" si="1292"/>
        <v/>
      </c>
      <c r="AO1430" s="156" t="s">
        <v>56</v>
      </c>
    </row>
    <row r="1431" spans="2:41" s="3" customFormat="1" ht="9.9499999999999993" customHeight="1" x14ac:dyDescent="0.2">
      <c r="B1431" s="106" t="s">
        <v>6</v>
      </c>
      <c r="D1431" s="39"/>
      <c r="E1431" s="72" t="s">
        <v>953</v>
      </c>
      <c r="F1431" s="72"/>
      <c r="G1431" s="29" t="s">
        <v>1838</v>
      </c>
      <c r="H1431" s="29"/>
      <c r="I1431" s="29"/>
      <c r="J1431" s="29"/>
      <c r="K1431" s="29" t="s">
        <v>965</v>
      </c>
      <c r="L1431" s="29"/>
      <c r="M1431" s="144" t="s">
        <v>1831</v>
      </c>
      <c r="N1431" s="72"/>
      <c r="P1431" s="72" t="s">
        <v>1685</v>
      </c>
      <c r="Q1431" s="87"/>
      <c r="R1431" s="28"/>
      <c r="S1431" s="38">
        <f t="shared" si="1283"/>
        <v>41.15</v>
      </c>
      <c r="T1431" s="36" t="s">
        <v>44</v>
      </c>
      <c r="U1431" s="5" t="str">
        <f>+Instructions!$B$3</f>
        <v>E</v>
      </c>
      <c r="V1431" s="51"/>
      <c r="W1431" s="55">
        <f>+Instructions!$C$22</f>
        <v>0</v>
      </c>
      <c r="X1431" s="38">
        <f t="shared" si="1284"/>
        <v>41.15</v>
      </c>
      <c r="Y1431" s="146"/>
      <c r="Z1431" s="6" t="s">
        <v>3263</v>
      </c>
      <c r="AA1431" s="38">
        <v>41.15</v>
      </c>
      <c r="AB1431" s="59">
        <f t="shared" si="1285"/>
        <v>0</v>
      </c>
      <c r="AC1431" s="16">
        <f t="shared" si="1286"/>
        <v>41.15</v>
      </c>
      <c r="AD1431" s="12">
        <f t="shared" si="1287"/>
        <v>0</v>
      </c>
      <c r="AE1431" s="115"/>
      <c r="AF1431" s="121">
        <v>3</v>
      </c>
      <c r="AG1431" s="52">
        <f t="shared" si="1288"/>
        <v>41.15</v>
      </c>
      <c r="AH1431" s="146"/>
      <c r="AJ1431" s="38">
        <f t="shared" si="1289"/>
        <v>41.15</v>
      </c>
      <c r="AK1431" s="16">
        <f t="shared" si="1290"/>
        <v>0</v>
      </c>
      <c r="AL1431" s="16">
        <f t="shared" si="1291"/>
        <v>0</v>
      </c>
      <c r="AM1431" s="16" t="str">
        <f t="shared" si="1292"/>
        <v/>
      </c>
      <c r="AO1431" s="156" t="s">
        <v>56</v>
      </c>
    </row>
    <row r="1432" spans="2:41" s="3" customFormat="1" ht="1.5" customHeight="1" x14ac:dyDescent="0.2">
      <c r="P1432" s="72"/>
      <c r="Q1432" s="87"/>
      <c r="R1432" s="6"/>
      <c r="S1432" s="38"/>
      <c r="T1432" s="6"/>
      <c r="U1432" s="5"/>
      <c r="V1432" s="51"/>
      <c r="W1432" s="55"/>
      <c r="X1432" s="14"/>
      <c r="Y1432" s="146"/>
      <c r="Z1432" s="38"/>
      <c r="AA1432" s="38"/>
      <c r="AB1432" s="54"/>
      <c r="AC1432" s="16"/>
      <c r="AD1432" s="14"/>
      <c r="AE1432" s="64"/>
      <c r="AF1432" s="118"/>
      <c r="AG1432" s="38"/>
      <c r="AH1432" s="146"/>
      <c r="AJ1432" s="38"/>
      <c r="AK1432" s="16"/>
      <c r="AL1432" s="16"/>
      <c r="AM1432" s="16"/>
      <c r="AO1432" s="157" t="s">
        <v>56</v>
      </c>
    </row>
    <row r="1433" spans="2:41" s="3" customFormat="1" ht="9.75" customHeight="1" x14ac:dyDescent="0.2">
      <c r="C1433" s="3" t="s">
        <v>244</v>
      </c>
      <c r="D1433" s="39" t="s">
        <v>303</v>
      </c>
      <c r="E1433" s="164" t="s">
        <v>1704</v>
      </c>
      <c r="F1433" s="72"/>
      <c r="G1433" s="29"/>
      <c r="H1433" s="29"/>
      <c r="I1433" s="29"/>
      <c r="J1433" s="29"/>
      <c r="K1433" s="29"/>
      <c r="L1433" s="29"/>
      <c r="M1433" s="29"/>
      <c r="N1433" s="29"/>
      <c r="Q1433" s="87"/>
      <c r="R1433" s="28"/>
      <c r="S1433" s="38"/>
      <c r="T1433" s="36"/>
      <c r="U1433" s="5"/>
      <c r="V1433" s="51"/>
      <c r="W1433" s="142"/>
      <c r="X1433" s="38"/>
      <c r="Y1433" s="146"/>
      <c r="Z1433" s="148"/>
      <c r="AA1433" s="38"/>
      <c r="AB1433" s="142"/>
      <c r="AC1433" s="142"/>
      <c r="AD1433" s="38"/>
      <c r="AE1433" s="59"/>
      <c r="AF1433" s="16"/>
      <c r="AG1433" s="12"/>
      <c r="AH1433" s="152"/>
      <c r="AI1433" s="154"/>
      <c r="AJ1433" s="38"/>
      <c r="AK1433" s="142"/>
      <c r="AM1433" s="6" t="s">
        <v>244</v>
      </c>
      <c r="AO1433" s="157"/>
    </row>
    <row r="1434" spans="2:41" s="3" customFormat="1" ht="3.75" customHeight="1" x14ac:dyDescent="0.2">
      <c r="P1434" s="72"/>
      <c r="Q1434" s="87"/>
      <c r="R1434" s="6"/>
      <c r="S1434" s="38"/>
      <c r="T1434" s="6"/>
      <c r="U1434" s="5"/>
      <c r="V1434" s="51"/>
      <c r="W1434" s="55"/>
      <c r="X1434" s="14"/>
      <c r="Y1434" s="146"/>
      <c r="Z1434" s="38"/>
      <c r="AA1434" s="38"/>
      <c r="AB1434" s="54"/>
      <c r="AC1434" s="16"/>
      <c r="AD1434" s="14"/>
      <c r="AE1434" s="64"/>
      <c r="AF1434" s="118"/>
      <c r="AG1434" s="38"/>
      <c r="AH1434" s="146"/>
      <c r="AJ1434" s="38"/>
      <c r="AK1434" s="16"/>
      <c r="AL1434" s="16"/>
      <c r="AM1434" s="16"/>
      <c r="AO1434" s="157" t="s">
        <v>56</v>
      </c>
    </row>
    <row r="1435" spans="2:41" s="3" customFormat="1" ht="9.9499999999999993" customHeight="1" x14ac:dyDescent="0.2">
      <c r="C1435" s="71" t="s">
        <v>1084</v>
      </c>
      <c r="P1435" s="137"/>
      <c r="Q1435" s="6"/>
      <c r="R1435" s="77" t="s">
        <v>791</v>
      </c>
      <c r="S1435" s="185" t="s">
        <v>1047</v>
      </c>
      <c r="T1435" s="190"/>
      <c r="U1435" s="5"/>
      <c r="V1435" s="51"/>
      <c r="W1435" s="68"/>
      <c r="X1435" s="68"/>
      <c r="Y1435" s="146"/>
      <c r="Z1435" s="38"/>
      <c r="AA1435" s="38"/>
      <c r="AB1435" s="14"/>
      <c r="AC1435" s="14"/>
      <c r="AD1435" s="14"/>
      <c r="AE1435" s="14"/>
      <c r="AF1435" s="64"/>
      <c r="AG1435" s="16"/>
      <c r="AH1435" s="146"/>
      <c r="AO1435" s="157" t="s">
        <v>56</v>
      </c>
    </row>
    <row r="1436" spans="2:41" s="3" customFormat="1" ht="2.85" customHeight="1" x14ac:dyDescent="0.2">
      <c r="P1436" s="72"/>
      <c r="Q1436" s="87"/>
      <c r="R1436" s="6"/>
      <c r="S1436" s="38"/>
      <c r="T1436" s="6"/>
      <c r="U1436" s="5"/>
      <c r="V1436" s="51"/>
      <c r="W1436" s="55"/>
      <c r="X1436" s="14"/>
      <c r="Y1436" s="146"/>
      <c r="Z1436" s="38"/>
      <c r="AA1436" s="38"/>
      <c r="AB1436" s="54"/>
      <c r="AC1436" s="16"/>
      <c r="AD1436" s="14"/>
      <c r="AE1436" s="64"/>
      <c r="AF1436" s="118"/>
      <c r="AG1436" s="38"/>
      <c r="AH1436" s="146"/>
      <c r="AJ1436" s="38"/>
      <c r="AK1436" s="16"/>
      <c r="AL1436" s="16"/>
      <c r="AM1436" s="16"/>
      <c r="AO1436" s="157" t="s">
        <v>56</v>
      </c>
    </row>
    <row r="1437" spans="2:41" s="3" customFormat="1" ht="9.9499999999999993" customHeight="1" x14ac:dyDescent="0.2">
      <c r="C1437" s="34"/>
      <c r="D1437" s="39" t="s">
        <v>216</v>
      </c>
      <c r="E1437" s="138" t="s">
        <v>190</v>
      </c>
      <c r="F1437" s="138"/>
      <c r="G1437" s="138"/>
      <c r="H1437" s="138"/>
      <c r="I1437" s="138"/>
      <c r="J1437" s="138"/>
      <c r="K1437" s="138"/>
      <c r="L1437" s="138"/>
      <c r="M1437" s="138"/>
      <c r="N1437" s="133"/>
      <c r="O1437" s="29"/>
      <c r="P1437" s="29"/>
      <c r="Q1437" s="29"/>
      <c r="R1437" s="29"/>
      <c r="S1437" s="29"/>
      <c r="T1437" s="29"/>
      <c r="U1437" s="5"/>
      <c r="V1437" s="51"/>
      <c r="W1437" s="68"/>
      <c r="X1437" s="68"/>
      <c r="Y1437" s="146"/>
      <c r="Z1437" s="38"/>
      <c r="AA1437" s="38"/>
      <c r="AB1437" s="54"/>
      <c r="AC1437" s="16"/>
      <c r="AD1437" s="14"/>
      <c r="AE1437" s="64"/>
      <c r="AF1437" s="118"/>
      <c r="AG1437" s="16"/>
      <c r="AH1437" s="146"/>
      <c r="AJ1437" s="38"/>
      <c r="AK1437" s="16"/>
      <c r="AL1437" s="16"/>
      <c r="AM1437" s="16"/>
      <c r="AO1437" s="157"/>
    </row>
    <row r="1438" spans="2:41" s="3" customFormat="1" ht="1.5" customHeight="1" x14ac:dyDescent="0.2">
      <c r="P1438" s="72"/>
      <c r="Q1438" s="87"/>
      <c r="R1438" s="6"/>
      <c r="S1438" s="38"/>
      <c r="T1438" s="6"/>
      <c r="U1438" s="5"/>
      <c r="V1438" s="51"/>
      <c r="W1438" s="55"/>
      <c r="X1438" s="14"/>
      <c r="Y1438" s="146"/>
      <c r="Z1438" s="38"/>
      <c r="AA1438" s="38"/>
      <c r="AB1438" s="54"/>
      <c r="AC1438" s="16"/>
      <c r="AD1438" s="14"/>
      <c r="AE1438" s="64"/>
      <c r="AF1438" s="118"/>
      <c r="AG1438" s="38"/>
      <c r="AH1438" s="146"/>
      <c r="AJ1438" s="38"/>
      <c r="AK1438" s="16"/>
      <c r="AL1438" s="16"/>
      <c r="AM1438" s="16"/>
      <c r="AO1438" s="157" t="s">
        <v>56</v>
      </c>
    </row>
    <row r="1439" spans="2:41" s="3" customFormat="1" ht="9.9499999999999993" customHeight="1" x14ac:dyDescent="0.2">
      <c r="B1439" s="107" t="s">
        <v>52</v>
      </c>
      <c r="D1439" s="39"/>
      <c r="E1439" s="72" t="s">
        <v>84</v>
      </c>
      <c r="F1439" s="72"/>
      <c r="G1439" s="29" t="s">
        <v>45</v>
      </c>
      <c r="H1439" s="29"/>
      <c r="I1439" s="29"/>
      <c r="J1439" s="29"/>
      <c r="K1439" s="29" t="s">
        <v>88</v>
      </c>
      <c r="L1439" s="29"/>
      <c r="M1439" s="29" t="s">
        <v>191</v>
      </c>
      <c r="N1439" s="29"/>
      <c r="P1439" s="72" t="s">
        <v>302</v>
      </c>
      <c r="Q1439" s="87"/>
      <c r="R1439" s="28"/>
      <c r="S1439" s="38">
        <f t="shared" ref="S1439:S1446" si="1293">IF(Suggested="Yes",AA1439,AG1439)</f>
        <v>35.65</v>
      </c>
      <c r="T1439" s="36" t="s">
        <v>44</v>
      </c>
      <c r="U1439" s="5" t="str">
        <f>+Instructions!$B$3</f>
        <v>E</v>
      </c>
      <c r="V1439" s="51"/>
      <c r="W1439" s="55">
        <f>+Instructions!$C$22</f>
        <v>0</v>
      </c>
      <c r="X1439" s="38">
        <f t="shared" ref="X1439:X1446" si="1294">ROUND($AA1439*(1-W1439)+0.004999,2)</f>
        <v>35.65</v>
      </c>
      <c r="Y1439" s="146"/>
      <c r="Z1439" s="6" t="s">
        <v>3263</v>
      </c>
      <c r="AA1439" s="38">
        <v>35.65</v>
      </c>
      <c r="AB1439" s="59">
        <f t="shared" ref="AB1439:AC1446" si="1295">+W1439</f>
        <v>0</v>
      </c>
      <c r="AC1439" s="16">
        <f t="shared" si="1295"/>
        <v>35.65</v>
      </c>
      <c r="AD1439" s="12">
        <f t="shared" ref="AD1439:AD1446" si="1296">(AG1439-AC1439)/AG1439</f>
        <v>0</v>
      </c>
      <c r="AE1439" s="115"/>
      <c r="AF1439" s="120">
        <v>1</v>
      </c>
      <c r="AG1439" s="37">
        <f t="shared" ref="AG1439:AG1446" si="1297">SUM(AJ1439:AL1439)+AE1439</f>
        <v>35.65</v>
      </c>
      <c r="AH1439" s="146"/>
      <c r="AJ1439" s="38">
        <f t="shared" ref="AJ1439:AJ1446" si="1298">ROUND(AC1439/(1-VLOOKUP(AF1439,Group,2,FALSE)),2)</f>
        <v>35.65</v>
      </c>
      <c r="AK1439" s="16">
        <f t="shared" ref="AK1439:AK1446" si="1299">IF(VLOOKUP(AF1439,Group,5,FALSE)="YES",VLOOKUP(ROUND(ROUND(AJ1439,1)-AJ1439,2),Round,2,FALSE)+VLOOKUP(AF1439,Group,6,FALSE),0)</f>
        <v>0</v>
      </c>
      <c r="AL1439" s="16">
        <f t="shared" ref="AL1439:AL1446" si="1300">IF(VLOOKUP(AF1439,Group,7,FALSE)="",0,ROUND(AJ1439-0.04999,1)-AJ1439+AM1439)</f>
        <v>0</v>
      </c>
      <c r="AM1439" s="16" t="str">
        <f t="shared" ref="AM1439:AM1446" si="1301">IF(VLOOKUP(AF1439,Group,7,FALSE)="","",VLOOKUP(AF1439,Group,7,FALSE))</f>
        <v/>
      </c>
      <c r="AO1439" s="157" t="s">
        <v>56</v>
      </c>
    </row>
    <row r="1440" spans="2:41" s="3" customFormat="1" ht="9.9499999999999993" customHeight="1" x14ac:dyDescent="0.2">
      <c r="B1440" s="107" t="s">
        <v>52</v>
      </c>
      <c r="D1440" s="39"/>
      <c r="E1440" s="72" t="s">
        <v>92</v>
      </c>
      <c r="F1440" s="72"/>
      <c r="G1440" s="29" t="s">
        <v>45</v>
      </c>
      <c r="H1440" s="29"/>
      <c r="I1440" s="29"/>
      <c r="J1440" s="29"/>
      <c r="K1440" s="29" t="s">
        <v>88</v>
      </c>
      <c r="L1440" s="29"/>
      <c r="M1440" s="29" t="s">
        <v>192</v>
      </c>
      <c r="N1440" s="29"/>
      <c r="P1440" s="72" t="s">
        <v>300</v>
      </c>
      <c r="Q1440" s="87"/>
      <c r="R1440" s="28"/>
      <c r="S1440" s="38">
        <f t="shared" si="1293"/>
        <v>34.9</v>
      </c>
      <c r="T1440" s="36" t="s">
        <v>44</v>
      </c>
      <c r="U1440" s="5" t="str">
        <f>+Instructions!$B$3</f>
        <v>E</v>
      </c>
      <c r="V1440" s="51"/>
      <c r="W1440" s="55">
        <f>+Instructions!$C$22</f>
        <v>0</v>
      </c>
      <c r="X1440" s="38">
        <f t="shared" si="1294"/>
        <v>34.9</v>
      </c>
      <c r="Y1440" s="146"/>
      <c r="Z1440" s="6" t="s">
        <v>3263</v>
      </c>
      <c r="AA1440" s="38">
        <v>34.9</v>
      </c>
      <c r="AB1440" s="59">
        <f t="shared" si="1295"/>
        <v>0</v>
      </c>
      <c r="AC1440" s="16">
        <f t="shared" si="1295"/>
        <v>34.9</v>
      </c>
      <c r="AD1440" s="12">
        <f t="shared" si="1296"/>
        <v>0</v>
      </c>
      <c r="AE1440" s="115"/>
      <c r="AF1440" s="120">
        <v>1</v>
      </c>
      <c r="AG1440" s="37">
        <f t="shared" si="1297"/>
        <v>34.9</v>
      </c>
      <c r="AH1440" s="146"/>
      <c r="AJ1440" s="38">
        <f t="shared" si="1298"/>
        <v>34.9</v>
      </c>
      <c r="AK1440" s="16">
        <f t="shared" si="1299"/>
        <v>0</v>
      </c>
      <c r="AL1440" s="16">
        <f t="shared" si="1300"/>
        <v>0</v>
      </c>
      <c r="AM1440" s="16" t="str">
        <f t="shared" si="1301"/>
        <v/>
      </c>
      <c r="AO1440" s="157" t="s">
        <v>56</v>
      </c>
    </row>
    <row r="1441" spans="2:41" s="3" customFormat="1" ht="9.75" customHeight="1" x14ac:dyDescent="0.2">
      <c r="B1441" s="107" t="s">
        <v>52</v>
      </c>
      <c r="D1441" s="39"/>
      <c r="E1441" s="72" t="s">
        <v>1540</v>
      </c>
      <c r="F1441" s="72"/>
      <c r="G1441" s="29" t="s">
        <v>45</v>
      </c>
      <c r="H1441" s="29"/>
      <c r="I1441" s="29"/>
      <c r="J1441" s="29"/>
      <c r="K1441" s="29" t="s">
        <v>88</v>
      </c>
      <c r="L1441" s="29"/>
      <c r="M1441" s="29" t="s">
        <v>1842</v>
      </c>
      <c r="N1441" s="29"/>
      <c r="P1441" s="72" t="s">
        <v>1521</v>
      </c>
      <c r="Q1441" s="87"/>
      <c r="R1441" s="28"/>
      <c r="S1441" s="38">
        <f>IF(Suggested="Yes",AA1441,AG1441)</f>
        <v>21.1</v>
      </c>
      <c r="T1441" s="36" t="s">
        <v>44</v>
      </c>
      <c r="U1441" s="5" t="str">
        <f>+Instructions!$B$3</f>
        <v>E</v>
      </c>
      <c r="V1441" s="51"/>
      <c r="W1441" s="55">
        <f>+Instructions!$C$22</f>
        <v>0</v>
      </c>
      <c r="X1441" s="38">
        <f t="shared" ref="X1441" si="1302">ROUND($AA1441*(1-W1441)+0.004999,2)</f>
        <v>21.1</v>
      </c>
      <c r="Y1441" s="146"/>
      <c r="Z1441" s="6" t="s">
        <v>3263</v>
      </c>
      <c r="AA1441" s="38">
        <v>21.1</v>
      </c>
      <c r="AB1441" s="59">
        <f t="shared" ref="AB1441" si="1303">+W1441</f>
        <v>0</v>
      </c>
      <c r="AC1441" s="16">
        <f t="shared" ref="AC1441" si="1304">+X1441</f>
        <v>21.1</v>
      </c>
      <c r="AD1441" s="12">
        <f t="shared" ref="AD1441" si="1305">(AG1441-AC1441)/AG1441</f>
        <v>0</v>
      </c>
      <c r="AE1441" s="115"/>
      <c r="AF1441" s="120">
        <v>1</v>
      </c>
      <c r="AG1441" s="37">
        <f t="shared" ref="AG1441" si="1306">SUM(AJ1441:AL1441)+AE1441</f>
        <v>21.1</v>
      </c>
      <c r="AH1441" s="146"/>
      <c r="AJ1441" s="38">
        <f t="shared" ref="AJ1441" si="1307">ROUND(AC1441/(1-VLOOKUP(AF1441,Group,2,FALSE)),2)</f>
        <v>21.1</v>
      </c>
      <c r="AK1441" s="16">
        <f t="shared" ref="AK1441" si="1308">IF(VLOOKUP(AF1441,Group,5,FALSE)="YES",VLOOKUP(ROUND(ROUND(AJ1441,1)-AJ1441,2),Round,2,FALSE)+VLOOKUP(AF1441,Group,6,FALSE),0)</f>
        <v>0</v>
      </c>
      <c r="AL1441" s="16">
        <f t="shared" ref="AL1441" si="1309">IF(VLOOKUP(AF1441,Group,7,FALSE)="",0,ROUND(AJ1441-0.04999,1)-AJ1441+AM1441)</f>
        <v>0</v>
      </c>
      <c r="AM1441" s="16" t="str">
        <f t="shared" ref="AM1441" si="1310">IF(VLOOKUP(AF1441,Group,7,FALSE)="","",VLOOKUP(AF1441,Group,7,FALSE))</f>
        <v/>
      </c>
      <c r="AO1441" s="156" t="s">
        <v>56</v>
      </c>
    </row>
    <row r="1442" spans="2:41" s="3" customFormat="1" ht="9.9499999999999993" customHeight="1" x14ac:dyDescent="0.2">
      <c r="B1442" s="107" t="s">
        <v>52</v>
      </c>
      <c r="D1442" s="39"/>
      <c r="E1442" s="72" t="s">
        <v>83</v>
      </c>
      <c r="F1442" s="72"/>
      <c r="G1442" s="29" t="s">
        <v>45</v>
      </c>
      <c r="H1442" s="29"/>
      <c r="I1442" s="29"/>
      <c r="J1442" s="29"/>
      <c r="K1442" s="29" t="s">
        <v>88</v>
      </c>
      <c r="L1442" s="29"/>
      <c r="M1442" s="29" t="s">
        <v>193</v>
      </c>
      <c r="N1442" s="29"/>
      <c r="P1442" s="72" t="s">
        <v>90</v>
      </c>
      <c r="Q1442" s="87"/>
      <c r="R1442" s="28"/>
      <c r="S1442" s="38">
        <f t="shared" si="1293"/>
        <v>27.65</v>
      </c>
      <c r="T1442" s="36" t="s">
        <v>44</v>
      </c>
      <c r="U1442" s="5" t="str">
        <f>+Instructions!$B$3</f>
        <v>E</v>
      </c>
      <c r="V1442" s="51"/>
      <c r="W1442" s="55">
        <f>+Instructions!$C$22</f>
        <v>0</v>
      </c>
      <c r="X1442" s="38">
        <f t="shared" si="1294"/>
        <v>27.65</v>
      </c>
      <c r="Y1442" s="146"/>
      <c r="Z1442" s="6" t="s">
        <v>3263</v>
      </c>
      <c r="AA1442" s="38">
        <v>27.65</v>
      </c>
      <c r="AB1442" s="59">
        <f t="shared" si="1295"/>
        <v>0</v>
      </c>
      <c r="AC1442" s="16">
        <f t="shared" si="1295"/>
        <v>27.65</v>
      </c>
      <c r="AD1442" s="12">
        <f t="shared" si="1296"/>
        <v>0</v>
      </c>
      <c r="AE1442" s="115"/>
      <c r="AF1442" s="120">
        <v>1</v>
      </c>
      <c r="AG1442" s="37">
        <f t="shared" si="1297"/>
        <v>27.65</v>
      </c>
      <c r="AH1442" s="146"/>
      <c r="AJ1442" s="38">
        <f t="shared" si="1298"/>
        <v>27.65</v>
      </c>
      <c r="AK1442" s="16">
        <f t="shared" si="1299"/>
        <v>0</v>
      </c>
      <c r="AL1442" s="16">
        <f t="shared" si="1300"/>
        <v>0</v>
      </c>
      <c r="AM1442" s="16" t="str">
        <f t="shared" si="1301"/>
        <v/>
      </c>
      <c r="AO1442" s="157" t="s">
        <v>56</v>
      </c>
    </row>
    <row r="1443" spans="2:41" s="3" customFormat="1" ht="9.9499999999999993" customHeight="1" x14ac:dyDescent="0.2">
      <c r="B1443" s="107" t="s">
        <v>52</v>
      </c>
      <c r="D1443" s="39"/>
      <c r="E1443" s="72" t="s">
        <v>89</v>
      </c>
      <c r="F1443" s="72"/>
      <c r="G1443" s="29" t="s">
        <v>45</v>
      </c>
      <c r="H1443" s="29"/>
      <c r="I1443" s="29" t="s">
        <v>244</v>
      </c>
      <c r="J1443" s="29"/>
      <c r="K1443" s="29" t="s">
        <v>88</v>
      </c>
      <c r="L1443" s="29"/>
      <c r="M1443" s="29" t="s">
        <v>194</v>
      </c>
      <c r="N1443" s="29"/>
      <c r="P1443" s="72" t="s">
        <v>91</v>
      </c>
      <c r="Q1443" s="87"/>
      <c r="R1443" s="28"/>
      <c r="S1443" s="38">
        <f t="shared" si="1293"/>
        <v>31</v>
      </c>
      <c r="T1443" s="36" t="s">
        <v>44</v>
      </c>
      <c r="U1443" s="5" t="str">
        <f>+Instructions!$B$3</f>
        <v>E</v>
      </c>
      <c r="V1443" s="51"/>
      <c r="W1443" s="55">
        <f>+Instructions!$C$22</f>
        <v>0</v>
      </c>
      <c r="X1443" s="38">
        <f t="shared" si="1294"/>
        <v>31</v>
      </c>
      <c r="Y1443" s="146"/>
      <c r="Z1443" s="6" t="s">
        <v>3263</v>
      </c>
      <c r="AA1443" s="38">
        <v>31</v>
      </c>
      <c r="AB1443" s="59">
        <f t="shared" si="1295"/>
        <v>0</v>
      </c>
      <c r="AC1443" s="16">
        <f t="shared" si="1295"/>
        <v>31</v>
      </c>
      <c r="AD1443" s="12">
        <f t="shared" si="1296"/>
        <v>0</v>
      </c>
      <c r="AE1443" s="115"/>
      <c r="AF1443" s="120">
        <v>1</v>
      </c>
      <c r="AG1443" s="37">
        <f t="shared" si="1297"/>
        <v>31</v>
      </c>
      <c r="AH1443" s="146"/>
      <c r="AJ1443" s="38">
        <f t="shared" si="1298"/>
        <v>31</v>
      </c>
      <c r="AK1443" s="16">
        <f t="shared" si="1299"/>
        <v>0</v>
      </c>
      <c r="AL1443" s="16">
        <f t="shared" si="1300"/>
        <v>0</v>
      </c>
      <c r="AM1443" s="16" t="str">
        <f t="shared" si="1301"/>
        <v/>
      </c>
      <c r="AO1443" s="157" t="s">
        <v>56</v>
      </c>
    </row>
    <row r="1444" spans="2:41" s="3" customFormat="1" ht="9.9499999999999993" customHeight="1" x14ac:dyDescent="0.2">
      <c r="B1444" s="107" t="s">
        <v>52</v>
      </c>
      <c r="D1444" s="39"/>
      <c r="E1444" s="72" t="s">
        <v>292</v>
      </c>
      <c r="F1444" s="72"/>
      <c r="G1444" s="29" t="s">
        <v>45</v>
      </c>
      <c r="H1444" s="29"/>
      <c r="I1444" s="29"/>
      <c r="J1444" s="29"/>
      <c r="K1444" s="29" t="s">
        <v>88</v>
      </c>
      <c r="L1444" s="29"/>
      <c r="M1444" s="29" t="s">
        <v>365</v>
      </c>
      <c r="N1444" s="29"/>
      <c r="P1444" s="72" t="s">
        <v>90</v>
      </c>
      <c r="Q1444" s="87"/>
      <c r="R1444" s="28"/>
      <c r="S1444" s="38">
        <f t="shared" si="1293"/>
        <v>27.55</v>
      </c>
      <c r="T1444" s="36" t="s">
        <v>44</v>
      </c>
      <c r="U1444" s="5" t="str">
        <f>+Instructions!$B$3</f>
        <v>E</v>
      </c>
      <c r="V1444" s="51"/>
      <c r="W1444" s="55">
        <f>+Instructions!$C$22</f>
        <v>0</v>
      </c>
      <c r="X1444" s="38">
        <f t="shared" si="1294"/>
        <v>27.55</v>
      </c>
      <c r="Y1444" s="146"/>
      <c r="Z1444" s="6" t="s">
        <v>3263</v>
      </c>
      <c r="AA1444" s="38">
        <v>27.55</v>
      </c>
      <c r="AB1444" s="59">
        <f>+W1444</f>
        <v>0</v>
      </c>
      <c r="AC1444" s="16">
        <f>+X1444</f>
        <v>27.55</v>
      </c>
      <c r="AD1444" s="12">
        <f t="shared" si="1296"/>
        <v>0</v>
      </c>
      <c r="AE1444" s="115"/>
      <c r="AF1444" s="120">
        <v>1</v>
      </c>
      <c r="AG1444" s="37">
        <f t="shared" si="1297"/>
        <v>27.55</v>
      </c>
      <c r="AH1444" s="146"/>
      <c r="AJ1444" s="38">
        <f t="shared" si="1298"/>
        <v>27.55</v>
      </c>
      <c r="AK1444" s="16">
        <f t="shared" si="1299"/>
        <v>0</v>
      </c>
      <c r="AL1444" s="16">
        <f t="shared" si="1300"/>
        <v>0</v>
      </c>
      <c r="AM1444" s="16" t="str">
        <f t="shared" si="1301"/>
        <v/>
      </c>
      <c r="AO1444" s="157" t="s">
        <v>56</v>
      </c>
    </row>
    <row r="1445" spans="2:41" s="3" customFormat="1" ht="1.5" customHeight="1" x14ac:dyDescent="0.2">
      <c r="P1445" s="72"/>
      <c r="Q1445" s="87"/>
      <c r="R1445" s="6"/>
      <c r="S1445" s="38"/>
      <c r="T1445" s="6"/>
      <c r="U1445" s="5"/>
      <c r="V1445" s="51"/>
      <c r="W1445" s="55"/>
      <c r="X1445" s="14"/>
      <c r="Y1445" s="146"/>
      <c r="Z1445" s="38"/>
      <c r="AA1445" s="38"/>
      <c r="AB1445" s="54"/>
      <c r="AC1445" s="16"/>
      <c r="AD1445" s="14"/>
      <c r="AE1445" s="64"/>
      <c r="AF1445" s="118"/>
      <c r="AG1445" s="38"/>
      <c r="AH1445" s="146"/>
      <c r="AJ1445" s="38"/>
      <c r="AK1445" s="16"/>
      <c r="AL1445" s="16"/>
      <c r="AM1445" s="16"/>
      <c r="AO1445" s="157" t="s">
        <v>56</v>
      </c>
    </row>
    <row r="1446" spans="2:41" s="3" customFormat="1" ht="9.9499999999999993" customHeight="1" x14ac:dyDescent="0.2">
      <c r="B1446" s="106" t="s">
        <v>6</v>
      </c>
      <c r="D1446" s="39"/>
      <c r="E1446" s="72" t="s">
        <v>1482</v>
      </c>
      <c r="F1446" s="72"/>
      <c r="G1446" s="29" t="s">
        <v>45</v>
      </c>
      <c r="H1446" s="29"/>
      <c r="I1446" s="29"/>
      <c r="K1446" s="29" t="s">
        <v>88</v>
      </c>
      <c r="L1446" s="29"/>
      <c r="M1446" s="29" t="s">
        <v>2763</v>
      </c>
      <c r="N1446" s="72"/>
      <c r="P1446" s="72" t="s">
        <v>1864</v>
      </c>
      <c r="Q1446" s="87"/>
      <c r="R1446" s="28"/>
      <c r="S1446" s="38">
        <f t="shared" si="1293"/>
        <v>12.8</v>
      </c>
      <c r="T1446" s="36" t="s">
        <v>43</v>
      </c>
      <c r="U1446" s="5" t="str">
        <f>+Instructions!$B$3</f>
        <v>E</v>
      </c>
      <c r="V1446" s="51"/>
      <c r="W1446" s="55">
        <f>+Instructions!$C$22</f>
        <v>0</v>
      </c>
      <c r="X1446" s="38">
        <f t="shared" si="1294"/>
        <v>12.8</v>
      </c>
      <c r="Y1446" s="146"/>
      <c r="Z1446" s="6" t="s">
        <v>3263</v>
      </c>
      <c r="AA1446" s="38">
        <v>12.8</v>
      </c>
      <c r="AB1446" s="59">
        <f t="shared" si="1295"/>
        <v>0</v>
      </c>
      <c r="AC1446" s="16">
        <f t="shared" si="1295"/>
        <v>12.8</v>
      </c>
      <c r="AD1446" s="12">
        <f t="shared" si="1296"/>
        <v>0</v>
      </c>
      <c r="AE1446" s="115"/>
      <c r="AF1446" s="121">
        <v>3</v>
      </c>
      <c r="AG1446" s="52">
        <f t="shared" si="1297"/>
        <v>12.8</v>
      </c>
      <c r="AH1446" s="146"/>
      <c r="AJ1446" s="38">
        <f t="shared" si="1298"/>
        <v>12.8</v>
      </c>
      <c r="AK1446" s="16">
        <f t="shared" si="1299"/>
        <v>0</v>
      </c>
      <c r="AL1446" s="16">
        <f t="shared" si="1300"/>
        <v>0</v>
      </c>
      <c r="AM1446" s="16" t="str">
        <f t="shared" si="1301"/>
        <v/>
      </c>
      <c r="AO1446" s="156" t="s">
        <v>56</v>
      </c>
    </row>
    <row r="1447" spans="2:41" s="3" customFormat="1" ht="1.5" customHeight="1" x14ac:dyDescent="0.2">
      <c r="P1447" s="72"/>
      <c r="Q1447" s="87"/>
      <c r="R1447" s="6"/>
      <c r="S1447" s="38"/>
      <c r="T1447" s="6"/>
      <c r="U1447" s="5"/>
      <c r="V1447" s="51"/>
      <c r="W1447" s="55"/>
      <c r="X1447" s="14"/>
      <c r="Y1447" s="146"/>
      <c r="Z1447" s="38"/>
      <c r="AA1447" s="38"/>
      <c r="AB1447" s="54"/>
      <c r="AC1447" s="16"/>
      <c r="AD1447" s="14"/>
      <c r="AE1447" s="64"/>
      <c r="AF1447" s="118"/>
      <c r="AG1447" s="38"/>
      <c r="AH1447" s="146"/>
      <c r="AJ1447" s="38"/>
      <c r="AK1447" s="16"/>
      <c r="AL1447" s="16"/>
      <c r="AM1447" s="16"/>
      <c r="AO1447" s="157" t="s">
        <v>56</v>
      </c>
    </row>
    <row r="1448" spans="2:41" s="3" customFormat="1" ht="9.9499999999999993" customHeight="1" x14ac:dyDescent="0.2">
      <c r="B1448" s="106" t="s">
        <v>6</v>
      </c>
      <c r="D1448" s="39"/>
      <c r="E1448" s="72" t="s">
        <v>251</v>
      </c>
      <c r="F1448" s="72"/>
      <c r="G1448" s="29" t="s">
        <v>96</v>
      </c>
      <c r="H1448" s="29"/>
      <c r="I1448" s="29"/>
      <c r="J1448" s="29"/>
      <c r="K1448" s="29" t="s">
        <v>88</v>
      </c>
      <c r="L1448" s="29"/>
      <c r="M1448" s="29" t="s">
        <v>195</v>
      </c>
      <c r="N1448" s="29"/>
      <c r="P1448" s="72" t="s">
        <v>1531</v>
      </c>
      <c r="Q1448" s="87"/>
      <c r="R1448" s="28"/>
      <c r="S1448" s="38">
        <f t="shared" ref="S1448:S1454" si="1311">IF(Suggested="Yes",AA1448,AG1448)</f>
        <v>42.6</v>
      </c>
      <c r="T1448" s="36" t="s">
        <v>43</v>
      </c>
      <c r="U1448" s="5" t="str">
        <f>+Instructions!$B$3</f>
        <v>E</v>
      </c>
      <c r="V1448" s="51"/>
      <c r="W1448" s="55">
        <f>+Instructions!$C$22</f>
        <v>0</v>
      </c>
      <c r="X1448" s="38">
        <f>ROUND($AA1448*(1-W1448)+0.004999,2)</f>
        <v>42.6</v>
      </c>
      <c r="Y1448" s="146"/>
      <c r="Z1448" s="6" t="s">
        <v>3263</v>
      </c>
      <c r="AA1448" s="38">
        <v>42.6</v>
      </c>
      <c r="AB1448" s="59">
        <f t="shared" ref="AB1448:AB1454" si="1312">+W1448</f>
        <v>0</v>
      </c>
      <c r="AC1448" s="16">
        <f t="shared" ref="AC1448:AC1454" si="1313">+X1448</f>
        <v>42.6</v>
      </c>
      <c r="AD1448" s="12">
        <f t="shared" ref="AD1448:AD1454" si="1314">(AG1448-AC1448)/AG1448</f>
        <v>0</v>
      </c>
      <c r="AE1448" s="115"/>
      <c r="AF1448" s="121">
        <v>3</v>
      </c>
      <c r="AG1448" s="52">
        <f t="shared" ref="AG1448:AG1454" si="1315">SUM(AJ1448:AL1448)+AE1448</f>
        <v>42.6</v>
      </c>
      <c r="AH1448" s="146"/>
      <c r="AJ1448" s="38">
        <f t="shared" ref="AJ1448:AJ1454" si="1316">ROUND(AC1448/(1-VLOOKUP(AF1448,Group,2,FALSE)),2)</f>
        <v>42.6</v>
      </c>
      <c r="AK1448" s="16">
        <f t="shared" ref="AK1448:AK1454" si="1317">IF(VLOOKUP(AF1448,Group,5,FALSE)="YES",VLOOKUP(ROUND(ROUND(AJ1448,1)-AJ1448,2),Round,2,FALSE)+VLOOKUP(AF1448,Group,6,FALSE),0)</f>
        <v>0</v>
      </c>
      <c r="AL1448" s="16">
        <f t="shared" ref="AL1448:AL1454" si="1318">IF(VLOOKUP(AF1448,Group,7,FALSE)="",0,ROUND(AJ1448-0.04999,1)-AJ1448+AM1448)</f>
        <v>0</v>
      </c>
      <c r="AM1448" s="16" t="str">
        <f t="shared" ref="AM1448:AM1454" si="1319">IF(VLOOKUP(AF1448,Group,7,FALSE)="","",VLOOKUP(AF1448,Group,7,FALSE))</f>
        <v/>
      </c>
      <c r="AO1448" s="157" t="s">
        <v>56</v>
      </c>
    </row>
    <row r="1449" spans="2:41" s="3" customFormat="1" ht="1.5" customHeight="1" x14ac:dyDescent="0.2">
      <c r="P1449" s="72"/>
      <c r="Q1449" s="87"/>
      <c r="R1449" s="6"/>
      <c r="S1449" s="38"/>
      <c r="T1449" s="6"/>
      <c r="U1449" s="5"/>
      <c r="V1449" s="51"/>
      <c r="W1449" s="55"/>
      <c r="X1449" s="14"/>
      <c r="Y1449" s="146"/>
      <c r="Z1449" s="38"/>
      <c r="AA1449" s="38"/>
      <c r="AB1449" s="54"/>
      <c r="AC1449" s="16"/>
      <c r="AD1449" s="14"/>
      <c r="AE1449" s="64"/>
      <c r="AF1449" s="118"/>
      <c r="AG1449" s="38"/>
      <c r="AH1449" s="146"/>
      <c r="AJ1449" s="38"/>
      <c r="AK1449" s="16"/>
      <c r="AL1449" s="16"/>
      <c r="AM1449" s="16"/>
      <c r="AO1449" s="157" t="s">
        <v>56</v>
      </c>
    </row>
    <row r="1450" spans="2:41" s="3" customFormat="1" ht="9.9499999999999993" customHeight="1" x14ac:dyDescent="0.2">
      <c r="B1450" s="106" t="s">
        <v>6</v>
      </c>
      <c r="D1450" s="39"/>
      <c r="E1450" s="72" t="s">
        <v>97</v>
      </c>
      <c r="F1450" s="72"/>
      <c r="G1450" s="29" t="s">
        <v>1301</v>
      </c>
      <c r="H1450" s="29"/>
      <c r="I1450" s="29"/>
      <c r="J1450" s="29"/>
      <c r="K1450" s="29" t="s">
        <v>88</v>
      </c>
      <c r="L1450" s="29"/>
      <c r="M1450" s="29" t="s">
        <v>196</v>
      </c>
      <c r="N1450" s="29"/>
      <c r="P1450" s="72"/>
      <c r="Q1450" s="87"/>
      <c r="R1450" s="28"/>
      <c r="S1450" s="38">
        <f t="shared" si="1311"/>
        <v>40.200000000000003</v>
      </c>
      <c r="T1450" s="36" t="s">
        <v>43</v>
      </c>
      <c r="U1450" s="5" t="str">
        <f>+Instructions!$B$3</f>
        <v>E</v>
      </c>
      <c r="V1450" s="51"/>
      <c r="W1450" s="55">
        <f>+Instructions!$C$22</f>
        <v>0</v>
      </c>
      <c r="X1450" s="38">
        <f>ROUND($AA1450*(1-W1450)+0.004999,2)</f>
        <v>40.200000000000003</v>
      </c>
      <c r="Y1450" s="146"/>
      <c r="Z1450" s="6" t="s">
        <v>3263</v>
      </c>
      <c r="AA1450" s="38">
        <v>40.200000000000003</v>
      </c>
      <c r="AB1450" s="59">
        <f t="shared" si="1312"/>
        <v>0</v>
      </c>
      <c r="AC1450" s="16">
        <f t="shared" si="1313"/>
        <v>40.200000000000003</v>
      </c>
      <c r="AD1450" s="12">
        <f t="shared" si="1314"/>
        <v>0</v>
      </c>
      <c r="AE1450" s="115"/>
      <c r="AF1450" s="121">
        <v>3</v>
      </c>
      <c r="AG1450" s="52">
        <f t="shared" si="1315"/>
        <v>40.200000000000003</v>
      </c>
      <c r="AH1450" s="146"/>
      <c r="AJ1450" s="38">
        <f t="shared" si="1316"/>
        <v>40.200000000000003</v>
      </c>
      <c r="AK1450" s="16">
        <f t="shared" si="1317"/>
        <v>0</v>
      </c>
      <c r="AL1450" s="16">
        <f t="shared" si="1318"/>
        <v>0</v>
      </c>
      <c r="AM1450" s="16" t="str">
        <f t="shared" si="1319"/>
        <v/>
      </c>
      <c r="AO1450" s="157" t="s">
        <v>56</v>
      </c>
    </row>
    <row r="1451" spans="2:41" s="3" customFormat="1" ht="9.9499999999999993" customHeight="1" x14ac:dyDescent="0.2">
      <c r="B1451" s="106" t="s">
        <v>6</v>
      </c>
      <c r="D1451" s="39"/>
      <c r="E1451" s="72" t="s">
        <v>98</v>
      </c>
      <c r="F1451" s="72"/>
      <c r="G1451" s="29" t="s">
        <v>99</v>
      </c>
      <c r="H1451" s="29"/>
      <c r="I1451" s="29"/>
      <c r="J1451" s="29"/>
      <c r="K1451" s="29" t="s">
        <v>88</v>
      </c>
      <c r="L1451" s="29"/>
      <c r="M1451" s="29" t="s">
        <v>197</v>
      </c>
      <c r="N1451" s="29"/>
      <c r="P1451" s="72"/>
      <c r="Q1451" s="87"/>
      <c r="R1451" s="28"/>
      <c r="S1451" s="38">
        <f t="shared" si="1311"/>
        <v>34</v>
      </c>
      <c r="T1451" s="36" t="s">
        <v>43</v>
      </c>
      <c r="U1451" s="5" t="str">
        <f>+Instructions!$B$3</f>
        <v>E</v>
      </c>
      <c r="V1451" s="51"/>
      <c r="W1451" s="55">
        <f>+Instructions!$C$22</f>
        <v>0</v>
      </c>
      <c r="X1451" s="38">
        <f>ROUND($AA1451*(1-W1451)+0.004999,2)</f>
        <v>34</v>
      </c>
      <c r="Y1451" s="146"/>
      <c r="Z1451" s="6" t="s">
        <v>3263</v>
      </c>
      <c r="AA1451" s="38">
        <v>34</v>
      </c>
      <c r="AB1451" s="59">
        <f t="shared" si="1312"/>
        <v>0</v>
      </c>
      <c r="AC1451" s="16">
        <f t="shared" si="1313"/>
        <v>34</v>
      </c>
      <c r="AD1451" s="12">
        <f t="shared" si="1314"/>
        <v>0</v>
      </c>
      <c r="AE1451" s="115"/>
      <c r="AF1451" s="121">
        <v>3</v>
      </c>
      <c r="AG1451" s="52">
        <f t="shared" si="1315"/>
        <v>34</v>
      </c>
      <c r="AH1451" s="146"/>
      <c r="AJ1451" s="38">
        <f t="shared" si="1316"/>
        <v>34</v>
      </c>
      <c r="AK1451" s="16">
        <f t="shared" si="1317"/>
        <v>0</v>
      </c>
      <c r="AL1451" s="16">
        <f t="shared" si="1318"/>
        <v>0</v>
      </c>
      <c r="AM1451" s="16" t="str">
        <f t="shared" si="1319"/>
        <v/>
      </c>
      <c r="AO1451" s="157" t="s">
        <v>56</v>
      </c>
    </row>
    <row r="1452" spans="2:41" s="3" customFormat="1" ht="1.5" customHeight="1" x14ac:dyDescent="0.2">
      <c r="G1452" s="29"/>
      <c r="N1452" s="77"/>
      <c r="P1452" s="77"/>
      <c r="Q1452" s="87"/>
      <c r="R1452" s="6"/>
      <c r="S1452" s="38"/>
      <c r="T1452" s="6"/>
      <c r="U1452" s="5"/>
      <c r="V1452" s="51"/>
      <c r="W1452" s="55"/>
      <c r="X1452" s="14"/>
      <c r="Y1452" s="146"/>
      <c r="Z1452" s="38"/>
      <c r="AA1452" s="38"/>
      <c r="AB1452" s="54"/>
      <c r="AC1452" s="16"/>
      <c r="AD1452" s="14"/>
      <c r="AE1452" s="64"/>
      <c r="AF1452" s="118"/>
      <c r="AG1452" s="38"/>
      <c r="AH1452" s="146"/>
      <c r="AJ1452" s="38"/>
      <c r="AK1452" s="16"/>
      <c r="AL1452" s="16"/>
      <c r="AM1452" s="16"/>
      <c r="AO1452" s="157" t="s">
        <v>56</v>
      </c>
    </row>
    <row r="1453" spans="2:41" s="3" customFormat="1" ht="9.9499999999999993" customHeight="1" x14ac:dyDescent="0.2">
      <c r="B1453" s="106" t="s">
        <v>6</v>
      </c>
      <c r="D1453" s="39"/>
      <c r="E1453" s="72" t="s">
        <v>139</v>
      </c>
      <c r="F1453" s="72"/>
      <c r="G1453" s="29" t="s">
        <v>140</v>
      </c>
      <c r="H1453" s="29"/>
      <c r="I1453" s="29"/>
      <c r="J1453" s="29"/>
      <c r="K1453" s="29" t="s">
        <v>88</v>
      </c>
      <c r="L1453" s="29"/>
      <c r="M1453" s="29" t="s">
        <v>198</v>
      </c>
      <c r="N1453" s="29"/>
      <c r="P1453" s="72"/>
      <c r="Q1453" s="87"/>
      <c r="R1453" s="28"/>
      <c r="S1453" s="38">
        <f t="shared" si="1311"/>
        <v>119.2</v>
      </c>
      <c r="T1453" s="36" t="s">
        <v>43</v>
      </c>
      <c r="U1453" s="5" t="str">
        <f>+Instructions!$B$3</f>
        <v>E</v>
      </c>
      <c r="V1453" s="51"/>
      <c r="W1453" s="55">
        <f>+Instructions!$C$22</f>
        <v>0</v>
      </c>
      <c r="X1453" s="38">
        <f>ROUND($AA1453*(1-W1453)+0.004999,2)</f>
        <v>119.2</v>
      </c>
      <c r="Y1453" s="146"/>
      <c r="Z1453" s="6" t="s">
        <v>3263</v>
      </c>
      <c r="AA1453" s="38">
        <v>119.2</v>
      </c>
      <c r="AB1453" s="59">
        <f t="shared" si="1312"/>
        <v>0</v>
      </c>
      <c r="AC1453" s="16">
        <f t="shared" si="1313"/>
        <v>119.2</v>
      </c>
      <c r="AD1453" s="12">
        <f t="shared" si="1314"/>
        <v>0</v>
      </c>
      <c r="AE1453" s="115"/>
      <c r="AF1453" s="121">
        <v>3</v>
      </c>
      <c r="AG1453" s="52">
        <f t="shared" si="1315"/>
        <v>119.2</v>
      </c>
      <c r="AH1453" s="146"/>
      <c r="AJ1453" s="38">
        <f t="shared" si="1316"/>
        <v>119.2</v>
      </c>
      <c r="AK1453" s="16">
        <f t="shared" si="1317"/>
        <v>0</v>
      </c>
      <c r="AL1453" s="16">
        <f t="shared" si="1318"/>
        <v>0</v>
      </c>
      <c r="AM1453" s="16" t="str">
        <f t="shared" si="1319"/>
        <v/>
      </c>
      <c r="AO1453" s="157" t="s">
        <v>56</v>
      </c>
    </row>
    <row r="1454" spans="2:41" s="3" customFormat="1" ht="9.9499999999999993" customHeight="1" x14ac:dyDescent="0.2">
      <c r="B1454" s="106" t="s">
        <v>6</v>
      </c>
      <c r="D1454" s="39"/>
      <c r="E1454" s="72" t="s">
        <v>141</v>
      </c>
      <c r="F1454" s="72"/>
      <c r="G1454" s="29" t="s">
        <v>142</v>
      </c>
      <c r="H1454" s="29"/>
      <c r="I1454" s="29"/>
      <c r="J1454" s="29"/>
      <c r="K1454" s="29" t="s">
        <v>88</v>
      </c>
      <c r="L1454" s="29"/>
      <c r="M1454" s="29" t="s">
        <v>199</v>
      </c>
      <c r="N1454" s="29"/>
      <c r="P1454" s="72" t="s">
        <v>244</v>
      </c>
      <c r="Q1454" s="87"/>
      <c r="R1454" s="28"/>
      <c r="S1454" s="38">
        <f t="shared" si="1311"/>
        <v>104.75</v>
      </c>
      <c r="T1454" s="36" t="s">
        <v>43</v>
      </c>
      <c r="U1454" s="5" t="str">
        <f>+Instructions!$B$3</f>
        <v>E</v>
      </c>
      <c r="V1454" s="51"/>
      <c r="W1454" s="55">
        <f>+Instructions!$C$22</f>
        <v>0</v>
      </c>
      <c r="X1454" s="38">
        <f>ROUND($AA1454*(1-W1454)+0.004999,2)</f>
        <v>104.75</v>
      </c>
      <c r="Y1454" s="146"/>
      <c r="Z1454" s="6" t="s">
        <v>3263</v>
      </c>
      <c r="AA1454" s="38">
        <v>104.75</v>
      </c>
      <c r="AB1454" s="59">
        <f t="shared" si="1312"/>
        <v>0</v>
      </c>
      <c r="AC1454" s="16">
        <f t="shared" si="1313"/>
        <v>104.75</v>
      </c>
      <c r="AD1454" s="12">
        <f t="shared" si="1314"/>
        <v>0</v>
      </c>
      <c r="AE1454" s="115"/>
      <c r="AF1454" s="121">
        <v>3</v>
      </c>
      <c r="AG1454" s="52">
        <f t="shared" si="1315"/>
        <v>104.75</v>
      </c>
      <c r="AH1454" s="146"/>
      <c r="AJ1454" s="38">
        <f t="shared" si="1316"/>
        <v>104.75</v>
      </c>
      <c r="AK1454" s="16">
        <f t="shared" si="1317"/>
        <v>0</v>
      </c>
      <c r="AL1454" s="16">
        <f t="shared" si="1318"/>
        <v>0</v>
      </c>
      <c r="AM1454" s="16" t="str">
        <f t="shared" si="1319"/>
        <v/>
      </c>
      <c r="AO1454" s="157" t="s">
        <v>56</v>
      </c>
    </row>
    <row r="1455" spans="2:41" s="3" customFormat="1" ht="1.5" customHeight="1" x14ac:dyDescent="0.2">
      <c r="P1455" s="72"/>
      <c r="Q1455" s="87"/>
      <c r="R1455" s="6"/>
      <c r="S1455" s="38"/>
      <c r="T1455" s="6"/>
      <c r="U1455" s="5"/>
      <c r="V1455" s="51"/>
      <c r="W1455" s="55"/>
      <c r="X1455" s="14"/>
      <c r="Y1455" s="146"/>
      <c r="Z1455" s="38"/>
      <c r="AA1455" s="38"/>
      <c r="AB1455" s="54"/>
      <c r="AC1455" s="16"/>
      <c r="AD1455" s="14"/>
      <c r="AE1455" s="64"/>
      <c r="AF1455" s="118"/>
      <c r="AG1455" s="38"/>
      <c r="AH1455" s="146"/>
      <c r="AJ1455" s="38"/>
      <c r="AK1455" s="16"/>
      <c r="AL1455" s="16"/>
      <c r="AM1455" s="16"/>
      <c r="AO1455" s="157" t="s">
        <v>56</v>
      </c>
    </row>
    <row r="1456" spans="2:41" s="3" customFormat="1" ht="9.75" customHeight="1" x14ac:dyDescent="0.2">
      <c r="C1456" s="3" t="s">
        <v>244</v>
      </c>
      <c r="D1456" s="39" t="s">
        <v>303</v>
      </c>
      <c r="E1456" s="164" t="s">
        <v>2767</v>
      </c>
      <c r="F1456" s="72"/>
      <c r="G1456" s="29"/>
      <c r="H1456" s="29"/>
      <c r="I1456" s="29"/>
      <c r="J1456" s="29"/>
      <c r="K1456" s="29"/>
      <c r="L1456" s="29"/>
      <c r="M1456" s="29"/>
      <c r="N1456" s="29"/>
      <c r="Q1456" s="87"/>
      <c r="R1456" s="28"/>
      <c r="S1456" s="38"/>
      <c r="T1456" s="36"/>
      <c r="U1456" s="5"/>
      <c r="V1456" s="51"/>
      <c r="W1456" s="142"/>
      <c r="X1456" s="38"/>
      <c r="Y1456" s="146"/>
      <c r="Z1456" s="148"/>
      <c r="AA1456" s="38"/>
      <c r="AB1456" s="142"/>
      <c r="AC1456" s="142"/>
      <c r="AD1456" s="38"/>
      <c r="AE1456" s="59"/>
      <c r="AF1456" s="16"/>
      <c r="AG1456" s="12"/>
      <c r="AH1456" s="152"/>
      <c r="AI1456" s="154"/>
      <c r="AJ1456" s="38"/>
      <c r="AK1456" s="142"/>
      <c r="AM1456" s="6" t="s">
        <v>244</v>
      </c>
      <c r="AO1456" s="157"/>
    </row>
    <row r="1457" spans="2:41" s="3" customFormat="1" ht="3.95" customHeight="1" x14ac:dyDescent="0.2">
      <c r="P1457" s="72"/>
      <c r="Q1457" s="87"/>
      <c r="R1457" s="6"/>
      <c r="S1457" s="38"/>
      <c r="T1457" s="6"/>
      <c r="U1457" s="5"/>
      <c r="V1457" s="51"/>
      <c r="W1457" s="55"/>
      <c r="X1457" s="14"/>
      <c r="Y1457" s="146"/>
      <c r="Z1457" s="38"/>
      <c r="AA1457" s="38"/>
      <c r="AB1457" s="54"/>
      <c r="AC1457" s="16"/>
      <c r="AD1457" s="14"/>
      <c r="AE1457" s="64"/>
      <c r="AF1457" s="118"/>
      <c r="AG1457" s="38"/>
      <c r="AH1457" s="146"/>
      <c r="AJ1457" s="38"/>
      <c r="AK1457" s="16"/>
      <c r="AL1457" s="16"/>
      <c r="AM1457" s="16"/>
      <c r="AO1457" s="157" t="s">
        <v>56</v>
      </c>
    </row>
    <row r="1458" spans="2:41" s="3" customFormat="1" ht="9.9499999999999993" customHeight="1" x14ac:dyDescent="0.2">
      <c r="C1458" s="71" t="s">
        <v>2984</v>
      </c>
      <c r="K1458" s="138"/>
      <c r="L1458" s="11"/>
      <c r="P1458" s="137"/>
      <c r="Q1458" s="6"/>
      <c r="R1458" s="77" t="s">
        <v>791</v>
      </c>
      <c r="S1458" s="185" t="s">
        <v>2985</v>
      </c>
      <c r="T1458" s="190"/>
      <c r="U1458" s="5"/>
      <c r="V1458" s="214"/>
      <c r="W1458" s="68"/>
      <c r="X1458" s="68"/>
      <c r="Y1458" s="212"/>
      <c r="Z1458" s="38"/>
      <c r="AA1458" s="38"/>
      <c r="AB1458" s="14"/>
      <c r="AC1458" s="14"/>
      <c r="AD1458" s="14"/>
      <c r="AE1458" s="14"/>
      <c r="AF1458" s="64"/>
      <c r="AG1458" s="16"/>
      <c r="AH1458" s="212"/>
      <c r="AO1458" s="157" t="s">
        <v>56</v>
      </c>
    </row>
    <row r="1459" spans="2:41" s="3" customFormat="1" ht="2.4500000000000002" customHeight="1" x14ac:dyDescent="0.2">
      <c r="P1459" s="72"/>
      <c r="Q1459" s="87"/>
      <c r="R1459" s="6"/>
      <c r="S1459" s="38"/>
      <c r="T1459" s="6"/>
      <c r="U1459" s="5"/>
      <c r="V1459" s="214"/>
      <c r="W1459" s="55"/>
      <c r="X1459" s="14"/>
      <c r="Y1459" s="212"/>
      <c r="Z1459" s="38"/>
      <c r="AA1459" s="38"/>
      <c r="AB1459" s="54"/>
      <c r="AC1459" s="16"/>
      <c r="AD1459" s="14"/>
      <c r="AE1459" s="64"/>
      <c r="AF1459" s="118"/>
      <c r="AG1459" s="38"/>
      <c r="AH1459" s="212"/>
      <c r="AJ1459" s="38"/>
      <c r="AK1459" s="16"/>
      <c r="AL1459" s="16"/>
      <c r="AM1459" s="16"/>
      <c r="AO1459" s="157" t="s">
        <v>56</v>
      </c>
    </row>
    <row r="1460" spans="2:41" s="3" customFormat="1" ht="9.9499999999999993" customHeight="1" x14ac:dyDescent="0.2">
      <c r="C1460" s="34"/>
      <c r="D1460" s="39" t="s">
        <v>216</v>
      </c>
      <c r="E1460" s="138" t="s">
        <v>2986</v>
      </c>
      <c r="F1460" s="138"/>
      <c r="G1460" s="138"/>
      <c r="H1460" s="138"/>
      <c r="I1460" s="138"/>
      <c r="J1460" s="138"/>
      <c r="K1460" s="138"/>
      <c r="L1460" s="138"/>
      <c r="M1460" s="138"/>
      <c r="N1460" s="138"/>
      <c r="O1460" s="29"/>
      <c r="P1460" s="72"/>
      <c r="Q1460" s="29"/>
      <c r="R1460" s="29"/>
      <c r="S1460" s="29"/>
      <c r="T1460" s="29"/>
      <c r="U1460" s="5"/>
      <c r="V1460" s="214"/>
      <c r="W1460" s="68"/>
      <c r="X1460" s="68"/>
      <c r="Y1460" s="212"/>
      <c r="Z1460" s="38"/>
      <c r="AA1460" s="38"/>
      <c r="AB1460" s="54"/>
      <c r="AC1460" s="16"/>
      <c r="AD1460" s="14"/>
      <c r="AE1460" s="64"/>
      <c r="AF1460" s="118"/>
      <c r="AG1460" s="16"/>
      <c r="AH1460" s="212"/>
      <c r="AJ1460" s="38"/>
      <c r="AK1460" s="16"/>
      <c r="AL1460" s="16"/>
      <c r="AM1460" s="16"/>
      <c r="AO1460" s="157"/>
    </row>
    <row r="1461" spans="2:41" s="3" customFormat="1" ht="1.5" customHeight="1" x14ac:dyDescent="0.2">
      <c r="C1461" s="178"/>
      <c r="D1461" s="178"/>
      <c r="E1461" s="178"/>
      <c r="F1461" s="178"/>
      <c r="G1461" s="178"/>
      <c r="H1461" s="178"/>
      <c r="I1461" s="178"/>
      <c r="J1461" s="178"/>
      <c r="K1461" s="178"/>
      <c r="L1461" s="178"/>
      <c r="M1461" s="178"/>
      <c r="N1461" s="178"/>
      <c r="O1461" s="178"/>
      <c r="P1461" s="180"/>
      <c r="Q1461" s="181"/>
      <c r="R1461" s="179"/>
      <c r="S1461" s="182"/>
      <c r="T1461" s="179"/>
      <c r="U1461" s="5"/>
      <c r="V1461" s="51"/>
      <c r="W1461" s="55"/>
      <c r="X1461" s="14"/>
      <c r="Y1461" s="146"/>
      <c r="Z1461" s="38"/>
      <c r="AA1461" s="38"/>
      <c r="AB1461" s="54"/>
      <c r="AC1461" s="16"/>
      <c r="AD1461" s="14"/>
      <c r="AE1461" s="64"/>
      <c r="AF1461" s="118"/>
      <c r="AG1461" s="38"/>
      <c r="AH1461" s="146"/>
      <c r="AJ1461" s="38"/>
      <c r="AK1461" s="16"/>
      <c r="AL1461" s="16"/>
      <c r="AM1461" s="16"/>
      <c r="AO1461" s="157" t="s">
        <v>56</v>
      </c>
    </row>
    <row r="1462" spans="2:41" s="3" customFormat="1" ht="9.75" customHeight="1" x14ac:dyDescent="0.2">
      <c r="B1462" s="107" t="s">
        <v>52</v>
      </c>
      <c r="D1462" s="39"/>
      <c r="E1462" s="72" t="s">
        <v>1520</v>
      </c>
      <c r="F1462" s="72"/>
      <c r="G1462" s="29" t="s">
        <v>45</v>
      </c>
      <c r="H1462" s="29"/>
      <c r="I1462" s="29"/>
      <c r="J1462" s="29"/>
      <c r="K1462" s="29" t="s">
        <v>125</v>
      </c>
      <c r="L1462" s="29"/>
      <c r="M1462" s="29" t="s">
        <v>2987</v>
      </c>
      <c r="N1462" s="29"/>
      <c r="P1462" s="72" t="s">
        <v>90</v>
      </c>
      <c r="Q1462" s="87"/>
      <c r="R1462" s="28"/>
      <c r="S1462" s="38">
        <f>IF(Suggested="Yes",AA1462,AG1462)</f>
        <v>41.2</v>
      </c>
      <c r="T1462" s="36" t="s">
        <v>44</v>
      </c>
      <c r="U1462" s="5" t="str">
        <f>+Instructions!$B$3</f>
        <v>E</v>
      </c>
      <c r="V1462" s="51"/>
      <c r="W1462" s="55">
        <f>+Instructions!$C$22</f>
        <v>0</v>
      </c>
      <c r="X1462" s="38">
        <f t="shared" ref="X1462:X1464" si="1320">ROUND($AA1462*(1-W1462)+0.004999,2)</f>
        <v>41.2</v>
      </c>
      <c r="Y1462" s="146"/>
      <c r="Z1462" s="6" t="s">
        <v>3262</v>
      </c>
      <c r="AA1462" s="38">
        <v>41.2</v>
      </c>
      <c r="AB1462" s="59">
        <f t="shared" ref="AB1462:AB1464" si="1321">+W1462</f>
        <v>0</v>
      </c>
      <c r="AC1462" s="16">
        <f t="shared" ref="AC1462:AC1464" si="1322">+X1462</f>
        <v>41.2</v>
      </c>
      <c r="AD1462" s="12">
        <f t="shared" ref="AD1462:AD1464" si="1323">(AG1462-AC1462)/AG1462</f>
        <v>0</v>
      </c>
      <c r="AE1462" s="115"/>
      <c r="AF1462" s="120">
        <v>1</v>
      </c>
      <c r="AG1462" s="37">
        <f t="shared" ref="AG1462:AG1464" si="1324">SUM(AJ1462:AL1462)+AE1462</f>
        <v>41.2</v>
      </c>
      <c r="AH1462" s="146"/>
      <c r="AJ1462" s="38">
        <f t="shared" ref="AJ1462:AJ1464" si="1325">ROUND(AC1462/(1-VLOOKUP(AF1462,Group,2,FALSE)),2)</f>
        <v>41.2</v>
      </c>
      <c r="AK1462" s="16">
        <f t="shared" ref="AK1462:AK1464" si="1326">IF(VLOOKUP(AF1462,Group,5,FALSE)="YES",VLOOKUP(ROUND(ROUND(AJ1462,1)-AJ1462,2),Round,2,FALSE)+VLOOKUP(AF1462,Group,6,FALSE),0)</f>
        <v>0</v>
      </c>
      <c r="AL1462" s="16">
        <f t="shared" ref="AL1462:AL1464" si="1327">IF(VLOOKUP(AF1462,Group,7,FALSE)="",0,ROUND(AJ1462-0.04999,1)-AJ1462+AM1462)</f>
        <v>0</v>
      </c>
      <c r="AM1462" s="16" t="str">
        <f t="shared" ref="AM1462:AM1464" si="1328">IF(VLOOKUP(AF1462,Group,7,FALSE)="","",VLOOKUP(AF1462,Group,7,FALSE))</f>
        <v/>
      </c>
      <c r="AO1462" s="156" t="s">
        <v>56</v>
      </c>
    </row>
    <row r="1463" spans="2:41" s="3" customFormat="1" ht="9.75" customHeight="1" x14ac:dyDescent="0.2">
      <c r="B1463" s="107" t="s">
        <v>52</v>
      </c>
      <c r="D1463" s="39"/>
      <c r="E1463" s="72" t="s">
        <v>83</v>
      </c>
      <c r="F1463" s="72"/>
      <c r="G1463" s="29" t="s">
        <v>45</v>
      </c>
      <c r="H1463" s="29"/>
      <c r="I1463" s="29"/>
      <c r="J1463" s="29"/>
      <c r="K1463" s="29" t="s">
        <v>125</v>
      </c>
      <c r="L1463" s="29"/>
      <c r="M1463" s="29" t="s">
        <v>2988</v>
      </c>
      <c r="N1463" s="29"/>
      <c r="P1463" s="72" t="s">
        <v>90</v>
      </c>
      <c r="Q1463" s="87"/>
      <c r="R1463" s="28"/>
      <c r="S1463" s="38">
        <f>IF(Suggested="Yes",AA1463,AG1463)</f>
        <v>36.25</v>
      </c>
      <c r="T1463" s="36" t="s">
        <v>44</v>
      </c>
      <c r="U1463" s="5" t="str">
        <f>+Instructions!$B$3</f>
        <v>E</v>
      </c>
      <c r="V1463" s="51"/>
      <c r="W1463" s="55">
        <f>+Instructions!$C$22</f>
        <v>0</v>
      </c>
      <c r="X1463" s="38">
        <f t="shared" ref="X1463" si="1329">ROUND($AA1463*(1-W1463)+0.004999,2)</f>
        <v>36.25</v>
      </c>
      <c r="Y1463" s="146"/>
      <c r="Z1463" s="6" t="s">
        <v>3262</v>
      </c>
      <c r="AA1463" s="38">
        <v>36.25</v>
      </c>
      <c r="AB1463" s="59">
        <f t="shared" ref="AB1463" si="1330">+W1463</f>
        <v>0</v>
      </c>
      <c r="AC1463" s="16">
        <f t="shared" ref="AC1463" si="1331">+X1463</f>
        <v>36.25</v>
      </c>
      <c r="AD1463" s="12">
        <f t="shared" ref="AD1463" si="1332">(AG1463-AC1463)/AG1463</f>
        <v>0</v>
      </c>
      <c r="AE1463" s="115"/>
      <c r="AF1463" s="120">
        <v>1</v>
      </c>
      <c r="AG1463" s="37">
        <f t="shared" ref="AG1463" si="1333">SUM(AJ1463:AL1463)+AE1463</f>
        <v>36.25</v>
      </c>
      <c r="AH1463" s="146"/>
      <c r="AJ1463" s="38">
        <f t="shared" ref="AJ1463" si="1334">ROUND(AC1463/(1-VLOOKUP(AF1463,Group,2,FALSE)),2)</f>
        <v>36.25</v>
      </c>
      <c r="AK1463" s="16">
        <f t="shared" ref="AK1463" si="1335">IF(VLOOKUP(AF1463,Group,5,FALSE)="YES",VLOOKUP(ROUND(ROUND(AJ1463,1)-AJ1463,2),Round,2,FALSE)+VLOOKUP(AF1463,Group,6,FALSE),0)</f>
        <v>0</v>
      </c>
      <c r="AL1463" s="16">
        <f t="shared" ref="AL1463" si="1336">IF(VLOOKUP(AF1463,Group,7,FALSE)="",0,ROUND(AJ1463-0.04999,1)-AJ1463+AM1463)</f>
        <v>0</v>
      </c>
      <c r="AM1463" s="16" t="str">
        <f t="shared" ref="AM1463" si="1337">IF(VLOOKUP(AF1463,Group,7,FALSE)="","",VLOOKUP(AF1463,Group,7,FALSE))</f>
        <v/>
      </c>
      <c r="AO1463" s="156" t="s">
        <v>56</v>
      </c>
    </row>
    <row r="1464" spans="2:41" s="3" customFormat="1" ht="9.75" customHeight="1" x14ac:dyDescent="0.2">
      <c r="B1464" s="107" t="s">
        <v>52</v>
      </c>
      <c r="D1464" s="39"/>
      <c r="E1464" s="72" t="s">
        <v>292</v>
      </c>
      <c r="F1464" s="72"/>
      <c r="G1464" s="29" t="s">
        <v>45</v>
      </c>
      <c r="H1464" s="29"/>
      <c r="I1464" s="29"/>
      <c r="J1464" s="29"/>
      <c r="K1464" s="29" t="s">
        <v>125</v>
      </c>
      <c r="L1464" s="29"/>
      <c r="M1464" s="29" t="s">
        <v>2989</v>
      </c>
      <c r="N1464" s="29"/>
      <c r="P1464" s="72" t="s">
        <v>1714</v>
      </c>
      <c r="Q1464" s="87" t="s">
        <v>2343</v>
      </c>
      <c r="R1464" s="28"/>
      <c r="S1464" s="38">
        <f>IF(Suggested="Yes",AA1464,AG1464)</f>
        <v>36.65</v>
      </c>
      <c r="T1464" s="36" t="s">
        <v>44</v>
      </c>
      <c r="U1464" s="5" t="str">
        <f>+Instructions!$B$3</f>
        <v>E</v>
      </c>
      <c r="V1464" s="51"/>
      <c r="W1464" s="55">
        <f>+Instructions!$C$22</f>
        <v>0</v>
      </c>
      <c r="X1464" s="38">
        <f t="shared" si="1320"/>
        <v>36.65</v>
      </c>
      <c r="Y1464" s="146"/>
      <c r="Z1464" s="6" t="s">
        <v>3262</v>
      </c>
      <c r="AA1464" s="38">
        <v>36.65</v>
      </c>
      <c r="AB1464" s="59">
        <f t="shared" si="1321"/>
        <v>0</v>
      </c>
      <c r="AC1464" s="16">
        <f t="shared" si="1322"/>
        <v>36.65</v>
      </c>
      <c r="AD1464" s="12">
        <f t="shared" si="1323"/>
        <v>0</v>
      </c>
      <c r="AE1464" s="115"/>
      <c r="AF1464" s="120">
        <v>1</v>
      </c>
      <c r="AG1464" s="37">
        <f t="shared" si="1324"/>
        <v>36.65</v>
      </c>
      <c r="AH1464" s="146"/>
      <c r="AJ1464" s="38">
        <f t="shared" si="1325"/>
        <v>36.65</v>
      </c>
      <c r="AK1464" s="16">
        <f t="shared" si="1326"/>
        <v>0</v>
      </c>
      <c r="AL1464" s="16">
        <f t="shared" si="1327"/>
        <v>0</v>
      </c>
      <c r="AM1464" s="16" t="str">
        <f t="shared" si="1328"/>
        <v/>
      </c>
      <c r="AO1464" s="156" t="s">
        <v>56</v>
      </c>
    </row>
    <row r="1465" spans="2:41" s="3" customFormat="1" ht="1.5" customHeight="1" x14ac:dyDescent="0.2">
      <c r="P1465" s="72"/>
      <c r="Q1465" s="87"/>
      <c r="R1465" s="6"/>
      <c r="S1465" s="38"/>
      <c r="T1465" s="6"/>
      <c r="U1465" s="5"/>
      <c r="V1465" s="51"/>
      <c r="W1465" s="55"/>
      <c r="X1465" s="14"/>
      <c r="Y1465" s="146"/>
      <c r="Z1465" s="38"/>
      <c r="AA1465" s="38"/>
      <c r="AB1465" s="54"/>
      <c r="AC1465" s="16"/>
      <c r="AD1465" s="14"/>
      <c r="AE1465" s="64"/>
      <c r="AF1465" s="118"/>
      <c r="AG1465" s="38"/>
      <c r="AH1465" s="146"/>
      <c r="AJ1465" s="38"/>
      <c r="AK1465" s="16"/>
      <c r="AL1465" s="16"/>
      <c r="AM1465" s="16"/>
      <c r="AO1465" s="157" t="s">
        <v>56</v>
      </c>
    </row>
    <row r="1466" spans="2:41" s="3" customFormat="1" ht="9.9499999999999993" customHeight="1" x14ac:dyDescent="0.2">
      <c r="B1466" s="106" t="s">
        <v>6</v>
      </c>
      <c r="D1466" s="39"/>
      <c r="E1466" s="72" t="s">
        <v>83</v>
      </c>
      <c r="F1466" s="72"/>
      <c r="G1466" s="29" t="s">
        <v>116</v>
      </c>
      <c r="H1466" s="29"/>
      <c r="I1466" s="29"/>
      <c r="J1466" s="29"/>
      <c r="K1466" s="29" t="s">
        <v>125</v>
      </c>
      <c r="L1466" s="29"/>
      <c r="M1466" s="29" t="s">
        <v>2992</v>
      </c>
      <c r="N1466" s="29"/>
      <c r="P1466" s="72" t="s">
        <v>1531</v>
      </c>
      <c r="Q1466" s="87"/>
      <c r="R1466" s="28"/>
      <c r="S1466" s="38">
        <f>IF(Suggested="Yes",AA1466,AG1466)</f>
        <v>36.9</v>
      </c>
      <c r="T1466" s="36" t="s">
        <v>43</v>
      </c>
      <c r="U1466" s="5" t="str">
        <f>+Instructions!$B$3</f>
        <v>E</v>
      </c>
      <c r="V1466" s="51"/>
      <c r="W1466" s="55">
        <f>+Instructions!$C$22</f>
        <v>0</v>
      </c>
      <c r="X1466" s="38">
        <f>ROUND($AA1466*(1-W1466)+0.004999,2)</f>
        <v>36.9</v>
      </c>
      <c r="Y1466" s="146"/>
      <c r="Z1466" s="6" t="s">
        <v>3262</v>
      </c>
      <c r="AA1466" s="38">
        <v>36.9</v>
      </c>
      <c r="AB1466" s="59">
        <f t="shared" ref="AB1466:AC1468" si="1338">+W1466</f>
        <v>0</v>
      </c>
      <c r="AC1466" s="16">
        <f t="shared" si="1338"/>
        <v>36.9</v>
      </c>
      <c r="AD1466" s="12">
        <f>(AG1466-AC1466)/AG1466</f>
        <v>0</v>
      </c>
      <c r="AE1466" s="115"/>
      <c r="AF1466" s="121">
        <v>3</v>
      </c>
      <c r="AG1466" s="52">
        <f>SUM(AJ1466:AL1466)+AE1466</f>
        <v>36.9</v>
      </c>
      <c r="AH1466" s="146"/>
      <c r="AJ1466" s="38">
        <f>ROUND(AC1466/(1-VLOOKUP(AF1466,Group,2,FALSE)),2)</f>
        <v>36.9</v>
      </c>
      <c r="AK1466" s="16">
        <f>IF(VLOOKUP(AF1466,Group,5,FALSE)="YES",VLOOKUP(ROUND(ROUND(AJ1466,1)-AJ1466,2),Round,2,FALSE)+VLOOKUP(AF1466,Group,6,FALSE),0)</f>
        <v>0</v>
      </c>
      <c r="AL1466" s="16">
        <f>IF(VLOOKUP(AF1466,Group,7,FALSE)="",0,ROUND(AJ1466-0.04999,1)-AJ1466+AM1466)</f>
        <v>0</v>
      </c>
      <c r="AM1466" s="16" t="str">
        <f>IF(VLOOKUP(AF1466,Group,7,FALSE)="","",VLOOKUP(AF1466,Group,7,FALSE))</f>
        <v/>
      </c>
      <c r="AO1466" s="157" t="s">
        <v>56</v>
      </c>
    </row>
    <row r="1467" spans="2:41" s="3" customFormat="1" ht="9.9499999999999993" customHeight="1" x14ac:dyDescent="0.2">
      <c r="B1467" s="106" t="s">
        <v>6</v>
      </c>
      <c r="D1467" s="39"/>
      <c r="E1467" s="72" t="s">
        <v>2316</v>
      </c>
      <c r="F1467" s="72"/>
      <c r="G1467" s="29" t="s">
        <v>2075</v>
      </c>
      <c r="H1467" s="29"/>
      <c r="I1467" s="29"/>
      <c r="J1467" s="29"/>
      <c r="K1467" s="29" t="s">
        <v>125</v>
      </c>
      <c r="L1467" s="29"/>
      <c r="M1467" s="29" t="s">
        <v>2990</v>
      </c>
      <c r="N1467" s="29"/>
      <c r="P1467" s="72" t="s">
        <v>1531</v>
      </c>
      <c r="Q1467" s="87"/>
      <c r="R1467" s="28"/>
      <c r="S1467" s="38">
        <f>IF(Suggested="Yes",AA1467,AG1467)</f>
        <v>54.45</v>
      </c>
      <c r="T1467" s="36" t="s">
        <v>43</v>
      </c>
      <c r="U1467" s="5" t="str">
        <f>+Instructions!$B$3</f>
        <v>E</v>
      </c>
      <c r="V1467" s="51"/>
      <c r="W1467" s="55">
        <f>+Instructions!$C$22</f>
        <v>0</v>
      </c>
      <c r="X1467" s="38">
        <f>ROUND($AA1467*(1-W1467)+0.004999,2)</f>
        <v>54.45</v>
      </c>
      <c r="Y1467" s="146"/>
      <c r="Z1467" s="6" t="s">
        <v>3262</v>
      </c>
      <c r="AA1467" s="38">
        <v>54.45</v>
      </c>
      <c r="AB1467" s="59">
        <f t="shared" si="1338"/>
        <v>0</v>
      </c>
      <c r="AC1467" s="16">
        <f t="shared" si="1338"/>
        <v>54.45</v>
      </c>
      <c r="AD1467" s="12">
        <f>(AG1467-AC1467)/AG1467</f>
        <v>0</v>
      </c>
      <c r="AE1467" s="115"/>
      <c r="AF1467" s="121">
        <v>3</v>
      </c>
      <c r="AG1467" s="52">
        <f>SUM(AJ1467:AL1467)+AE1467</f>
        <v>54.45</v>
      </c>
      <c r="AH1467" s="146"/>
      <c r="AJ1467" s="38">
        <f>ROUND(AC1467/(1-VLOOKUP(AF1467,Group,2,FALSE)),2)</f>
        <v>54.45</v>
      </c>
      <c r="AK1467" s="16">
        <f>IF(VLOOKUP(AF1467,Group,5,FALSE)="YES",VLOOKUP(ROUND(ROUND(AJ1467,1)-AJ1467,2),Round,2,FALSE)+VLOOKUP(AF1467,Group,6,FALSE),0)</f>
        <v>0</v>
      </c>
      <c r="AL1467" s="16">
        <f>IF(VLOOKUP(AF1467,Group,7,FALSE)="",0,ROUND(AJ1467-0.04999,1)-AJ1467+AM1467)</f>
        <v>0</v>
      </c>
      <c r="AM1467" s="16" t="str">
        <f>IF(VLOOKUP(AF1467,Group,7,FALSE)="","",VLOOKUP(AF1467,Group,7,FALSE))</f>
        <v/>
      </c>
      <c r="AO1467" s="156" t="s">
        <v>56</v>
      </c>
    </row>
    <row r="1468" spans="2:41" s="3" customFormat="1" ht="9.9499999999999993" customHeight="1" x14ac:dyDescent="0.2">
      <c r="B1468" s="106" t="s">
        <v>6</v>
      </c>
      <c r="D1468" s="39"/>
      <c r="E1468" s="72" t="s">
        <v>2000</v>
      </c>
      <c r="F1468" s="72"/>
      <c r="G1468" s="29" t="s">
        <v>733</v>
      </c>
      <c r="H1468" s="29"/>
      <c r="I1468" s="29"/>
      <c r="J1468" s="29"/>
      <c r="K1468" s="29" t="s">
        <v>125</v>
      </c>
      <c r="L1468" s="29"/>
      <c r="M1468" s="29" t="s">
        <v>2991</v>
      </c>
      <c r="N1468" s="29"/>
      <c r="P1468" s="72" t="s">
        <v>1531</v>
      </c>
      <c r="Q1468" s="87"/>
      <c r="R1468" s="28"/>
      <c r="S1468" s="38">
        <f>IF(Suggested="Yes",AA1468,AG1468)</f>
        <v>66.3</v>
      </c>
      <c r="T1468" s="36" t="s">
        <v>43</v>
      </c>
      <c r="U1468" s="5" t="str">
        <f>+Instructions!$B$3</f>
        <v>E</v>
      </c>
      <c r="V1468" s="51"/>
      <c r="W1468" s="55">
        <f>+Instructions!$C$22</f>
        <v>0</v>
      </c>
      <c r="X1468" s="38">
        <f>ROUND($AA1468*(1-W1468)+0.004999,2)</f>
        <v>66.3</v>
      </c>
      <c r="Y1468" s="146"/>
      <c r="Z1468" s="6" t="s">
        <v>3262</v>
      </c>
      <c r="AA1468" s="38">
        <v>66.3</v>
      </c>
      <c r="AB1468" s="59">
        <f t="shared" si="1338"/>
        <v>0</v>
      </c>
      <c r="AC1468" s="16">
        <f t="shared" si="1338"/>
        <v>66.3</v>
      </c>
      <c r="AD1468" s="12">
        <f>(AG1468-AC1468)/AG1468</f>
        <v>0</v>
      </c>
      <c r="AE1468" s="115"/>
      <c r="AF1468" s="121">
        <v>3</v>
      </c>
      <c r="AG1468" s="52">
        <f>SUM(AJ1468:AL1468)+AE1468</f>
        <v>66.3</v>
      </c>
      <c r="AH1468" s="146"/>
      <c r="AJ1468" s="38">
        <f>ROUND(AC1468/(1-VLOOKUP(AF1468,Group,2,FALSE)),2)</f>
        <v>66.3</v>
      </c>
      <c r="AK1468" s="16">
        <f>IF(VLOOKUP(AF1468,Group,5,FALSE)="YES",VLOOKUP(ROUND(ROUND(AJ1468,1)-AJ1468,2),Round,2,FALSE)+VLOOKUP(AF1468,Group,6,FALSE),0)</f>
        <v>0</v>
      </c>
      <c r="AL1468" s="16">
        <f>IF(VLOOKUP(AF1468,Group,7,FALSE)="",0,ROUND(AJ1468-0.04999,1)-AJ1468+AM1468)</f>
        <v>0</v>
      </c>
      <c r="AM1468" s="16" t="str">
        <f>IF(VLOOKUP(AF1468,Group,7,FALSE)="","",VLOOKUP(AF1468,Group,7,FALSE))</f>
        <v/>
      </c>
      <c r="AO1468" s="156" t="s">
        <v>56</v>
      </c>
    </row>
    <row r="1469" spans="2:41" s="3" customFormat="1" ht="1.5" customHeight="1" x14ac:dyDescent="0.2">
      <c r="P1469" s="72"/>
      <c r="Q1469" s="87"/>
      <c r="R1469" s="6"/>
      <c r="S1469" s="38"/>
      <c r="T1469" s="6"/>
      <c r="U1469" s="5"/>
      <c r="V1469" s="51"/>
      <c r="W1469" s="55"/>
      <c r="X1469" s="14"/>
      <c r="Y1469" s="146"/>
      <c r="Z1469" s="38"/>
      <c r="AA1469" s="38"/>
      <c r="AB1469" s="54"/>
      <c r="AC1469" s="16"/>
      <c r="AD1469" s="14"/>
      <c r="AE1469" s="64"/>
      <c r="AF1469" s="118"/>
      <c r="AG1469" s="38"/>
      <c r="AH1469" s="146"/>
      <c r="AJ1469" s="38"/>
      <c r="AK1469" s="16"/>
      <c r="AL1469" s="16"/>
      <c r="AM1469" s="16"/>
      <c r="AO1469" s="157" t="s">
        <v>56</v>
      </c>
    </row>
    <row r="1470" spans="2:41" s="3" customFormat="1" ht="9.9499999999999993" customHeight="1" x14ac:dyDescent="0.2">
      <c r="B1470" s="106" t="s">
        <v>6</v>
      </c>
      <c r="D1470" s="39"/>
      <c r="E1470" s="72" t="s">
        <v>98</v>
      </c>
      <c r="F1470" s="72"/>
      <c r="G1470" s="29" t="s">
        <v>99</v>
      </c>
      <c r="H1470" s="29"/>
      <c r="I1470" s="29"/>
      <c r="J1470" s="29"/>
      <c r="K1470" s="29" t="s">
        <v>125</v>
      </c>
      <c r="L1470" s="29"/>
      <c r="M1470" s="29" t="s">
        <v>2993</v>
      </c>
      <c r="N1470" s="29"/>
      <c r="P1470" s="72"/>
      <c r="Q1470" s="87"/>
      <c r="R1470" s="28"/>
      <c r="S1470" s="38">
        <f>IF(Suggested="Yes",AA1470,AG1470)</f>
        <v>31.65</v>
      </c>
      <c r="T1470" s="36" t="s">
        <v>43</v>
      </c>
      <c r="U1470" s="5" t="str">
        <f>+Instructions!$B$3</f>
        <v>E</v>
      </c>
      <c r="V1470" s="51"/>
      <c r="W1470" s="55">
        <f>+Instructions!$C$22</f>
        <v>0</v>
      </c>
      <c r="X1470" s="38">
        <f>ROUND($AA1470*(1-W1470)+0.004999,2)</f>
        <v>31.65</v>
      </c>
      <c r="Y1470" s="146"/>
      <c r="Z1470" s="6" t="s">
        <v>3262</v>
      </c>
      <c r="AA1470" s="38">
        <v>31.65</v>
      </c>
      <c r="AB1470" s="59">
        <f t="shared" ref="AB1470" si="1339">+W1470</f>
        <v>0</v>
      </c>
      <c r="AC1470" s="16">
        <f t="shared" ref="AC1470" si="1340">+X1470</f>
        <v>31.65</v>
      </c>
      <c r="AD1470" s="12">
        <f>(AG1470-AC1470)/AG1470</f>
        <v>0</v>
      </c>
      <c r="AE1470" s="115"/>
      <c r="AF1470" s="121">
        <v>3</v>
      </c>
      <c r="AG1470" s="52">
        <f>SUM(AJ1470:AL1470)+AE1470</f>
        <v>31.65</v>
      </c>
      <c r="AH1470" s="146"/>
      <c r="AJ1470" s="38">
        <f>ROUND(AC1470/(1-VLOOKUP(AF1470,Group,2,FALSE)),2)</f>
        <v>31.65</v>
      </c>
      <c r="AK1470" s="16">
        <f>IF(VLOOKUP(AF1470,Group,5,FALSE)="YES",VLOOKUP(ROUND(ROUND(AJ1470,1)-AJ1470,2),Round,2,FALSE)+VLOOKUP(AF1470,Group,6,FALSE),0)</f>
        <v>0</v>
      </c>
      <c r="AL1470" s="16">
        <f>IF(VLOOKUP(AF1470,Group,7,FALSE)="",0,ROUND(AJ1470-0.04999,1)-AJ1470+AM1470)</f>
        <v>0</v>
      </c>
      <c r="AM1470" s="16" t="str">
        <f>IF(VLOOKUP(AF1470,Group,7,FALSE)="","",VLOOKUP(AF1470,Group,7,FALSE))</f>
        <v/>
      </c>
      <c r="AO1470" s="157" t="s">
        <v>56</v>
      </c>
    </row>
    <row r="1471" spans="2:41" s="3" customFormat="1" ht="9.9499999999999993" customHeight="1" x14ac:dyDescent="0.2">
      <c r="B1471" s="106" t="s">
        <v>6</v>
      </c>
      <c r="D1471" s="39"/>
      <c r="E1471" s="72" t="s">
        <v>256</v>
      </c>
      <c r="F1471" s="72"/>
      <c r="G1471" s="29" t="s">
        <v>1020</v>
      </c>
      <c r="H1471" s="29"/>
      <c r="I1471" s="29"/>
      <c r="J1471" s="29"/>
      <c r="K1471" s="29" t="s">
        <v>125</v>
      </c>
      <c r="L1471" s="29"/>
      <c r="M1471" s="29" t="s">
        <v>2994</v>
      </c>
      <c r="N1471" s="29"/>
      <c r="P1471" s="72"/>
      <c r="Q1471" s="87"/>
      <c r="R1471" s="28"/>
      <c r="S1471" s="38">
        <f>IF(Suggested="Yes",AA1471,AG1471)</f>
        <v>60.6</v>
      </c>
      <c r="T1471" s="36" t="s">
        <v>43</v>
      </c>
      <c r="U1471" s="5" t="str">
        <f>+Instructions!$B$3</f>
        <v>E</v>
      </c>
      <c r="V1471" s="51"/>
      <c r="W1471" s="55">
        <f>+Instructions!$C$22</f>
        <v>0</v>
      </c>
      <c r="X1471" s="38">
        <f>ROUND($AA1471*(1-W1471)+0.004999,2)</f>
        <v>60.6</v>
      </c>
      <c r="Y1471" s="146"/>
      <c r="Z1471" s="6" t="s">
        <v>3262</v>
      </c>
      <c r="AA1471" s="38">
        <v>60.6</v>
      </c>
      <c r="AB1471" s="59">
        <f>+W1471</f>
        <v>0</v>
      </c>
      <c r="AC1471" s="16">
        <f>+X1471</f>
        <v>60.6</v>
      </c>
      <c r="AD1471" s="12">
        <f>(AG1471-AC1471)/AG1471</f>
        <v>0</v>
      </c>
      <c r="AE1471" s="115"/>
      <c r="AF1471" s="121">
        <v>3</v>
      </c>
      <c r="AG1471" s="52">
        <f>SUM(AJ1471:AL1471)+AE1471</f>
        <v>60.6</v>
      </c>
      <c r="AH1471" s="146"/>
      <c r="AJ1471" s="38">
        <f>ROUND(AC1471/(1-VLOOKUP(AF1471,Group,2,FALSE)),2)</f>
        <v>60.6</v>
      </c>
      <c r="AK1471" s="16">
        <f>IF(VLOOKUP(AF1471,Group,5,FALSE)="YES",VLOOKUP(ROUND(ROUND(AJ1471,1)-AJ1471,2),Round,2,FALSE)+VLOOKUP(AF1471,Group,6,FALSE),0)</f>
        <v>0</v>
      </c>
      <c r="AL1471" s="16">
        <f>IF(VLOOKUP(AF1471,Group,7,FALSE)="",0,ROUND(AJ1471-0.04999,1)-AJ1471+AM1471)</f>
        <v>0</v>
      </c>
      <c r="AM1471" s="16" t="str">
        <f>IF(VLOOKUP(AF1471,Group,7,FALSE)="","",VLOOKUP(AF1471,Group,7,FALSE))</f>
        <v/>
      </c>
      <c r="AO1471" s="157" t="s">
        <v>56</v>
      </c>
    </row>
    <row r="1472" spans="2:41" s="3" customFormat="1" ht="3.75" customHeight="1" x14ac:dyDescent="0.2">
      <c r="P1472" s="72"/>
      <c r="Q1472" s="87"/>
      <c r="R1472" s="6"/>
      <c r="S1472" s="38"/>
      <c r="T1472" s="6"/>
      <c r="U1472" s="5"/>
      <c r="V1472" s="51"/>
      <c r="W1472" s="55"/>
      <c r="X1472" s="14"/>
      <c r="Y1472" s="146"/>
      <c r="Z1472" s="38"/>
      <c r="AA1472" s="38"/>
      <c r="AB1472" s="54"/>
      <c r="AC1472" s="16"/>
      <c r="AD1472" s="14"/>
      <c r="AE1472" s="64"/>
      <c r="AF1472" s="118"/>
      <c r="AG1472" s="38"/>
      <c r="AH1472" s="146"/>
      <c r="AJ1472" s="38"/>
      <c r="AK1472" s="16"/>
      <c r="AL1472" s="16"/>
      <c r="AM1472" s="16"/>
      <c r="AO1472" s="157" t="s">
        <v>56</v>
      </c>
    </row>
    <row r="1473" spans="2:41" s="3" customFormat="1" ht="9.9499999999999993" customHeight="1" x14ac:dyDescent="0.2">
      <c r="C1473" s="71" t="s">
        <v>1085</v>
      </c>
      <c r="N1473" s="3" t="s">
        <v>244</v>
      </c>
      <c r="P1473" s="137"/>
      <c r="Q1473" s="6"/>
      <c r="R1473" s="77" t="s">
        <v>791</v>
      </c>
      <c r="S1473" s="185" t="s">
        <v>1046</v>
      </c>
      <c r="T1473" s="190"/>
      <c r="U1473" s="5"/>
      <c r="V1473" s="51"/>
      <c r="W1473" s="68"/>
      <c r="X1473" s="68"/>
      <c r="Y1473" s="146"/>
      <c r="Z1473" s="38"/>
      <c r="AA1473" s="38"/>
      <c r="AB1473" s="14"/>
      <c r="AC1473" s="14"/>
      <c r="AD1473" s="14"/>
      <c r="AE1473" s="14"/>
      <c r="AF1473" s="64"/>
      <c r="AG1473" s="16"/>
      <c r="AH1473" s="146"/>
      <c r="AO1473" s="157" t="s">
        <v>56</v>
      </c>
    </row>
    <row r="1474" spans="2:41" s="3" customFormat="1" ht="2.85" customHeight="1" x14ac:dyDescent="0.2">
      <c r="P1474" s="72"/>
      <c r="Q1474" s="87"/>
      <c r="R1474" s="6"/>
      <c r="S1474" s="38"/>
      <c r="T1474" s="6"/>
      <c r="U1474" s="5"/>
      <c r="V1474" s="51"/>
      <c r="W1474" s="55"/>
      <c r="X1474" s="14"/>
      <c r="Y1474" s="146"/>
      <c r="Z1474" s="38"/>
      <c r="AA1474" s="38"/>
      <c r="AB1474" s="54"/>
      <c r="AC1474" s="16"/>
      <c r="AD1474" s="14"/>
      <c r="AE1474" s="64"/>
      <c r="AF1474" s="118"/>
      <c r="AG1474" s="38"/>
      <c r="AH1474" s="146"/>
      <c r="AJ1474" s="38"/>
      <c r="AK1474" s="16"/>
      <c r="AL1474" s="16"/>
      <c r="AM1474" s="16"/>
      <c r="AO1474" s="157" t="s">
        <v>56</v>
      </c>
    </row>
    <row r="1475" spans="2:41" s="3" customFormat="1" ht="9.9499999999999993" customHeight="1" x14ac:dyDescent="0.2">
      <c r="C1475" s="34"/>
      <c r="D1475" s="39" t="s">
        <v>216</v>
      </c>
      <c r="E1475" s="138" t="s">
        <v>213</v>
      </c>
      <c r="F1475" s="138"/>
      <c r="G1475" s="138"/>
      <c r="H1475" s="138"/>
      <c r="I1475" s="138"/>
      <c r="J1475" s="138"/>
      <c r="K1475" s="138"/>
      <c r="L1475" s="138"/>
      <c r="M1475" s="138"/>
      <c r="N1475" s="138"/>
      <c r="O1475" s="29"/>
      <c r="P1475" s="29"/>
      <c r="Q1475" s="29"/>
      <c r="R1475" s="29"/>
      <c r="S1475" s="29"/>
      <c r="T1475" s="29"/>
      <c r="U1475" s="5"/>
      <c r="V1475" s="51"/>
      <c r="W1475" s="68"/>
      <c r="X1475" s="68"/>
      <c r="Y1475" s="146"/>
      <c r="Z1475" s="38"/>
      <c r="AA1475" s="38"/>
      <c r="AB1475" s="54"/>
      <c r="AC1475" s="16"/>
      <c r="AD1475" s="14"/>
      <c r="AE1475" s="64"/>
      <c r="AF1475" s="118"/>
      <c r="AG1475" s="16"/>
      <c r="AH1475" s="146"/>
      <c r="AJ1475" s="38"/>
      <c r="AK1475" s="16"/>
      <c r="AL1475" s="16"/>
      <c r="AM1475" s="16"/>
      <c r="AO1475" s="157"/>
    </row>
    <row r="1476" spans="2:41" s="3" customFormat="1" ht="1.5" customHeight="1" x14ac:dyDescent="0.2">
      <c r="P1476" s="72"/>
      <c r="Q1476" s="87"/>
      <c r="R1476" s="6"/>
      <c r="S1476" s="38"/>
      <c r="T1476" s="6"/>
      <c r="U1476" s="5"/>
      <c r="V1476" s="51"/>
      <c r="W1476" s="55"/>
      <c r="X1476" s="14"/>
      <c r="Y1476" s="146"/>
      <c r="Z1476" s="38"/>
      <c r="AA1476" s="38"/>
      <c r="AB1476" s="54"/>
      <c r="AC1476" s="16"/>
      <c r="AD1476" s="14"/>
      <c r="AE1476" s="64"/>
      <c r="AF1476" s="118"/>
      <c r="AG1476" s="38"/>
      <c r="AH1476" s="146"/>
      <c r="AJ1476" s="38"/>
      <c r="AK1476" s="16"/>
      <c r="AL1476" s="16"/>
      <c r="AM1476" s="16"/>
      <c r="AO1476" s="157" t="s">
        <v>56</v>
      </c>
    </row>
    <row r="1477" spans="2:41" s="3" customFormat="1" ht="9.9499999999999993" customHeight="1" x14ac:dyDescent="0.2">
      <c r="B1477" s="107" t="s">
        <v>52</v>
      </c>
      <c r="D1477" s="39"/>
      <c r="E1477" s="72" t="s">
        <v>84</v>
      </c>
      <c r="F1477" s="72"/>
      <c r="G1477" s="29" t="s">
        <v>45</v>
      </c>
      <c r="H1477" s="29"/>
      <c r="I1477" s="29"/>
      <c r="J1477" s="29"/>
      <c r="K1477" s="29" t="s">
        <v>125</v>
      </c>
      <c r="L1477" s="29"/>
      <c r="M1477" s="29" t="s">
        <v>272</v>
      </c>
      <c r="N1477" s="29"/>
      <c r="P1477" s="72" t="s">
        <v>302</v>
      </c>
      <c r="Q1477" s="87"/>
      <c r="R1477" s="28"/>
      <c r="S1477" s="38">
        <f>IF(Suggested="Yes",AA1477,AG1477)</f>
        <v>35.65</v>
      </c>
      <c r="T1477" s="36" t="s">
        <v>44</v>
      </c>
      <c r="U1477" s="5" t="str">
        <f>+Instructions!$B$3</f>
        <v>E</v>
      </c>
      <c r="V1477" s="51"/>
      <c r="W1477" s="55">
        <f>+Instructions!$C$22</f>
        <v>0</v>
      </c>
      <c r="X1477" s="38">
        <f>ROUND($AA1477*(1-W1477)+0.004999,2)</f>
        <v>35.65</v>
      </c>
      <c r="Y1477" s="146"/>
      <c r="Z1477" s="6" t="s">
        <v>3263</v>
      </c>
      <c r="AA1477" s="38">
        <v>35.65</v>
      </c>
      <c r="AB1477" s="59">
        <f t="shared" ref="AB1477:AC1481" si="1341">+W1477</f>
        <v>0</v>
      </c>
      <c r="AC1477" s="16">
        <f t="shared" si="1341"/>
        <v>35.65</v>
      </c>
      <c r="AD1477" s="12">
        <f>(AG1477-AC1477)/AG1477</f>
        <v>0</v>
      </c>
      <c r="AE1477" s="115"/>
      <c r="AF1477" s="120">
        <v>1</v>
      </c>
      <c r="AG1477" s="37">
        <f>SUM(AJ1477:AL1477)+AE1477</f>
        <v>35.65</v>
      </c>
      <c r="AH1477" s="146"/>
      <c r="AJ1477" s="38">
        <f>ROUND(AC1477/(1-VLOOKUP(AF1477,Group,2,FALSE)),2)</f>
        <v>35.65</v>
      </c>
      <c r="AK1477" s="16">
        <f>IF(VLOOKUP(AF1477,Group,5,FALSE)="YES",VLOOKUP(ROUND(ROUND(AJ1477,1)-AJ1477,2),Round,2,FALSE)+VLOOKUP(AF1477,Group,6,FALSE),0)</f>
        <v>0</v>
      </c>
      <c r="AL1477" s="16">
        <f>IF(VLOOKUP(AF1477,Group,7,FALSE)="",0,ROUND(AJ1477-0.04999,1)-AJ1477+AM1477)</f>
        <v>0</v>
      </c>
      <c r="AM1477" s="16" t="str">
        <f>IF(VLOOKUP(AF1477,Group,7,FALSE)="","",VLOOKUP(AF1477,Group,7,FALSE))</f>
        <v/>
      </c>
      <c r="AO1477" s="157" t="s">
        <v>56</v>
      </c>
    </row>
    <row r="1478" spans="2:41" s="3" customFormat="1" ht="9.75" customHeight="1" x14ac:dyDescent="0.2">
      <c r="B1478" s="107" t="s">
        <v>52</v>
      </c>
      <c r="D1478" s="39"/>
      <c r="E1478" s="72" t="s">
        <v>1540</v>
      </c>
      <c r="F1478" s="72"/>
      <c r="G1478" s="29" t="s">
        <v>45</v>
      </c>
      <c r="H1478" s="29"/>
      <c r="I1478" s="29"/>
      <c r="J1478" s="29"/>
      <c r="K1478" s="29" t="s">
        <v>125</v>
      </c>
      <c r="L1478" s="29"/>
      <c r="M1478" s="29" t="s">
        <v>1844</v>
      </c>
      <c r="N1478" s="29"/>
      <c r="P1478" s="72" t="s">
        <v>1521</v>
      </c>
      <c r="Q1478" s="87"/>
      <c r="R1478" s="28"/>
      <c r="S1478" s="38">
        <f>IF(Suggested="Yes",AA1478,AG1478)</f>
        <v>30.65</v>
      </c>
      <c r="T1478" s="36" t="s">
        <v>44</v>
      </c>
      <c r="U1478" s="5" t="str">
        <f>+Instructions!$B$3</f>
        <v>E</v>
      </c>
      <c r="V1478" s="51"/>
      <c r="W1478" s="55">
        <f>+Instructions!$C$22</f>
        <v>0</v>
      </c>
      <c r="X1478" s="38">
        <f t="shared" ref="X1478" si="1342">ROUND($AA1478*(1-W1478)+0.004999,2)</f>
        <v>30.65</v>
      </c>
      <c r="Y1478" s="146"/>
      <c r="Z1478" s="6" t="s">
        <v>3263</v>
      </c>
      <c r="AA1478" s="38">
        <v>30.65</v>
      </c>
      <c r="AB1478" s="59">
        <f t="shared" ref="AB1478" si="1343">+W1478</f>
        <v>0</v>
      </c>
      <c r="AC1478" s="16">
        <f t="shared" ref="AC1478" si="1344">+X1478</f>
        <v>30.65</v>
      </c>
      <c r="AD1478" s="12">
        <f t="shared" ref="AD1478" si="1345">(AG1478-AC1478)/AG1478</f>
        <v>0</v>
      </c>
      <c r="AE1478" s="115"/>
      <c r="AF1478" s="120">
        <v>1</v>
      </c>
      <c r="AG1478" s="37">
        <f t="shared" ref="AG1478" si="1346">SUM(AJ1478:AL1478)+AE1478</f>
        <v>30.65</v>
      </c>
      <c r="AH1478" s="146"/>
      <c r="AJ1478" s="38">
        <f t="shared" ref="AJ1478" si="1347">ROUND(AC1478/(1-VLOOKUP(AF1478,Group,2,FALSE)),2)</f>
        <v>30.65</v>
      </c>
      <c r="AK1478" s="16">
        <f t="shared" ref="AK1478" si="1348">IF(VLOOKUP(AF1478,Group,5,FALSE)="YES",VLOOKUP(ROUND(ROUND(AJ1478,1)-AJ1478,2),Round,2,FALSE)+VLOOKUP(AF1478,Group,6,FALSE),0)</f>
        <v>0</v>
      </c>
      <c r="AL1478" s="16">
        <f t="shared" ref="AL1478" si="1349">IF(VLOOKUP(AF1478,Group,7,FALSE)="",0,ROUND(AJ1478-0.04999,1)-AJ1478+AM1478)</f>
        <v>0</v>
      </c>
      <c r="AM1478" s="16" t="str">
        <f t="shared" ref="AM1478" si="1350">IF(VLOOKUP(AF1478,Group,7,FALSE)="","",VLOOKUP(AF1478,Group,7,FALSE))</f>
        <v/>
      </c>
      <c r="AO1478" s="156" t="s">
        <v>56</v>
      </c>
    </row>
    <row r="1479" spans="2:41" s="3" customFormat="1" ht="9.9499999999999993" customHeight="1" x14ac:dyDescent="0.2">
      <c r="B1479" s="107" t="s">
        <v>52</v>
      </c>
      <c r="D1479" s="39"/>
      <c r="E1479" s="72" t="s">
        <v>83</v>
      </c>
      <c r="F1479" s="72"/>
      <c r="G1479" s="29" t="s">
        <v>45</v>
      </c>
      <c r="H1479" s="29"/>
      <c r="I1479" s="29"/>
      <c r="J1479" s="29"/>
      <c r="K1479" s="29" t="s">
        <v>125</v>
      </c>
      <c r="L1479" s="29"/>
      <c r="M1479" s="29" t="s">
        <v>274</v>
      </c>
      <c r="N1479" s="29"/>
      <c r="P1479" s="72" t="s">
        <v>90</v>
      </c>
      <c r="Q1479" s="87"/>
      <c r="R1479" s="28"/>
      <c r="S1479" s="38">
        <f>IF(Suggested="Yes",AA1479,AG1479)</f>
        <v>27.9</v>
      </c>
      <c r="T1479" s="36" t="s">
        <v>44</v>
      </c>
      <c r="U1479" s="5" t="str">
        <f>+Instructions!$B$3</f>
        <v>E</v>
      </c>
      <c r="V1479" s="51"/>
      <c r="W1479" s="55">
        <f>+Instructions!$C$22</f>
        <v>0</v>
      </c>
      <c r="X1479" s="38">
        <f>ROUND($AA1479*(1-W1479)+0.004999,2)</f>
        <v>27.9</v>
      </c>
      <c r="Y1479" s="146"/>
      <c r="Z1479" s="6" t="s">
        <v>3263</v>
      </c>
      <c r="AA1479" s="38">
        <v>27.9</v>
      </c>
      <c r="AB1479" s="59">
        <f t="shared" si="1341"/>
        <v>0</v>
      </c>
      <c r="AC1479" s="16">
        <f t="shared" si="1341"/>
        <v>27.9</v>
      </c>
      <c r="AD1479" s="12">
        <f>(AG1479-AC1479)/AG1479</f>
        <v>0</v>
      </c>
      <c r="AE1479" s="115"/>
      <c r="AF1479" s="120">
        <v>1</v>
      </c>
      <c r="AG1479" s="37">
        <f>SUM(AJ1479:AL1479)+AE1479</f>
        <v>27.9</v>
      </c>
      <c r="AH1479" s="146"/>
      <c r="AJ1479" s="38">
        <f>ROUND(AC1479/(1-VLOOKUP(AF1479,Group,2,FALSE)),2)</f>
        <v>27.9</v>
      </c>
      <c r="AK1479" s="16">
        <f>IF(VLOOKUP(AF1479,Group,5,FALSE)="YES",VLOOKUP(ROUND(ROUND(AJ1479,1)-AJ1479,2),Round,2,FALSE)+VLOOKUP(AF1479,Group,6,FALSE),0)</f>
        <v>0</v>
      </c>
      <c r="AL1479" s="16">
        <f>IF(VLOOKUP(AF1479,Group,7,FALSE)="",0,ROUND(AJ1479-0.04999,1)-AJ1479+AM1479)</f>
        <v>0</v>
      </c>
      <c r="AM1479" s="16" t="str">
        <f>IF(VLOOKUP(AF1479,Group,7,FALSE)="","",VLOOKUP(AF1479,Group,7,FALSE))</f>
        <v/>
      </c>
      <c r="AO1479" s="157" t="s">
        <v>56</v>
      </c>
    </row>
    <row r="1480" spans="2:41" s="3" customFormat="1" ht="9.9499999999999993" customHeight="1" x14ac:dyDescent="0.2">
      <c r="B1480" s="107" t="s">
        <v>52</v>
      </c>
      <c r="D1480" s="39"/>
      <c r="E1480" s="72" t="s">
        <v>89</v>
      </c>
      <c r="F1480" s="72"/>
      <c r="G1480" s="29" t="s">
        <v>45</v>
      </c>
      <c r="H1480" s="29"/>
      <c r="I1480" s="29"/>
      <c r="J1480" s="29"/>
      <c r="K1480" s="29" t="s">
        <v>125</v>
      </c>
      <c r="L1480" s="29"/>
      <c r="M1480" s="29" t="s">
        <v>273</v>
      </c>
      <c r="N1480" s="29"/>
      <c r="P1480" s="72" t="s">
        <v>91</v>
      </c>
      <c r="Q1480" s="87"/>
      <c r="R1480" s="28"/>
      <c r="S1480" s="38">
        <f>IF(Suggested="Yes",AA1480,AG1480)</f>
        <v>31</v>
      </c>
      <c r="T1480" s="36" t="s">
        <v>44</v>
      </c>
      <c r="U1480" s="5" t="str">
        <f>+Instructions!$B$3</f>
        <v>E</v>
      </c>
      <c r="V1480" s="51"/>
      <c r="W1480" s="55">
        <f>+Instructions!$C$22</f>
        <v>0</v>
      </c>
      <c r="X1480" s="38">
        <f>ROUND($AA1480*(1-W1480)+0.004999,2)</f>
        <v>31</v>
      </c>
      <c r="Y1480" s="146"/>
      <c r="Z1480" s="6" t="s">
        <v>3263</v>
      </c>
      <c r="AA1480" s="38">
        <v>31</v>
      </c>
      <c r="AB1480" s="59">
        <f t="shared" si="1341"/>
        <v>0</v>
      </c>
      <c r="AC1480" s="16">
        <f t="shared" si="1341"/>
        <v>31</v>
      </c>
      <c r="AD1480" s="12">
        <f>(AG1480-AC1480)/AG1480</f>
        <v>0</v>
      </c>
      <c r="AE1480" s="115"/>
      <c r="AF1480" s="120">
        <v>1</v>
      </c>
      <c r="AG1480" s="37">
        <f>SUM(AJ1480:AL1480)+AE1480</f>
        <v>31</v>
      </c>
      <c r="AH1480" s="146"/>
      <c r="AJ1480" s="38">
        <f>ROUND(AC1480/(1-VLOOKUP(AF1480,Group,2,FALSE)),2)</f>
        <v>31</v>
      </c>
      <c r="AK1480" s="16">
        <f>IF(VLOOKUP(AF1480,Group,5,FALSE)="YES",VLOOKUP(ROUND(ROUND(AJ1480,1)-AJ1480,2),Round,2,FALSE)+VLOOKUP(AF1480,Group,6,FALSE),0)</f>
        <v>0</v>
      </c>
      <c r="AL1480" s="16">
        <f>IF(VLOOKUP(AF1480,Group,7,FALSE)="",0,ROUND(AJ1480-0.04999,1)-AJ1480+AM1480)</f>
        <v>0</v>
      </c>
      <c r="AM1480" s="16" t="str">
        <f>IF(VLOOKUP(AF1480,Group,7,FALSE)="","",VLOOKUP(AF1480,Group,7,FALSE))</f>
        <v/>
      </c>
      <c r="AO1480" s="157" t="s">
        <v>56</v>
      </c>
    </row>
    <row r="1481" spans="2:41" s="3" customFormat="1" ht="9.9499999999999993" customHeight="1" x14ac:dyDescent="0.2">
      <c r="B1481" s="107" t="s">
        <v>52</v>
      </c>
      <c r="D1481" s="39"/>
      <c r="E1481" s="72" t="s">
        <v>292</v>
      </c>
      <c r="F1481" s="72"/>
      <c r="G1481" s="29" t="s">
        <v>45</v>
      </c>
      <c r="H1481" s="29"/>
      <c r="J1481" s="29"/>
      <c r="K1481" s="144" t="s">
        <v>125</v>
      </c>
      <c r="M1481" s="29" t="s">
        <v>373</v>
      </c>
      <c r="N1481" s="29"/>
      <c r="P1481" s="72" t="s">
        <v>90</v>
      </c>
      <c r="Q1481" s="87"/>
      <c r="R1481" s="28"/>
      <c r="S1481" s="38">
        <f>IF(Suggested="Yes",AA1481,AG1481)</f>
        <v>27.55</v>
      </c>
      <c r="T1481" s="36" t="s">
        <v>44</v>
      </c>
      <c r="U1481" s="5" t="str">
        <f>+Instructions!$B$3</f>
        <v>E</v>
      </c>
      <c r="V1481" s="51"/>
      <c r="W1481" s="55">
        <f>+Instructions!$C$22</f>
        <v>0</v>
      </c>
      <c r="X1481" s="38">
        <f>ROUND($AA1481*(1-W1481)+0.004999,2)</f>
        <v>27.55</v>
      </c>
      <c r="Y1481" s="146"/>
      <c r="Z1481" s="6" t="s">
        <v>3263</v>
      </c>
      <c r="AA1481" s="38">
        <v>27.55</v>
      </c>
      <c r="AB1481" s="59">
        <f t="shared" si="1341"/>
        <v>0</v>
      </c>
      <c r="AC1481" s="16">
        <f t="shared" si="1341"/>
        <v>27.55</v>
      </c>
      <c r="AD1481" s="12">
        <f>(AG1481-AC1481)/AG1481</f>
        <v>0</v>
      </c>
      <c r="AE1481" s="115"/>
      <c r="AF1481" s="120">
        <v>1</v>
      </c>
      <c r="AG1481" s="37">
        <f>SUM(AJ1481:AL1481)+AE1481</f>
        <v>27.55</v>
      </c>
      <c r="AH1481" s="146"/>
      <c r="AJ1481" s="38">
        <f>ROUND(AC1481/(1-VLOOKUP(AF1481,Group,2,FALSE)),2)</f>
        <v>27.55</v>
      </c>
      <c r="AK1481" s="16">
        <f>IF(VLOOKUP(AF1481,Group,5,FALSE)="YES",VLOOKUP(ROUND(ROUND(AJ1481,1)-AJ1481,2),Round,2,FALSE)+VLOOKUP(AF1481,Group,6,FALSE),0)</f>
        <v>0</v>
      </c>
      <c r="AL1481" s="16">
        <f>IF(VLOOKUP(AF1481,Group,7,FALSE)="",0,ROUND(AJ1481-0.04999,1)-AJ1481+AM1481)</f>
        <v>0</v>
      </c>
      <c r="AM1481" s="16" t="str">
        <f>IF(VLOOKUP(AF1481,Group,7,FALSE)="","",VLOOKUP(AF1481,Group,7,FALSE))</f>
        <v/>
      </c>
      <c r="AO1481" s="157" t="s">
        <v>56</v>
      </c>
    </row>
    <row r="1482" spans="2:41" s="3" customFormat="1" ht="1.5" customHeight="1" x14ac:dyDescent="0.2">
      <c r="P1482" s="72"/>
      <c r="Q1482" s="87"/>
      <c r="R1482" s="6"/>
      <c r="S1482" s="38"/>
      <c r="T1482" s="6"/>
      <c r="U1482" s="5"/>
      <c r="V1482" s="51"/>
      <c r="W1482" s="55"/>
      <c r="X1482" s="14"/>
      <c r="Y1482" s="146"/>
      <c r="Z1482" s="38"/>
      <c r="AA1482" s="38"/>
      <c r="AB1482" s="54"/>
      <c r="AC1482" s="16"/>
      <c r="AD1482" s="14"/>
      <c r="AE1482" s="64"/>
      <c r="AF1482" s="118"/>
      <c r="AG1482" s="38"/>
      <c r="AH1482" s="146"/>
      <c r="AJ1482" s="38"/>
      <c r="AK1482" s="16"/>
      <c r="AL1482" s="16"/>
      <c r="AM1482" s="16"/>
      <c r="AO1482" s="157" t="s">
        <v>56</v>
      </c>
    </row>
    <row r="1483" spans="2:41" s="3" customFormat="1" ht="9.75" customHeight="1" x14ac:dyDescent="0.2">
      <c r="B1483" s="107" t="s">
        <v>52</v>
      </c>
      <c r="D1483" s="39"/>
      <c r="E1483" s="72" t="s">
        <v>1540</v>
      </c>
      <c r="F1483" s="72"/>
      <c r="G1483" s="29" t="s">
        <v>45</v>
      </c>
      <c r="H1483" s="29"/>
      <c r="I1483" s="29"/>
      <c r="J1483" s="29"/>
      <c r="K1483" s="29" t="s">
        <v>457</v>
      </c>
      <c r="L1483" s="29"/>
      <c r="M1483" s="29" t="s">
        <v>1845</v>
      </c>
      <c r="N1483" s="29"/>
      <c r="P1483" s="72" t="s">
        <v>1521</v>
      </c>
      <c r="Q1483" s="87"/>
      <c r="R1483" s="28"/>
      <c r="S1483" s="38">
        <f>IF(Suggested="Yes",AA1483,AG1483)</f>
        <v>30.65</v>
      </c>
      <c r="T1483" s="36" t="s">
        <v>44</v>
      </c>
      <c r="U1483" s="5" t="str">
        <f>+Instructions!$B$3</f>
        <v>E</v>
      </c>
      <c r="V1483" s="51"/>
      <c r="W1483" s="55">
        <f>+Instructions!$C$22</f>
        <v>0</v>
      </c>
      <c r="X1483" s="38">
        <f t="shared" ref="X1483" si="1351">ROUND($AA1483*(1-W1483)+0.004999,2)</f>
        <v>30.65</v>
      </c>
      <c r="Y1483" s="146"/>
      <c r="Z1483" s="6" t="s">
        <v>3263</v>
      </c>
      <c r="AA1483" s="38">
        <v>30.65</v>
      </c>
      <c r="AB1483" s="59">
        <f t="shared" ref="AB1483" si="1352">+W1483</f>
        <v>0</v>
      </c>
      <c r="AC1483" s="16">
        <f t="shared" ref="AC1483" si="1353">+X1483</f>
        <v>30.65</v>
      </c>
      <c r="AD1483" s="12">
        <f t="shared" ref="AD1483" si="1354">(AG1483-AC1483)/AG1483</f>
        <v>0</v>
      </c>
      <c r="AE1483" s="115"/>
      <c r="AF1483" s="120">
        <v>1</v>
      </c>
      <c r="AG1483" s="37">
        <f t="shared" ref="AG1483" si="1355">SUM(AJ1483:AL1483)+AE1483</f>
        <v>30.65</v>
      </c>
      <c r="AH1483" s="146"/>
      <c r="AJ1483" s="38">
        <f t="shared" ref="AJ1483" si="1356">ROUND(AC1483/(1-VLOOKUP(AF1483,Group,2,FALSE)),2)</f>
        <v>30.65</v>
      </c>
      <c r="AK1483" s="16">
        <f t="shared" ref="AK1483" si="1357">IF(VLOOKUP(AF1483,Group,5,FALSE)="YES",VLOOKUP(ROUND(ROUND(AJ1483,1)-AJ1483,2),Round,2,FALSE)+VLOOKUP(AF1483,Group,6,FALSE),0)</f>
        <v>0</v>
      </c>
      <c r="AL1483" s="16">
        <f t="shared" ref="AL1483" si="1358">IF(VLOOKUP(AF1483,Group,7,FALSE)="",0,ROUND(AJ1483-0.04999,1)-AJ1483+AM1483)</f>
        <v>0</v>
      </c>
      <c r="AM1483" s="16" t="str">
        <f t="shared" ref="AM1483" si="1359">IF(VLOOKUP(AF1483,Group,7,FALSE)="","",VLOOKUP(AF1483,Group,7,FALSE))</f>
        <v/>
      </c>
      <c r="AO1483" s="156" t="s">
        <v>56</v>
      </c>
    </row>
    <row r="1484" spans="2:41" s="3" customFormat="1" ht="1.5" customHeight="1" x14ac:dyDescent="0.2">
      <c r="P1484" s="72"/>
      <c r="Q1484" s="87"/>
      <c r="R1484" s="6"/>
      <c r="S1484" s="38"/>
      <c r="T1484" s="6"/>
      <c r="U1484" s="5"/>
      <c r="V1484" s="51"/>
      <c r="W1484" s="55"/>
      <c r="X1484" s="14"/>
      <c r="Y1484" s="146"/>
      <c r="Z1484" s="38"/>
      <c r="AA1484" s="38"/>
      <c r="AB1484" s="54"/>
      <c r="AC1484" s="16"/>
      <c r="AD1484" s="14"/>
      <c r="AE1484" s="64"/>
      <c r="AF1484" s="118"/>
      <c r="AG1484" s="38"/>
      <c r="AH1484" s="146"/>
      <c r="AJ1484" s="38"/>
      <c r="AK1484" s="16"/>
      <c r="AL1484" s="16"/>
      <c r="AM1484" s="16"/>
      <c r="AO1484" s="157" t="s">
        <v>56</v>
      </c>
    </row>
    <row r="1485" spans="2:41" s="3" customFormat="1" ht="9.9499999999999993" customHeight="1" x14ac:dyDescent="0.2">
      <c r="B1485" s="106" t="s">
        <v>6</v>
      </c>
      <c r="D1485" s="39"/>
      <c r="E1485" s="72" t="s">
        <v>1482</v>
      </c>
      <c r="F1485" s="72"/>
      <c r="G1485" s="29" t="s">
        <v>45</v>
      </c>
      <c r="H1485" s="29"/>
      <c r="I1485" s="29"/>
      <c r="K1485" s="29" t="s">
        <v>88</v>
      </c>
      <c r="L1485" s="29"/>
      <c r="M1485" s="29" t="s">
        <v>2768</v>
      </c>
      <c r="N1485" s="72"/>
      <c r="P1485" s="72" t="s">
        <v>1864</v>
      </c>
      <c r="Q1485" s="87"/>
      <c r="R1485" s="28"/>
      <c r="S1485" s="38">
        <f t="shared" ref="S1485" si="1360">IF(Suggested="Yes",AA1485,AG1485)</f>
        <v>12.8</v>
      </c>
      <c r="T1485" s="36" t="s">
        <v>43</v>
      </c>
      <c r="U1485" s="5" t="str">
        <f>+Instructions!$B$3</f>
        <v>E</v>
      </c>
      <c r="V1485" s="51"/>
      <c r="W1485" s="55">
        <f>+Instructions!$C$22</f>
        <v>0</v>
      </c>
      <c r="X1485" s="38">
        <f t="shared" ref="X1485" si="1361">ROUND($AA1485*(1-W1485)+0.004999,2)</f>
        <v>12.8</v>
      </c>
      <c r="Y1485" s="146"/>
      <c r="Z1485" s="6" t="s">
        <v>3263</v>
      </c>
      <c r="AA1485" s="38">
        <v>12.8</v>
      </c>
      <c r="AB1485" s="59">
        <f t="shared" ref="AB1485" si="1362">+W1485</f>
        <v>0</v>
      </c>
      <c r="AC1485" s="16">
        <f t="shared" ref="AC1485" si="1363">+X1485</f>
        <v>12.8</v>
      </c>
      <c r="AD1485" s="12">
        <f t="shared" ref="AD1485" si="1364">(AG1485-AC1485)/AG1485</f>
        <v>0</v>
      </c>
      <c r="AE1485" s="115"/>
      <c r="AF1485" s="121">
        <v>3</v>
      </c>
      <c r="AG1485" s="52">
        <f t="shared" ref="AG1485" si="1365">SUM(AJ1485:AL1485)+AE1485</f>
        <v>12.8</v>
      </c>
      <c r="AH1485" s="146"/>
      <c r="AJ1485" s="38">
        <f t="shared" ref="AJ1485" si="1366">ROUND(AC1485/(1-VLOOKUP(AF1485,Group,2,FALSE)),2)</f>
        <v>12.8</v>
      </c>
      <c r="AK1485" s="16">
        <f t="shared" ref="AK1485" si="1367">IF(VLOOKUP(AF1485,Group,5,FALSE)="YES",VLOOKUP(ROUND(ROUND(AJ1485,1)-AJ1485,2),Round,2,FALSE)+VLOOKUP(AF1485,Group,6,FALSE),0)</f>
        <v>0</v>
      </c>
      <c r="AL1485" s="16">
        <f t="shared" ref="AL1485" si="1368">IF(VLOOKUP(AF1485,Group,7,FALSE)="",0,ROUND(AJ1485-0.04999,1)-AJ1485+AM1485)</f>
        <v>0</v>
      </c>
      <c r="AM1485" s="16" t="str">
        <f t="shared" ref="AM1485" si="1369">IF(VLOOKUP(AF1485,Group,7,FALSE)="","",VLOOKUP(AF1485,Group,7,FALSE))</f>
        <v/>
      </c>
      <c r="AO1485" s="156" t="s">
        <v>56</v>
      </c>
    </row>
    <row r="1486" spans="2:41" s="3" customFormat="1" ht="1.5" customHeight="1" x14ac:dyDescent="0.2">
      <c r="D1486" s="178"/>
      <c r="E1486" s="178"/>
      <c r="F1486" s="178"/>
      <c r="G1486" s="178"/>
      <c r="H1486" s="178"/>
      <c r="I1486" s="178"/>
      <c r="J1486" s="178"/>
      <c r="K1486" s="178"/>
      <c r="L1486" s="178"/>
      <c r="M1486" s="178"/>
      <c r="N1486" s="178"/>
      <c r="O1486" s="178"/>
      <c r="P1486" s="180"/>
      <c r="Q1486" s="181"/>
      <c r="R1486" s="179"/>
      <c r="S1486" s="182"/>
      <c r="T1486" s="179"/>
      <c r="U1486" s="5"/>
      <c r="V1486" s="51"/>
      <c r="W1486" s="55"/>
      <c r="X1486" s="14"/>
      <c r="Y1486" s="146"/>
      <c r="Z1486" s="38"/>
      <c r="AA1486" s="38"/>
      <c r="AB1486" s="54"/>
      <c r="AC1486" s="16"/>
      <c r="AD1486" s="14"/>
      <c r="AE1486" s="64"/>
      <c r="AF1486" s="118"/>
      <c r="AG1486" s="38"/>
      <c r="AH1486" s="146"/>
      <c r="AJ1486" s="38"/>
      <c r="AK1486" s="16"/>
      <c r="AL1486" s="16"/>
      <c r="AM1486" s="16"/>
      <c r="AO1486" s="157" t="s">
        <v>56</v>
      </c>
    </row>
    <row r="1487" spans="2:41" s="3" customFormat="1" ht="9.9499999999999993" customHeight="1" x14ac:dyDescent="0.2">
      <c r="B1487" s="106" t="s">
        <v>6</v>
      </c>
      <c r="C1487" s="3" t="s">
        <v>244</v>
      </c>
      <c r="D1487" s="39"/>
      <c r="E1487" s="72" t="s">
        <v>83</v>
      </c>
      <c r="F1487" s="72"/>
      <c r="G1487" s="29" t="s">
        <v>296</v>
      </c>
      <c r="H1487" s="29"/>
      <c r="I1487" s="29"/>
      <c r="J1487" s="29"/>
      <c r="K1487" s="29" t="s">
        <v>125</v>
      </c>
      <c r="L1487" s="29"/>
      <c r="M1487" s="29" t="s">
        <v>277</v>
      </c>
      <c r="N1487" s="29"/>
      <c r="P1487" s="72" t="s">
        <v>1538</v>
      </c>
      <c r="Q1487" s="87"/>
      <c r="R1487" s="28"/>
      <c r="S1487" s="38">
        <f t="shared" ref="S1487:S1490" si="1370">IF(Suggested="Yes",AA1487,AG1487)</f>
        <v>46.35</v>
      </c>
      <c r="T1487" s="36" t="s">
        <v>43</v>
      </c>
      <c r="U1487" s="5" t="str">
        <f>+Instructions!$B$3</f>
        <v>E</v>
      </c>
      <c r="V1487" s="51"/>
      <c r="W1487" s="55">
        <f>+Instructions!$C$22</f>
        <v>0</v>
      </c>
      <c r="X1487" s="38">
        <f t="shared" ref="X1487:X1490" si="1371">ROUND($AA1487*(1-W1487)+0.004999,2)</f>
        <v>46.35</v>
      </c>
      <c r="Y1487" s="146"/>
      <c r="Z1487" s="6" t="s">
        <v>3263</v>
      </c>
      <c r="AA1487" s="38">
        <v>46.35</v>
      </c>
      <c r="AB1487" s="59">
        <f t="shared" ref="AB1487:AB1490" si="1372">+W1487</f>
        <v>0</v>
      </c>
      <c r="AC1487" s="16">
        <f t="shared" ref="AC1487:AC1490" si="1373">+X1487</f>
        <v>46.35</v>
      </c>
      <c r="AD1487" s="12">
        <f t="shared" ref="AD1487:AD1490" si="1374">(AG1487-AC1487)/AG1487</f>
        <v>0</v>
      </c>
      <c r="AE1487" s="115"/>
      <c r="AF1487" s="121">
        <v>3</v>
      </c>
      <c r="AG1487" s="52">
        <f t="shared" ref="AG1487:AG1490" si="1375">SUM(AJ1487:AL1487)+AE1487</f>
        <v>46.35</v>
      </c>
      <c r="AH1487" s="146"/>
      <c r="AJ1487" s="38">
        <f t="shared" ref="AJ1487:AJ1490" si="1376">ROUND(AC1487/(1-VLOOKUP(AF1487,Group,2,FALSE)),2)</f>
        <v>46.35</v>
      </c>
      <c r="AK1487" s="16">
        <f t="shared" ref="AK1487:AK1490" si="1377">IF(VLOOKUP(AF1487,Group,5,FALSE)="YES",VLOOKUP(ROUND(ROUND(AJ1487,1)-AJ1487,2),Round,2,FALSE)+VLOOKUP(AF1487,Group,6,FALSE),0)</f>
        <v>0</v>
      </c>
      <c r="AL1487" s="16">
        <f t="shared" ref="AL1487:AL1490" si="1378">IF(VLOOKUP(AF1487,Group,7,FALSE)="",0,ROUND(AJ1487-0.04999,1)-AJ1487+AM1487)</f>
        <v>0</v>
      </c>
      <c r="AM1487" s="16" t="str">
        <f t="shared" ref="AM1487:AM1490" si="1379">IF(VLOOKUP(AF1487,Group,7,FALSE)="","",VLOOKUP(AF1487,Group,7,FALSE))</f>
        <v/>
      </c>
      <c r="AO1487" s="157" t="s">
        <v>56</v>
      </c>
    </row>
    <row r="1488" spans="2:41" s="3" customFormat="1" ht="9.9499999999999993" customHeight="1" x14ac:dyDescent="0.2">
      <c r="B1488" s="106" t="s">
        <v>6</v>
      </c>
      <c r="D1488" s="39"/>
      <c r="E1488" s="72" t="s">
        <v>83</v>
      </c>
      <c r="F1488" s="72"/>
      <c r="G1488" s="29" t="s">
        <v>116</v>
      </c>
      <c r="H1488" s="29"/>
      <c r="I1488" s="29"/>
      <c r="J1488" s="29"/>
      <c r="K1488" s="29" t="s">
        <v>125</v>
      </c>
      <c r="L1488" s="29"/>
      <c r="M1488" s="29" t="s">
        <v>2166</v>
      </c>
      <c r="N1488" s="29"/>
      <c r="P1488" s="72" t="s">
        <v>1531</v>
      </c>
      <c r="Q1488" s="87"/>
      <c r="R1488" s="28"/>
      <c r="S1488" s="38">
        <f t="shared" si="1370"/>
        <v>29.1</v>
      </c>
      <c r="T1488" s="36" t="s">
        <v>43</v>
      </c>
      <c r="U1488" s="5" t="str">
        <f>+Instructions!$B$3</f>
        <v>E</v>
      </c>
      <c r="V1488" s="51"/>
      <c r="W1488" s="55">
        <f>+Instructions!$C$22</f>
        <v>0</v>
      </c>
      <c r="X1488" s="38">
        <f t="shared" si="1371"/>
        <v>29.1</v>
      </c>
      <c r="Y1488" s="146"/>
      <c r="Z1488" s="6" t="s">
        <v>3263</v>
      </c>
      <c r="AA1488" s="38">
        <v>29.1</v>
      </c>
      <c r="AB1488" s="59">
        <f t="shared" si="1372"/>
        <v>0</v>
      </c>
      <c r="AC1488" s="16">
        <f t="shared" si="1373"/>
        <v>29.1</v>
      </c>
      <c r="AD1488" s="12">
        <f t="shared" si="1374"/>
        <v>0</v>
      </c>
      <c r="AE1488" s="115"/>
      <c r="AF1488" s="121">
        <v>3</v>
      </c>
      <c r="AG1488" s="52">
        <f t="shared" si="1375"/>
        <v>29.1</v>
      </c>
      <c r="AH1488" s="146"/>
      <c r="AJ1488" s="38">
        <f t="shared" si="1376"/>
        <v>29.1</v>
      </c>
      <c r="AK1488" s="16">
        <f t="shared" si="1377"/>
        <v>0</v>
      </c>
      <c r="AL1488" s="16">
        <f t="shared" si="1378"/>
        <v>0</v>
      </c>
      <c r="AM1488" s="16" t="str">
        <f t="shared" si="1379"/>
        <v/>
      </c>
      <c r="AO1488" s="156" t="s">
        <v>56</v>
      </c>
    </row>
    <row r="1489" spans="2:41" s="3" customFormat="1" ht="9.9499999999999993" customHeight="1" x14ac:dyDescent="0.2">
      <c r="B1489" s="106" t="s">
        <v>6</v>
      </c>
      <c r="D1489" s="39"/>
      <c r="E1489" s="72" t="s">
        <v>83</v>
      </c>
      <c r="F1489" s="72"/>
      <c r="G1489" s="29" t="s">
        <v>254</v>
      </c>
      <c r="H1489" s="29"/>
      <c r="I1489" s="29"/>
      <c r="J1489" s="29"/>
      <c r="K1489" s="29" t="s">
        <v>125</v>
      </c>
      <c r="L1489" s="29"/>
      <c r="M1489" s="29" t="s">
        <v>275</v>
      </c>
      <c r="N1489" s="29"/>
      <c r="P1489" s="72" t="s">
        <v>1531</v>
      </c>
      <c r="Q1489" s="87"/>
      <c r="R1489" s="28"/>
      <c r="S1489" s="38">
        <f t="shared" si="1370"/>
        <v>52.7</v>
      </c>
      <c r="T1489" s="36" t="s">
        <v>43</v>
      </c>
      <c r="U1489" s="5" t="str">
        <f>+Instructions!$B$3</f>
        <v>E</v>
      </c>
      <c r="V1489" s="51"/>
      <c r="W1489" s="55">
        <f>+Instructions!$C$22</f>
        <v>0</v>
      </c>
      <c r="X1489" s="38">
        <f t="shared" si="1371"/>
        <v>52.7</v>
      </c>
      <c r="Y1489" s="146"/>
      <c r="Z1489" s="6" t="s">
        <v>3263</v>
      </c>
      <c r="AA1489" s="38">
        <v>52.7</v>
      </c>
      <c r="AB1489" s="59">
        <f t="shared" si="1372"/>
        <v>0</v>
      </c>
      <c r="AC1489" s="16">
        <f t="shared" si="1373"/>
        <v>52.7</v>
      </c>
      <c r="AD1489" s="12">
        <f t="shared" si="1374"/>
        <v>0</v>
      </c>
      <c r="AE1489" s="115"/>
      <c r="AF1489" s="121">
        <v>3</v>
      </c>
      <c r="AG1489" s="52">
        <f t="shared" si="1375"/>
        <v>52.7</v>
      </c>
      <c r="AH1489" s="146"/>
      <c r="AJ1489" s="38">
        <f t="shared" si="1376"/>
        <v>52.7</v>
      </c>
      <c r="AK1489" s="16">
        <f t="shared" si="1377"/>
        <v>0</v>
      </c>
      <c r="AL1489" s="16">
        <f t="shared" si="1378"/>
        <v>0</v>
      </c>
      <c r="AM1489" s="16" t="str">
        <f t="shared" si="1379"/>
        <v/>
      </c>
      <c r="AO1489" s="157" t="s">
        <v>56</v>
      </c>
    </row>
    <row r="1490" spans="2:41" s="3" customFormat="1" ht="9.9499999999999993" customHeight="1" x14ac:dyDescent="0.2">
      <c r="B1490" s="106" t="s">
        <v>6</v>
      </c>
      <c r="D1490" s="39"/>
      <c r="E1490" s="72" t="s">
        <v>83</v>
      </c>
      <c r="F1490" s="72"/>
      <c r="G1490" s="29" t="s">
        <v>253</v>
      </c>
      <c r="H1490" s="29"/>
      <c r="I1490" s="29"/>
      <c r="J1490" s="29"/>
      <c r="K1490" s="29" t="s">
        <v>125</v>
      </c>
      <c r="L1490" s="29"/>
      <c r="M1490" s="29" t="s">
        <v>276</v>
      </c>
      <c r="N1490" s="29"/>
      <c r="P1490" s="72" t="s">
        <v>1531</v>
      </c>
      <c r="Q1490" s="87"/>
      <c r="R1490" s="28"/>
      <c r="S1490" s="38">
        <f t="shared" si="1370"/>
        <v>62.4</v>
      </c>
      <c r="T1490" s="36" t="s">
        <v>43</v>
      </c>
      <c r="U1490" s="5" t="str">
        <f>+Instructions!$B$3</f>
        <v>E</v>
      </c>
      <c r="V1490" s="51"/>
      <c r="W1490" s="55">
        <f>+Instructions!$C$22</f>
        <v>0</v>
      </c>
      <c r="X1490" s="38">
        <f t="shared" si="1371"/>
        <v>62.4</v>
      </c>
      <c r="Y1490" s="146"/>
      <c r="Z1490" s="6" t="s">
        <v>3263</v>
      </c>
      <c r="AA1490" s="38">
        <v>62.4</v>
      </c>
      <c r="AB1490" s="59">
        <f t="shared" si="1372"/>
        <v>0</v>
      </c>
      <c r="AC1490" s="16">
        <f t="shared" si="1373"/>
        <v>62.4</v>
      </c>
      <c r="AD1490" s="12">
        <f t="shared" si="1374"/>
        <v>0</v>
      </c>
      <c r="AE1490" s="115"/>
      <c r="AF1490" s="121">
        <v>3</v>
      </c>
      <c r="AG1490" s="52">
        <f t="shared" si="1375"/>
        <v>62.4</v>
      </c>
      <c r="AH1490" s="146"/>
      <c r="AJ1490" s="38">
        <f t="shared" si="1376"/>
        <v>62.4</v>
      </c>
      <c r="AK1490" s="16">
        <f t="shared" si="1377"/>
        <v>0</v>
      </c>
      <c r="AL1490" s="16">
        <f t="shared" si="1378"/>
        <v>0</v>
      </c>
      <c r="AM1490" s="16" t="str">
        <f t="shared" si="1379"/>
        <v/>
      </c>
      <c r="AO1490" s="157" t="s">
        <v>56</v>
      </c>
    </row>
    <row r="1491" spans="2:41" s="3" customFormat="1" ht="1.5" customHeight="1" x14ac:dyDescent="0.2">
      <c r="G1491" s="29"/>
      <c r="N1491" s="77"/>
      <c r="P1491" s="77"/>
      <c r="Q1491" s="87"/>
      <c r="R1491" s="6"/>
      <c r="S1491" s="38"/>
      <c r="T1491" s="6"/>
      <c r="U1491" s="5"/>
      <c r="V1491" s="51"/>
      <c r="W1491" s="55"/>
      <c r="X1491" s="14"/>
      <c r="Y1491" s="146"/>
      <c r="Z1491" s="38"/>
      <c r="AA1491" s="38"/>
      <c r="AB1491" s="54"/>
      <c r="AC1491" s="16"/>
      <c r="AD1491" s="14"/>
      <c r="AE1491" s="64"/>
      <c r="AF1491" s="118"/>
      <c r="AG1491" s="38"/>
      <c r="AH1491" s="146"/>
      <c r="AJ1491" s="38"/>
      <c r="AK1491" s="16"/>
      <c r="AL1491" s="16"/>
      <c r="AM1491" s="16"/>
      <c r="AO1491" s="157" t="s">
        <v>56</v>
      </c>
    </row>
    <row r="1492" spans="2:41" s="3" customFormat="1" ht="9.9499999999999993" customHeight="1" x14ac:dyDescent="0.2">
      <c r="B1492" s="106" t="s">
        <v>6</v>
      </c>
      <c r="D1492" s="39"/>
      <c r="E1492" s="72" t="s">
        <v>256</v>
      </c>
      <c r="F1492" s="72"/>
      <c r="G1492" s="29" t="s">
        <v>1020</v>
      </c>
      <c r="H1492" s="29"/>
      <c r="I1492" s="29"/>
      <c r="J1492" s="29"/>
      <c r="K1492" s="29" t="s">
        <v>125</v>
      </c>
      <c r="L1492" s="29"/>
      <c r="M1492" s="29" t="s">
        <v>313</v>
      </c>
      <c r="N1492" s="29"/>
      <c r="P1492" s="72"/>
      <c r="Q1492" s="87"/>
      <c r="R1492" s="28"/>
      <c r="S1492" s="38">
        <f>IF(Suggested="Yes",AA1492,AG1492)</f>
        <v>57.85</v>
      </c>
      <c r="T1492" s="36" t="s">
        <v>43</v>
      </c>
      <c r="U1492" s="5" t="str">
        <f>+Instructions!$B$3</f>
        <v>E</v>
      </c>
      <c r="V1492" s="51"/>
      <c r="W1492" s="55">
        <f>+Instructions!$C$22</f>
        <v>0</v>
      </c>
      <c r="X1492" s="38">
        <f>ROUND($AA1492*(1-W1492)+0.004999,2)</f>
        <v>57.85</v>
      </c>
      <c r="Y1492" s="146"/>
      <c r="Z1492" s="6" t="s">
        <v>3263</v>
      </c>
      <c r="AA1492" s="38">
        <v>57.85</v>
      </c>
      <c r="AB1492" s="59">
        <f t="shared" ref="AB1492:AC1492" si="1380">+W1492</f>
        <v>0</v>
      </c>
      <c r="AC1492" s="16">
        <f t="shared" si="1380"/>
        <v>57.85</v>
      </c>
      <c r="AD1492" s="12">
        <f>(AG1492-AC1492)/AG1492</f>
        <v>0</v>
      </c>
      <c r="AE1492" s="115"/>
      <c r="AF1492" s="121">
        <v>3</v>
      </c>
      <c r="AG1492" s="52">
        <f>SUM(AJ1492:AL1492)+AE1492</f>
        <v>57.85</v>
      </c>
      <c r="AH1492" s="146"/>
      <c r="AJ1492" s="38">
        <f>ROUND(AC1492/(1-VLOOKUP(AF1492,Group,2,FALSE)),2)</f>
        <v>57.85</v>
      </c>
      <c r="AK1492" s="16">
        <f>IF(VLOOKUP(AF1492,Group,5,FALSE)="YES",VLOOKUP(ROUND(ROUND(AJ1492,1)-AJ1492,2),Round,2,FALSE)+VLOOKUP(AF1492,Group,6,FALSE),0)</f>
        <v>0</v>
      </c>
      <c r="AL1492" s="16">
        <f>IF(VLOOKUP(AF1492,Group,7,FALSE)="",0,ROUND(AJ1492-0.04999,1)-AJ1492+AM1492)</f>
        <v>0</v>
      </c>
      <c r="AM1492" s="16" t="str">
        <f>IF(VLOOKUP(AF1492,Group,7,FALSE)="","",VLOOKUP(AF1492,Group,7,FALSE))</f>
        <v/>
      </c>
      <c r="AO1492" s="157" t="s">
        <v>56</v>
      </c>
    </row>
    <row r="1493" spans="2:41" s="3" customFormat="1" ht="1.5" customHeight="1" x14ac:dyDescent="0.2">
      <c r="P1493" s="72"/>
      <c r="Q1493" s="87"/>
      <c r="R1493" s="6"/>
      <c r="S1493" s="38"/>
      <c r="T1493" s="6"/>
      <c r="U1493" s="5"/>
      <c r="V1493" s="51"/>
      <c r="W1493" s="55"/>
      <c r="X1493" s="14"/>
      <c r="Y1493" s="146"/>
      <c r="Z1493" s="38"/>
      <c r="AA1493" s="38"/>
      <c r="AB1493" s="54"/>
      <c r="AC1493" s="16"/>
      <c r="AD1493" s="14"/>
      <c r="AE1493" s="64"/>
      <c r="AF1493" s="118"/>
      <c r="AG1493" s="38"/>
      <c r="AH1493" s="146"/>
      <c r="AJ1493" s="38"/>
      <c r="AK1493" s="16"/>
      <c r="AL1493" s="16"/>
      <c r="AM1493" s="16"/>
      <c r="AO1493" s="157" t="s">
        <v>56</v>
      </c>
    </row>
    <row r="1494" spans="2:41" s="3" customFormat="1" ht="9.75" customHeight="1" x14ac:dyDescent="0.2">
      <c r="D1494" s="39" t="s">
        <v>303</v>
      </c>
      <c r="E1494" s="164" t="s">
        <v>2769</v>
      </c>
      <c r="F1494" s="72"/>
      <c r="G1494" s="29"/>
      <c r="H1494" s="29"/>
      <c r="I1494" s="29"/>
      <c r="J1494" s="29"/>
      <c r="K1494" s="29"/>
      <c r="L1494" s="29"/>
      <c r="M1494" s="29"/>
      <c r="N1494" s="29"/>
      <c r="Q1494" s="87"/>
      <c r="R1494" s="28"/>
      <c r="S1494" s="38"/>
      <c r="T1494" s="36"/>
      <c r="U1494" s="5"/>
      <c r="V1494" s="51"/>
      <c r="W1494" s="142"/>
      <c r="X1494" s="38"/>
      <c r="Y1494" s="146"/>
      <c r="Z1494" s="148"/>
      <c r="AA1494" s="38"/>
      <c r="AB1494" s="142"/>
      <c r="AC1494" s="142"/>
      <c r="AD1494" s="38"/>
      <c r="AE1494" s="59"/>
      <c r="AF1494" s="16"/>
      <c r="AG1494" s="12"/>
      <c r="AH1494" s="152"/>
      <c r="AI1494" s="154"/>
      <c r="AJ1494" s="38"/>
      <c r="AK1494" s="142"/>
      <c r="AM1494" s="6" t="s">
        <v>244</v>
      </c>
      <c r="AO1494" s="157"/>
    </row>
    <row r="1495" spans="2:41" s="3" customFormat="1" ht="9.75" customHeight="1" x14ac:dyDescent="0.2">
      <c r="D1495" s="39"/>
      <c r="E1495" s="164" t="s">
        <v>2770</v>
      </c>
      <c r="F1495" s="72"/>
      <c r="G1495" s="29"/>
      <c r="H1495" s="29"/>
      <c r="I1495" s="29"/>
      <c r="J1495" s="29"/>
      <c r="K1495" s="29"/>
      <c r="L1495" s="29"/>
      <c r="M1495" s="29"/>
      <c r="N1495" s="29"/>
      <c r="Q1495" s="87"/>
      <c r="R1495" s="28"/>
      <c r="S1495" s="38"/>
      <c r="T1495" s="36"/>
      <c r="U1495" s="5"/>
      <c r="V1495" s="51"/>
      <c r="W1495" s="142"/>
      <c r="X1495" s="38"/>
      <c r="Y1495" s="146"/>
      <c r="Z1495" s="148"/>
      <c r="AA1495" s="38"/>
      <c r="AB1495" s="142"/>
      <c r="AC1495" s="142"/>
      <c r="AD1495" s="38"/>
      <c r="AE1495" s="59"/>
      <c r="AF1495" s="16"/>
      <c r="AG1495" s="12"/>
      <c r="AH1495" s="152"/>
      <c r="AI1495" s="154"/>
      <c r="AJ1495" s="38"/>
      <c r="AK1495" s="142"/>
      <c r="AM1495" s="6" t="s">
        <v>244</v>
      </c>
      <c r="AO1495" s="157"/>
    </row>
    <row r="1496" spans="2:41" s="3" customFormat="1" ht="3.75" customHeight="1" x14ac:dyDescent="0.2">
      <c r="P1496" s="72"/>
      <c r="Q1496" s="87"/>
      <c r="R1496" s="6"/>
      <c r="S1496" s="38"/>
      <c r="T1496" s="6"/>
      <c r="U1496" s="5"/>
      <c r="V1496" s="51"/>
      <c r="W1496" s="55"/>
      <c r="X1496" s="14"/>
      <c r="Y1496" s="146"/>
      <c r="Z1496" s="38"/>
      <c r="AA1496" s="38"/>
      <c r="AB1496" s="54"/>
      <c r="AC1496" s="16"/>
      <c r="AD1496" s="14"/>
      <c r="AE1496" s="64"/>
      <c r="AF1496" s="118"/>
      <c r="AG1496" s="38"/>
      <c r="AH1496" s="146"/>
      <c r="AJ1496" s="38"/>
      <c r="AK1496" s="16"/>
      <c r="AL1496" s="16"/>
      <c r="AM1496" s="16"/>
      <c r="AO1496" s="157" t="s">
        <v>56</v>
      </c>
    </row>
    <row r="1497" spans="2:41" s="3" customFormat="1" ht="9.9499999999999993" customHeight="1" x14ac:dyDescent="0.2">
      <c r="C1497" s="71" t="s">
        <v>1846</v>
      </c>
      <c r="P1497" s="187"/>
      <c r="Q1497" s="6"/>
      <c r="R1497" s="77" t="s">
        <v>791</v>
      </c>
      <c r="S1497" s="185" t="s">
        <v>1847</v>
      </c>
      <c r="T1497" s="190"/>
      <c r="U1497" s="5"/>
      <c r="V1497" s="51"/>
      <c r="W1497" s="68"/>
      <c r="X1497" s="68"/>
      <c r="Y1497" s="146"/>
      <c r="Z1497" s="38"/>
      <c r="AA1497" s="38"/>
      <c r="AB1497" s="14"/>
      <c r="AC1497" s="14"/>
      <c r="AD1497" s="14"/>
      <c r="AE1497" s="14"/>
      <c r="AF1497" s="64"/>
      <c r="AG1497" s="16"/>
      <c r="AH1497" s="146"/>
      <c r="AO1497" s="157" t="s">
        <v>56</v>
      </c>
    </row>
    <row r="1498" spans="2:41" s="3" customFormat="1" ht="2.85" customHeight="1" x14ac:dyDescent="0.2">
      <c r="P1498" s="72"/>
      <c r="Q1498" s="87"/>
      <c r="R1498" s="6"/>
      <c r="S1498" s="38"/>
      <c r="T1498" s="6"/>
      <c r="U1498" s="5"/>
      <c r="V1498" s="51"/>
      <c r="W1498" s="55"/>
      <c r="X1498" s="14"/>
      <c r="Y1498" s="146"/>
      <c r="Z1498" s="38"/>
      <c r="AA1498" s="38"/>
      <c r="AB1498" s="54"/>
      <c r="AC1498" s="16"/>
      <c r="AD1498" s="14"/>
      <c r="AE1498" s="64"/>
      <c r="AF1498" s="118"/>
      <c r="AG1498" s="38"/>
      <c r="AH1498" s="146"/>
      <c r="AJ1498" s="38"/>
      <c r="AK1498" s="16"/>
      <c r="AL1498" s="16"/>
      <c r="AM1498" s="16"/>
      <c r="AO1498" s="157" t="s">
        <v>56</v>
      </c>
    </row>
    <row r="1499" spans="2:41" s="3" customFormat="1" ht="9.9499999999999993" customHeight="1" x14ac:dyDescent="0.2">
      <c r="B1499" s="106" t="s">
        <v>6</v>
      </c>
      <c r="D1499" s="39"/>
      <c r="E1499" s="72" t="s">
        <v>953</v>
      </c>
      <c r="F1499" s="72"/>
      <c r="G1499" s="29" t="s">
        <v>45</v>
      </c>
      <c r="H1499" s="29"/>
      <c r="I1499" s="29" t="s">
        <v>1528</v>
      </c>
      <c r="J1499" s="29"/>
      <c r="L1499" s="29" t="s">
        <v>965</v>
      </c>
      <c r="N1499" s="72" t="s">
        <v>1848</v>
      </c>
      <c r="P1499" s="72" t="s">
        <v>1665</v>
      </c>
      <c r="Q1499" s="87"/>
      <c r="R1499" s="28"/>
      <c r="S1499" s="38">
        <f>IF(Suggested="Yes",AA1499,AG1499)</f>
        <v>41.75</v>
      </c>
      <c r="T1499" s="36" t="s">
        <v>44</v>
      </c>
      <c r="U1499" s="5" t="str">
        <f>+Instructions!$B$3</f>
        <v>E</v>
      </c>
      <c r="V1499" s="51"/>
      <c r="W1499" s="55">
        <f>+Instructions!$C$22</f>
        <v>0</v>
      </c>
      <c r="X1499" s="38">
        <f>ROUND($AA1499*(1-W1499)+0.004999,2)</f>
        <v>41.75</v>
      </c>
      <c r="Y1499" s="146"/>
      <c r="Z1499" s="6" t="s">
        <v>3263</v>
      </c>
      <c r="AA1499" s="38">
        <v>41.75</v>
      </c>
      <c r="AB1499" s="59">
        <f t="shared" ref="AB1499:AC1499" si="1381">+W1499</f>
        <v>0</v>
      </c>
      <c r="AC1499" s="16">
        <f t="shared" si="1381"/>
        <v>41.75</v>
      </c>
      <c r="AD1499" s="12">
        <f>(AG1499-AC1499)/AG1499</f>
        <v>0</v>
      </c>
      <c r="AE1499" s="115"/>
      <c r="AF1499" s="121">
        <v>3</v>
      </c>
      <c r="AG1499" s="52">
        <f>SUM(AJ1499:AL1499)+AE1499</f>
        <v>41.75</v>
      </c>
      <c r="AH1499" s="146"/>
      <c r="AJ1499" s="38">
        <f>ROUND(AC1499/(1-VLOOKUP(AF1499,Group,2,FALSE)),2)</f>
        <v>41.75</v>
      </c>
      <c r="AK1499" s="16">
        <f>IF(VLOOKUP(AF1499,Group,5,FALSE)="YES",VLOOKUP(ROUND(ROUND(AJ1499,1)-AJ1499,2),Round,2,FALSE)+VLOOKUP(AF1499,Group,6,FALSE),0)</f>
        <v>0</v>
      </c>
      <c r="AL1499" s="16">
        <f>IF(VLOOKUP(AF1499,Group,7,FALSE)="",0,ROUND(AJ1499-0.04999,1)-AJ1499+AM1499)</f>
        <v>0</v>
      </c>
      <c r="AM1499" s="16" t="str">
        <f>IF(VLOOKUP(AF1499,Group,7,FALSE)="","",VLOOKUP(AF1499,Group,7,FALSE))</f>
        <v/>
      </c>
      <c r="AO1499" s="156" t="s">
        <v>56</v>
      </c>
    </row>
    <row r="1500" spans="2:41" s="3" customFormat="1" ht="1.5" customHeight="1" x14ac:dyDescent="0.2">
      <c r="N1500" s="77"/>
      <c r="P1500" s="72"/>
      <c r="Q1500" s="87"/>
      <c r="R1500" s="6"/>
      <c r="S1500" s="38"/>
      <c r="T1500" s="6"/>
      <c r="U1500" s="5"/>
      <c r="V1500" s="51"/>
      <c r="W1500" s="55"/>
      <c r="X1500" s="14"/>
      <c r="Y1500" s="146"/>
      <c r="Z1500" s="38"/>
      <c r="AA1500" s="38"/>
      <c r="AB1500" s="54"/>
      <c r="AC1500" s="16"/>
      <c r="AD1500" s="14"/>
      <c r="AE1500" s="64"/>
      <c r="AF1500" s="118"/>
      <c r="AG1500" s="38"/>
      <c r="AH1500" s="146"/>
      <c r="AJ1500" s="38"/>
      <c r="AK1500" s="16"/>
      <c r="AL1500" s="16"/>
      <c r="AM1500" s="16"/>
      <c r="AO1500" s="157" t="s">
        <v>56</v>
      </c>
    </row>
    <row r="1501" spans="2:41" s="3" customFormat="1" ht="9.9499999999999993" customHeight="1" x14ac:dyDescent="0.2">
      <c r="B1501" s="106" t="s">
        <v>6</v>
      </c>
      <c r="D1501" s="39"/>
      <c r="E1501" s="72" t="s">
        <v>953</v>
      </c>
      <c r="F1501" s="72"/>
      <c r="G1501" s="29" t="s">
        <v>1853</v>
      </c>
      <c r="H1501" s="29"/>
      <c r="I1501" s="29"/>
      <c r="J1501" s="29"/>
      <c r="L1501" s="29" t="s">
        <v>965</v>
      </c>
      <c r="N1501" s="72" t="s">
        <v>1849</v>
      </c>
      <c r="P1501" s="72" t="s">
        <v>1665</v>
      </c>
      <c r="Q1501" s="87"/>
      <c r="R1501" s="28"/>
      <c r="S1501" s="38">
        <f t="shared" ref="S1501:S1502" si="1382">IF(Suggested="Yes",AA1501,AG1501)</f>
        <v>50.1</v>
      </c>
      <c r="T1501" s="36" t="s">
        <v>44</v>
      </c>
      <c r="U1501" s="5" t="str">
        <f>+Instructions!$B$3</f>
        <v>E</v>
      </c>
      <c r="V1501" s="51"/>
      <c r="W1501" s="55">
        <f>+Instructions!$C$22</f>
        <v>0</v>
      </c>
      <c r="X1501" s="38">
        <f t="shared" ref="X1501:X1502" si="1383">ROUND($AA1501*(1-W1501)+0.004999,2)</f>
        <v>50.1</v>
      </c>
      <c r="Y1501" s="146"/>
      <c r="Z1501" s="6" t="s">
        <v>3263</v>
      </c>
      <c r="AA1501" s="38">
        <v>50.1</v>
      </c>
      <c r="AB1501" s="59">
        <f t="shared" ref="AB1501:AB1502" si="1384">+W1501</f>
        <v>0</v>
      </c>
      <c r="AC1501" s="16">
        <f t="shared" ref="AC1501:AC1502" si="1385">+X1501</f>
        <v>50.1</v>
      </c>
      <c r="AD1501" s="12">
        <f t="shared" ref="AD1501:AD1502" si="1386">(AG1501-AC1501)/AG1501</f>
        <v>0</v>
      </c>
      <c r="AE1501" s="115"/>
      <c r="AF1501" s="121">
        <v>3</v>
      </c>
      <c r="AG1501" s="52">
        <f t="shared" ref="AG1501:AG1502" si="1387">SUM(AJ1501:AL1501)+AE1501</f>
        <v>50.1</v>
      </c>
      <c r="AH1501" s="146"/>
      <c r="AJ1501" s="38">
        <f t="shared" ref="AJ1501:AJ1502" si="1388">ROUND(AC1501/(1-VLOOKUP(AF1501,Group,2,FALSE)),2)</f>
        <v>50.1</v>
      </c>
      <c r="AK1501" s="16">
        <f t="shared" ref="AK1501:AK1502" si="1389">IF(VLOOKUP(AF1501,Group,5,FALSE)="YES",VLOOKUP(ROUND(ROUND(AJ1501,1)-AJ1501,2),Round,2,FALSE)+VLOOKUP(AF1501,Group,6,FALSE),0)</f>
        <v>0</v>
      </c>
      <c r="AL1501" s="16">
        <f t="shared" ref="AL1501:AL1502" si="1390">IF(VLOOKUP(AF1501,Group,7,FALSE)="",0,ROUND(AJ1501-0.04999,1)-AJ1501+AM1501)</f>
        <v>0</v>
      </c>
      <c r="AM1501" s="16" t="str">
        <f t="shared" ref="AM1501:AM1502" si="1391">IF(VLOOKUP(AF1501,Group,7,FALSE)="","",VLOOKUP(AF1501,Group,7,FALSE))</f>
        <v/>
      </c>
      <c r="AO1501" s="156" t="s">
        <v>56</v>
      </c>
    </row>
    <row r="1502" spans="2:41" s="3" customFormat="1" ht="9.9499999999999993" customHeight="1" x14ac:dyDescent="0.2">
      <c r="B1502" s="106" t="s">
        <v>6</v>
      </c>
      <c r="D1502" s="39"/>
      <c r="E1502" s="72" t="s">
        <v>953</v>
      </c>
      <c r="F1502" s="72"/>
      <c r="G1502" s="29" t="s">
        <v>1854</v>
      </c>
      <c r="H1502" s="29"/>
      <c r="I1502" s="29"/>
      <c r="J1502" s="29"/>
      <c r="L1502" s="29" t="s">
        <v>966</v>
      </c>
      <c r="N1502" s="72" t="s">
        <v>1850</v>
      </c>
      <c r="P1502" s="72" t="s">
        <v>1665</v>
      </c>
      <c r="Q1502" s="87"/>
      <c r="R1502" s="28"/>
      <c r="S1502" s="38">
        <f t="shared" si="1382"/>
        <v>50.1</v>
      </c>
      <c r="T1502" s="36" t="s">
        <v>44</v>
      </c>
      <c r="U1502" s="5" t="str">
        <f>+Instructions!$B$3</f>
        <v>E</v>
      </c>
      <c r="V1502" s="51"/>
      <c r="W1502" s="55">
        <f>+Instructions!$C$22</f>
        <v>0</v>
      </c>
      <c r="X1502" s="38">
        <f t="shared" si="1383"/>
        <v>50.1</v>
      </c>
      <c r="Y1502" s="146"/>
      <c r="Z1502" s="6" t="s">
        <v>3263</v>
      </c>
      <c r="AA1502" s="38">
        <v>50.1</v>
      </c>
      <c r="AB1502" s="59">
        <f t="shared" si="1384"/>
        <v>0</v>
      </c>
      <c r="AC1502" s="16">
        <f t="shared" si="1385"/>
        <v>50.1</v>
      </c>
      <c r="AD1502" s="12">
        <f t="shared" si="1386"/>
        <v>0</v>
      </c>
      <c r="AE1502" s="115"/>
      <c r="AF1502" s="121">
        <v>3</v>
      </c>
      <c r="AG1502" s="52">
        <f t="shared" si="1387"/>
        <v>50.1</v>
      </c>
      <c r="AH1502" s="146"/>
      <c r="AJ1502" s="38">
        <f t="shared" si="1388"/>
        <v>50.1</v>
      </c>
      <c r="AK1502" s="16">
        <f t="shared" si="1389"/>
        <v>0</v>
      </c>
      <c r="AL1502" s="16">
        <f t="shared" si="1390"/>
        <v>0</v>
      </c>
      <c r="AM1502" s="16" t="str">
        <f t="shared" si="1391"/>
        <v/>
      </c>
      <c r="AO1502" s="156" t="s">
        <v>56</v>
      </c>
    </row>
    <row r="1503" spans="2:41" s="3" customFormat="1" ht="9.9499999999999993" customHeight="1" x14ac:dyDescent="0.2">
      <c r="B1503" s="106" t="s">
        <v>6</v>
      </c>
      <c r="D1503" s="39"/>
      <c r="E1503" s="72" t="s">
        <v>953</v>
      </c>
      <c r="F1503" s="72"/>
      <c r="G1503" s="29" t="s">
        <v>1855</v>
      </c>
      <c r="H1503" s="29"/>
      <c r="I1503" s="29"/>
      <c r="J1503" s="29"/>
      <c r="L1503" s="29" t="s">
        <v>965</v>
      </c>
      <c r="N1503" s="72" t="s">
        <v>1851</v>
      </c>
      <c r="P1503" s="72" t="s">
        <v>1665</v>
      </c>
      <c r="Q1503" s="87"/>
      <c r="R1503" s="28"/>
      <c r="S1503" s="38">
        <f t="shared" ref="S1503:S1504" si="1392">IF(Suggested="Yes",AA1503,AG1503)</f>
        <v>50.1</v>
      </c>
      <c r="T1503" s="36" t="s">
        <v>44</v>
      </c>
      <c r="U1503" s="5" t="str">
        <f>+Instructions!$B$3</f>
        <v>E</v>
      </c>
      <c r="V1503" s="51"/>
      <c r="W1503" s="55">
        <f>+Instructions!$C$22</f>
        <v>0</v>
      </c>
      <c r="X1503" s="38">
        <f t="shared" ref="X1503:X1504" si="1393">ROUND($AA1503*(1-W1503)+0.004999,2)</f>
        <v>50.1</v>
      </c>
      <c r="Y1503" s="146"/>
      <c r="Z1503" s="6" t="s">
        <v>3263</v>
      </c>
      <c r="AA1503" s="38">
        <v>50.1</v>
      </c>
      <c r="AB1503" s="59">
        <f t="shared" ref="AB1503:AB1504" si="1394">+W1503</f>
        <v>0</v>
      </c>
      <c r="AC1503" s="16">
        <f t="shared" ref="AC1503:AC1504" si="1395">+X1503</f>
        <v>50.1</v>
      </c>
      <c r="AD1503" s="12">
        <f t="shared" ref="AD1503:AD1504" si="1396">(AG1503-AC1503)/AG1503</f>
        <v>0</v>
      </c>
      <c r="AE1503" s="115"/>
      <c r="AF1503" s="121">
        <v>3</v>
      </c>
      <c r="AG1503" s="52">
        <f t="shared" ref="AG1503:AG1504" si="1397">SUM(AJ1503:AL1503)+AE1503</f>
        <v>50.1</v>
      </c>
      <c r="AH1503" s="146"/>
      <c r="AJ1503" s="38">
        <f t="shared" ref="AJ1503:AJ1504" si="1398">ROUND(AC1503/(1-VLOOKUP(AF1503,Group,2,FALSE)),2)</f>
        <v>50.1</v>
      </c>
      <c r="AK1503" s="16">
        <f t="shared" ref="AK1503:AK1504" si="1399">IF(VLOOKUP(AF1503,Group,5,FALSE)="YES",VLOOKUP(ROUND(ROUND(AJ1503,1)-AJ1503,2),Round,2,FALSE)+VLOOKUP(AF1503,Group,6,FALSE),0)</f>
        <v>0</v>
      </c>
      <c r="AL1503" s="16">
        <f t="shared" ref="AL1503:AL1504" si="1400">IF(VLOOKUP(AF1503,Group,7,FALSE)="",0,ROUND(AJ1503-0.04999,1)-AJ1503+AM1503)</f>
        <v>0</v>
      </c>
      <c r="AM1503" s="16" t="str">
        <f t="shared" ref="AM1503:AM1504" si="1401">IF(VLOOKUP(AF1503,Group,7,FALSE)="","",VLOOKUP(AF1503,Group,7,FALSE))</f>
        <v/>
      </c>
      <c r="AO1503" s="156" t="s">
        <v>56</v>
      </c>
    </row>
    <row r="1504" spans="2:41" s="3" customFormat="1" ht="9.9499999999999993" customHeight="1" x14ac:dyDescent="0.2">
      <c r="B1504" s="106" t="s">
        <v>6</v>
      </c>
      <c r="D1504" s="39"/>
      <c r="E1504" s="72" t="s">
        <v>953</v>
      </c>
      <c r="F1504" s="72"/>
      <c r="G1504" s="29" t="s">
        <v>1856</v>
      </c>
      <c r="H1504" s="29"/>
      <c r="I1504" s="29"/>
      <c r="J1504" s="29"/>
      <c r="L1504" s="29" t="s">
        <v>965</v>
      </c>
      <c r="N1504" s="72" t="s">
        <v>1852</v>
      </c>
      <c r="P1504" s="72" t="s">
        <v>1665</v>
      </c>
      <c r="Q1504" s="87"/>
      <c r="R1504" s="28"/>
      <c r="S1504" s="38">
        <f t="shared" si="1392"/>
        <v>50.1</v>
      </c>
      <c r="T1504" s="36" t="s">
        <v>44</v>
      </c>
      <c r="U1504" s="5" t="str">
        <f>+Instructions!$B$3</f>
        <v>E</v>
      </c>
      <c r="V1504" s="51"/>
      <c r="W1504" s="55">
        <f>+Instructions!$C$22</f>
        <v>0</v>
      </c>
      <c r="X1504" s="38">
        <f t="shared" si="1393"/>
        <v>50.1</v>
      </c>
      <c r="Y1504" s="146"/>
      <c r="Z1504" s="6" t="s">
        <v>3263</v>
      </c>
      <c r="AA1504" s="38">
        <v>50.1</v>
      </c>
      <c r="AB1504" s="59">
        <f t="shared" si="1394"/>
        <v>0</v>
      </c>
      <c r="AC1504" s="16">
        <f t="shared" si="1395"/>
        <v>50.1</v>
      </c>
      <c r="AD1504" s="12">
        <f t="shared" si="1396"/>
        <v>0</v>
      </c>
      <c r="AE1504" s="115"/>
      <c r="AF1504" s="121">
        <v>3</v>
      </c>
      <c r="AG1504" s="52">
        <f t="shared" si="1397"/>
        <v>50.1</v>
      </c>
      <c r="AH1504" s="146"/>
      <c r="AJ1504" s="38">
        <f t="shared" si="1398"/>
        <v>50.1</v>
      </c>
      <c r="AK1504" s="16">
        <f t="shared" si="1399"/>
        <v>0</v>
      </c>
      <c r="AL1504" s="16">
        <f t="shared" si="1400"/>
        <v>0</v>
      </c>
      <c r="AM1504" s="16" t="str">
        <f t="shared" si="1401"/>
        <v/>
      </c>
      <c r="AO1504" s="156" t="s">
        <v>56</v>
      </c>
    </row>
    <row r="1505" spans="2:41" s="3" customFormat="1" ht="1.5" customHeight="1" x14ac:dyDescent="0.2">
      <c r="P1505" s="72"/>
      <c r="Q1505" s="87"/>
      <c r="R1505" s="6"/>
      <c r="S1505" s="38"/>
      <c r="T1505" s="6"/>
      <c r="U1505" s="5"/>
      <c r="V1505" s="51"/>
      <c r="W1505" s="55"/>
      <c r="X1505" s="14"/>
      <c r="Y1505" s="146"/>
      <c r="Z1505" s="38"/>
      <c r="AA1505" s="38"/>
      <c r="AB1505" s="54"/>
      <c r="AC1505" s="16"/>
      <c r="AD1505" s="14"/>
      <c r="AE1505" s="64"/>
      <c r="AF1505" s="118"/>
      <c r="AG1505" s="38"/>
      <c r="AH1505" s="146"/>
      <c r="AJ1505" s="38"/>
      <c r="AK1505" s="16"/>
      <c r="AL1505" s="16"/>
      <c r="AM1505" s="16"/>
      <c r="AO1505" s="157" t="s">
        <v>56</v>
      </c>
    </row>
    <row r="1506" spans="2:41" s="3" customFormat="1" ht="9.75" customHeight="1" x14ac:dyDescent="0.2">
      <c r="C1506" s="3" t="s">
        <v>244</v>
      </c>
      <c r="D1506" s="39" t="s">
        <v>303</v>
      </c>
      <c r="E1506" s="164" t="s">
        <v>1704</v>
      </c>
      <c r="F1506" s="72"/>
      <c r="G1506" s="29"/>
      <c r="H1506" s="29"/>
      <c r="I1506" s="29"/>
      <c r="J1506" s="29"/>
      <c r="K1506" s="29"/>
      <c r="L1506" s="29"/>
      <c r="M1506" s="29"/>
      <c r="N1506" s="29"/>
      <c r="Q1506" s="87"/>
      <c r="R1506" s="28"/>
      <c r="S1506" s="38"/>
      <c r="T1506" s="36"/>
      <c r="U1506" s="5"/>
      <c r="V1506" s="51"/>
      <c r="W1506" s="142"/>
      <c r="X1506" s="38"/>
      <c r="Y1506" s="146"/>
      <c r="Z1506" s="148"/>
      <c r="AA1506" s="38"/>
      <c r="AB1506" s="142"/>
      <c r="AC1506" s="142"/>
      <c r="AD1506" s="38"/>
      <c r="AE1506" s="59"/>
      <c r="AF1506" s="16"/>
      <c r="AG1506" s="12"/>
      <c r="AH1506" s="152"/>
      <c r="AI1506" s="154"/>
      <c r="AJ1506" s="38"/>
      <c r="AK1506" s="142"/>
      <c r="AM1506" s="6" t="s">
        <v>244</v>
      </c>
      <c r="AO1506" s="157"/>
    </row>
    <row r="1507" spans="2:41" s="3" customFormat="1" ht="3.75" customHeight="1" x14ac:dyDescent="0.2">
      <c r="P1507" s="72"/>
      <c r="Q1507" s="87"/>
      <c r="R1507" s="6"/>
      <c r="S1507" s="38"/>
      <c r="T1507" s="6"/>
      <c r="U1507" s="5"/>
      <c r="V1507" s="51"/>
      <c r="W1507" s="55"/>
      <c r="X1507" s="14"/>
      <c r="Y1507" s="146"/>
      <c r="Z1507" s="38"/>
      <c r="AA1507" s="38"/>
      <c r="AB1507" s="54"/>
      <c r="AC1507" s="16"/>
      <c r="AD1507" s="14"/>
      <c r="AE1507" s="64"/>
      <c r="AF1507" s="118"/>
      <c r="AG1507" s="38"/>
      <c r="AH1507" s="146"/>
      <c r="AJ1507" s="38"/>
      <c r="AK1507" s="16"/>
      <c r="AL1507" s="16"/>
      <c r="AM1507" s="16"/>
      <c r="AO1507" s="157" t="s">
        <v>56</v>
      </c>
    </row>
    <row r="1508" spans="2:41" s="3" customFormat="1" ht="9.9499999999999993" customHeight="1" x14ac:dyDescent="0.2">
      <c r="C1508" s="71" t="s">
        <v>1148</v>
      </c>
      <c r="P1508" s="137"/>
      <c r="Q1508" s="6"/>
      <c r="R1508" s="77" t="s">
        <v>791</v>
      </c>
      <c r="S1508" s="185" t="s">
        <v>1063</v>
      </c>
      <c r="T1508" s="190"/>
      <c r="U1508" s="5"/>
      <c r="V1508" s="51"/>
      <c r="W1508" s="68"/>
      <c r="X1508" s="68"/>
      <c r="Y1508" s="146"/>
      <c r="Z1508" s="38"/>
      <c r="AA1508" s="38"/>
      <c r="AB1508" s="14"/>
      <c r="AC1508" s="14"/>
      <c r="AD1508" s="14"/>
      <c r="AE1508" s="14"/>
      <c r="AF1508" s="64"/>
      <c r="AG1508" s="16"/>
      <c r="AH1508" s="146"/>
      <c r="AO1508" s="157" t="s">
        <v>56</v>
      </c>
    </row>
    <row r="1509" spans="2:41" s="3" customFormat="1" ht="2.85" customHeight="1" x14ac:dyDescent="0.2">
      <c r="P1509" s="72"/>
      <c r="Q1509" s="87"/>
      <c r="R1509" s="6"/>
      <c r="S1509" s="38"/>
      <c r="T1509" s="6"/>
      <c r="U1509" s="5"/>
      <c r="V1509" s="51"/>
      <c r="W1509" s="55"/>
      <c r="X1509" s="14"/>
      <c r="Y1509" s="146"/>
      <c r="Z1509" s="38"/>
      <c r="AA1509" s="38"/>
      <c r="AB1509" s="54"/>
      <c r="AC1509" s="16"/>
      <c r="AD1509" s="14"/>
      <c r="AE1509" s="64"/>
      <c r="AF1509" s="118"/>
      <c r="AG1509" s="38"/>
      <c r="AH1509" s="146"/>
      <c r="AJ1509" s="38"/>
      <c r="AK1509" s="16"/>
      <c r="AL1509" s="16"/>
      <c r="AM1509" s="16"/>
      <c r="AO1509" s="157" t="s">
        <v>56</v>
      </c>
    </row>
    <row r="1510" spans="2:41" s="3" customFormat="1" ht="9.9499999999999993" customHeight="1" x14ac:dyDescent="0.2">
      <c r="C1510" s="34"/>
      <c r="D1510" s="39" t="s">
        <v>216</v>
      </c>
      <c r="E1510" s="138" t="s">
        <v>229</v>
      </c>
      <c r="F1510" s="138"/>
      <c r="G1510" s="138"/>
      <c r="H1510" s="138"/>
      <c r="I1510" s="138"/>
      <c r="J1510" s="138"/>
      <c r="K1510" s="138"/>
      <c r="L1510" s="138"/>
      <c r="M1510" s="138"/>
      <c r="N1510" s="138"/>
      <c r="O1510" s="29"/>
      <c r="P1510" s="72"/>
      <c r="Q1510" s="29"/>
      <c r="R1510" s="29"/>
      <c r="S1510" s="29"/>
      <c r="T1510" s="29"/>
      <c r="U1510" s="5"/>
      <c r="V1510" s="51"/>
      <c r="W1510" s="68"/>
      <c r="X1510" s="68"/>
      <c r="Y1510" s="146"/>
      <c r="Z1510" s="38"/>
      <c r="AA1510" s="38"/>
      <c r="AB1510" s="54"/>
      <c r="AC1510" s="16"/>
      <c r="AD1510" s="14"/>
      <c r="AE1510" s="64"/>
      <c r="AF1510" s="118"/>
      <c r="AG1510" s="16"/>
      <c r="AH1510" s="146"/>
      <c r="AJ1510" s="38"/>
      <c r="AK1510" s="16"/>
      <c r="AL1510" s="16"/>
      <c r="AM1510" s="16"/>
      <c r="AO1510" s="157"/>
    </row>
    <row r="1511" spans="2:41" s="3" customFormat="1" ht="1.5" customHeight="1" x14ac:dyDescent="0.2">
      <c r="P1511" s="72"/>
      <c r="Q1511" s="87"/>
      <c r="R1511" s="6"/>
      <c r="S1511" s="38"/>
      <c r="T1511" s="6"/>
      <c r="U1511" s="5"/>
      <c r="V1511" s="51"/>
      <c r="W1511" s="55"/>
      <c r="X1511" s="14"/>
      <c r="Y1511" s="146"/>
      <c r="Z1511" s="38"/>
      <c r="AA1511" s="38"/>
      <c r="AB1511" s="54"/>
      <c r="AC1511" s="16"/>
      <c r="AD1511" s="14"/>
      <c r="AE1511" s="64"/>
      <c r="AF1511" s="118"/>
      <c r="AG1511" s="38"/>
      <c r="AH1511" s="146"/>
      <c r="AJ1511" s="38"/>
      <c r="AK1511" s="16"/>
      <c r="AL1511" s="16"/>
      <c r="AM1511" s="16"/>
      <c r="AO1511" s="157" t="s">
        <v>56</v>
      </c>
    </row>
    <row r="1512" spans="2:41" s="3" customFormat="1" ht="9.9499999999999993" customHeight="1" x14ac:dyDescent="0.2">
      <c r="B1512" s="107" t="s">
        <v>52</v>
      </c>
      <c r="D1512" s="39"/>
      <c r="E1512" s="72" t="s">
        <v>1540</v>
      </c>
      <c r="F1512" s="72"/>
      <c r="G1512" s="29" t="s">
        <v>45</v>
      </c>
      <c r="H1512" s="29"/>
      <c r="I1512" s="29"/>
      <c r="J1512" s="29"/>
      <c r="K1512" s="29" t="s">
        <v>125</v>
      </c>
      <c r="L1512" s="29"/>
      <c r="M1512" s="29" t="s">
        <v>1859</v>
      </c>
      <c r="N1512" s="29"/>
      <c r="P1512" s="72" t="s">
        <v>1521</v>
      </c>
      <c r="Q1512" s="87"/>
      <c r="R1512" s="28"/>
      <c r="S1512" s="38">
        <f>IF(Suggested="Yes",AA1512,AG1512)</f>
        <v>31.35</v>
      </c>
      <c r="T1512" s="36" t="s">
        <v>44</v>
      </c>
      <c r="U1512" s="5" t="str">
        <f>+Instructions!$B$3</f>
        <v>E</v>
      </c>
      <c r="V1512" s="51"/>
      <c r="W1512" s="55">
        <f>+Instructions!$C$22</f>
        <v>0</v>
      </c>
      <c r="X1512" s="38">
        <f t="shared" ref="X1512" si="1402">ROUND($AA1512*(1-W1512)+0.004999,2)</f>
        <v>31.35</v>
      </c>
      <c r="Y1512" s="146"/>
      <c r="Z1512" s="6" t="s">
        <v>3263</v>
      </c>
      <c r="AA1512" s="38">
        <v>31.35</v>
      </c>
      <c r="AB1512" s="59">
        <f t="shared" ref="AB1512" si="1403">+W1512</f>
        <v>0</v>
      </c>
      <c r="AC1512" s="16">
        <f t="shared" ref="AC1512" si="1404">+X1512</f>
        <v>31.35</v>
      </c>
      <c r="AD1512" s="12">
        <f t="shared" ref="AD1512" si="1405">(AG1512-AC1512)/AG1512</f>
        <v>0</v>
      </c>
      <c r="AE1512" s="115"/>
      <c r="AF1512" s="120">
        <v>1</v>
      </c>
      <c r="AG1512" s="37">
        <f t="shared" ref="AG1512" si="1406">SUM(AJ1512:AL1512)+AE1512</f>
        <v>31.35</v>
      </c>
      <c r="AH1512" s="146"/>
      <c r="AJ1512" s="38">
        <f t="shared" ref="AJ1512" si="1407">ROUND(AC1512/(1-VLOOKUP(AF1512,Group,2,FALSE)),2)</f>
        <v>31.35</v>
      </c>
      <c r="AK1512" s="16">
        <f t="shared" ref="AK1512" si="1408">IF(VLOOKUP(AF1512,Group,5,FALSE)="YES",VLOOKUP(ROUND(ROUND(AJ1512,1)-AJ1512,2),Round,2,FALSE)+VLOOKUP(AF1512,Group,6,FALSE),0)</f>
        <v>0</v>
      </c>
      <c r="AL1512" s="16">
        <f t="shared" ref="AL1512" si="1409">IF(VLOOKUP(AF1512,Group,7,FALSE)="",0,ROUND(AJ1512-0.04999,1)-AJ1512+AM1512)</f>
        <v>0</v>
      </c>
      <c r="AM1512" s="16" t="str">
        <f t="shared" ref="AM1512" si="1410">IF(VLOOKUP(AF1512,Group,7,FALSE)="","",VLOOKUP(AF1512,Group,7,FALSE))</f>
        <v/>
      </c>
      <c r="AO1512" s="156" t="s">
        <v>56</v>
      </c>
    </row>
    <row r="1513" spans="2:41" s="3" customFormat="1" ht="9.9499999999999993" customHeight="1" x14ac:dyDescent="0.2">
      <c r="B1513" s="107" t="s">
        <v>52</v>
      </c>
      <c r="D1513" s="39"/>
      <c r="E1513" s="72" t="s">
        <v>215</v>
      </c>
      <c r="F1513" s="72"/>
      <c r="G1513" s="29" t="s">
        <v>45</v>
      </c>
      <c r="H1513" s="29"/>
      <c r="I1513" s="29"/>
      <c r="J1513" s="29"/>
      <c r="K1513" s="29" t="s">
        <v>125</v>
      </c>
      <c r="L1513" s="29"/>
      <c r="M1513" s="29" t="s">
        <v>1143</v>
      </c>
      <c r="N1513" s="29"/>
      <c r="P1513" s="72" t="s">
        <v>314</v>
      </c>
      <c r="Q1513" s="87"/>
      <c r="R1513" s="28"/>
      <c r="S1513" s="38">
        <f>IF(Suggested="Yes",AA1513,AG1513)</f>
        <v>37.049999999999997</v>
      </c>
      <c r="T1513" s="36" t="s">
        <v>44</v>
      </c>
      <c r="U1513" s="5" t="str">
        <f>+Instructions!$B$3</f>
        <v>E</v>
      </c>
      <c r="V1513" s="51"/>
      <c r="W1513" s="55">
        <f>+Instructions!$C$22</f>
        <v>0</v>
      </c>
      <c r="X1513" s="38">
        <f>ROUND($AA1513*(1-W1513)+0.004999,2)</f>
        <v>37.049999999999997</v>
      </c>
      <c r="Y1513" s="146"/>
      <c r="Z1513" s="6" t="s">
        <v>3263</v>
      </c>
      <c r="AA1513" s="38">
        <v>37.049999999999997</v>
      </c>
      <c r="AB1513" s="59">
        <f t="shared" ref="AB1513:AC1518" si="1411">+W1513</f>
        <v>0</v>
      </c>
      <c r="AC1513" s="16">
        <f t="shared" si="1411"/>
        <v>37.049999999999997</v>
      </c>
      <c r="AD1513" s="12">
        <f>(AG1513-AC1513)/AG1513</f>
        <v>0</v>
      </c>
      <c r="AE1513" s="115"/>
      <c r="AF1513" s="120">
        <v>1</v>
      </c>
      <c r="AG1513" s="37">
        <f>SUM(AJ1513:AL1513)+AE1513</f>
        <v>37.049999999999997</v>
      </c>
      <c r="AH1513" s="146"/>
      <c r="AJ1513" s="38">
        <f>ROUND(AC1513/(1-VLOOKUP(AF1513,Group,2,FALSE)),2)</f>
        <v>37.049999999999997</v>
      </c>
      <c r="AK1513" s="16">
        <f>IF(VLOOKUP(AF1513,Group,5,FALSE)="YES",VLOOKUP(ROUND(ROUND(AJ1513,1)-AJ1513,2),Round,2,FALSE)+VLOOKUP(AF1513,Group,6,FALSE),0)</f>
        <v>0</v>
      </c>
      <c r="AL1513" s="16">
        <f>IF(VLOOKUP(AF1513,Group,7,FALSE)="",0,ROUND(AJ1513-0.04999,1)-AJ1513+AM1513)</f>
        <v>0</v>
      </c>
      <c r="AM1513" s="16" t="str">
        <f>IF(VLOOKUP(AF1513,Group,7,FALSE)="","",VLOOKUP(AF1513,Group,7,FALSE))</f>
        <v/>
      </c>
      <c r="AO1513" s="157" t="s">
        <v>56</v>
      </c>
    </row>
    <row r="1514" spans="2:41" s="3" customFormat="1" ht="9.9499999999999993" customHeight="1" x14ac:dyDescent="0.2">
      <c r="B1514" s="107" t="s">
        <v>52</v>
      </c>
      <c r="D1514" s="39"/>
      <c r="E1514" s="72" t="s">
        <v>292</v>
      </c>
      <c r="F1514" s="72"/>
      <c r="G1514" s="29" t="s">
        <v>45</v>
      </c>
      <c r="H1514" s="29"/>
      <c r="I1514" s="29"/>
      <c r="J1514" s="29"/>
      <c r="K1514" s="29" t="s">
        <v>125</v>
      </c>
      <c r="L1514" s="29"/>
      <c r="M1514" s="29" t="s">
        <v>714</v>
      </c>
      <c r="N1514" s="29"/>
      <c r="P1514" s="72" t="s">
        <v>90</v>
      </c>
      <c r="Q1514" s="87"/>
      <c r="R1514" s="28"/>
      <c r="S1514" s="38">
        <f>IF(Suggested="Yes",AA1514,AG1514)</f>
        <v>31.75</v>
      </c>
      <c r="T1514" s="36" t="s">
        <v>44</v>
      </c>
      <c r="U1514" s="5" t="str">
        <f>+Instructions!$B$3</f>
        <v>E</v>
      </c>
      <c r="V1514" s="51"/>
      <c r="W1514" s="55">
        <f>+Instructions!$C$22</f>
        <v>0</v>
      </c>
      <c r="X1514" s="38">
        <f>ROUND($AA1514*(1-W1514)+0.004999,2)</f>
        <v>31.75</v>
      </c>
      <c r="Y1514" s="146"/>
      <c r="Z1514" s="6" t="s">
        <v>3263</v>
      </c>
      <c r="AA1514" s="38">
        <v>31.75</v>
      </c>
      <c r="AB1514" s="59">
        <f t="shared" si="1411"/>
        <v>0</v>
      </c>
      <c r="AC1514" s="16">
        <f t="shared" si="1411"/>
        <v>31.75</v>
      </c>
      <c r="AD1514" s="12">
        <f>(AG1514-AC1514)/AG1514</f>
        <v>0</v>
      </c>
      <c r="AE1514" s="115"/>
      <c r="AF1514" s="120">
        <v>1</v>
      </c>
      <c r="AG1514" s="37">
        <f>SUM(AJ1514:AL1514)+AE1514</f>
        <v>31.75</v>
      </c>
      <c r="AH1514" s="146"/>
      <c r="AJ1514" s="38">
        <f>ROUND(AC1514/(1-VLOOKUP(AF1514,Group,2,FALSE)),2)</f>
        <v>31.75</v>
      </c>
      <c r="AK1514" s="16">
        <f>IF(VLOOKUP(AF1514,Group,5,FALSE)="YES",VLOOKUP(ROUND(ROUND(AJ1514,1)-AJ1514,2),Round,2,FALSE)+VLOOKUP(AF1514,Group,6,FALSE),0)</f>
        <v>0</v>
      </c>
      <c r="AL1514" s="16">
        <f>IF(VLOOKUP(AF1514,Group,7,FALSE)="",0,ROUND(AJ1514-0.04999,1)-AJ1514+AM1514)</f>
        <v>0</v>
      </c>
      <c r="AM1514" s="16" t="str">
        <f>IF(VLOOKUP(AF1514,Group,7,FALSE)="","",VLOOKUP(AF1514,Group,7,FALSE))</f>
        <v/>
      </c>
      <c r="AO1514" s="156" t="s">
        <v>56</v>
      </c>
    </row>
    <row r="1515" spans="2:41" s="3" customFormat="1" ht="1.5" customHeight="1" x14ac:dyDescent="0.2">
      <c r="P1515" s="72"/>
      <c r="Q1515" s="87"/>
      <c r="R1515" s="6"/>
      <c r="S1515" s="38"/>
      <c r="T1515" s="6"/>
      <c r="U1515" s="5"/>
      <c r="V1515" s="51"/>
      <c r="W1515" s="55"/>
      <c r="X1515" s="14"/>
      <c r="Y1515" s="146"/>
      <c r="Z1515" s="38"/>
      <c r="AA1515" s="38"/>
      <c r="AB1515" s="54"/>
      <c r="AC1515" s="16"/>
      <c r="AD1515" s="14"/>
      <c r="AE1515" s="64"/>
      <c r="AF1515" s="118"/>
      <c r="AG1515" s="38"/>
      <c r="AH1515" s="146"/>
      <c r="AJ1515" s="38"/>
      <c r="AK1515" s="16"/>
      <c r="AL1515" s="16"/>
      <c r="AM1515" s="16"/>
      <c r="AO1515" s="157" t="s">
        <v>56</v>
      </c>
    </row>
    <row r="1516" spans="2:41" s="3" customFormat="1" ht="9.9499999999999993" customHeight="1" x14ac:dyDescent="0.2">
      <c r="B1516" s="106" t="s">
        <v>6</v>
      </c>
      <c r="D1516" s="39"/>
      <c r="E1516" s="72" t="s">
        <v>1482</v>
      </c>
      <c r="F1516" s="72"/>
      <c r="G1516" s="29" t="s">
        <v>524</v>
      </c>
      <c r="H1516" s="29"/>
      <c r="I1516" s="29"/>
      <c r="K1516" s="29" t="s">
        <v>125</v>
      </c>
      <c r="L1516" s="29"/>
      <c r="M1516" s="29" t="s">
        <v>2807</v>
      </c>
      <c r="N1516" s="72"/>
      <c r="P1516" s="72" t="s">
        <v>1864</v>
      </c>
      <c r="Q1516" s="87"/>
      <c r="R1516" s="28"/>
      <c r="S1516" s="38">
        <f t="shared" ref="S1516" si="1412">IF(Suggested="Yes",AA1516,AG1516)</f>
        <v>12.8</v>
      </c>
      <c r="T1516" s="36" t="s">
        <v>43</v>
      </c>
      <c r="U1516" s="5" t="str">
        <f>+Instructions!$B$3</f>
        <v>E</v>
      </c>
      <c r="V1516" s="51"/>
      <c r="W1516" s="55">
        <f>+Instructions!$C$22</f>
        <v>0</v>
      </c>
      <c r="X1516" s="38">
        <f>ROUND($AA1516*(1-W1516)+0.004999,2)</f>
        <v>12.8</v>
      </c>
      <c r="Y1516" s="146"/>
      <c r="Z1516" s="6" t="s">
        <v>3263</v>
      </c>
      <c r="AA1516" s="38">
        <v>12.8</v>
      </c>
      <c r="AB1516" s="59">
        <f t="shared" ref="AB1516" si="1413">+W1516</f>
        <v>0</v>
      </c>
      <c r="AC1516" s="16">
        <f t="shared" ref="AC1516" si="1414">+X1516</f>
        <v>12.8</v>
      </c>
      <c r="AD1516" s="12">
        <f t="shared" ref="AD1516" si="1415">(AG1516-AC1516)/AG1516</f>
        <v>0</v>
      </c>
      <c r="AE1516" s="115"/>
      <c r="AF1516" s="121">
        <v>3</v>
      </c>
      <c r="AG1516" s="52">
        <f t="shared" ref="AG1516" si="1416">SUM(AJ1516:AL1516)+AE1516</f>
        <v>12.8</v>
      </c>
      <c r="AH1516" s="146"/>
      <c r="AJ1516" s="38">
        <f t="shared" ref="AJ1516" si="1417">ROUND(AC1516/(1-VLOOKUP(AF1516,Group,2,FALSE)),2)</f>
        <v>12.8</v>
      </c>
      <c r="AK1516" s="16">
        <f t="shared" ref="AK1516" si="1418">IF(VLOOKUP(AF1516,Group,5,FALSE)="YES",VLOOKUP(ROUND(ROUND(AJ1516,1)-AJ1516,2),Round,2,FALSE)+VLOOKUP(AF1516,Group,6,FALSE),0)</f>
        <v>0</v>
      </c>
      <c r="AL1516" s="16">
        <f t="shared" ref="AL1516" si="1419">IF(VLOOKUP(AF1516,Group,7,FALSE)="",0,ROUND(AJ1516-0.04999,1)-AJ1516+AM1516)</f>
        <v>0</v>
      </c>
      <c r="AM1516" s="16" t="str">
        <f t="shared" ref="AM1516" si="1420">IF(VLOOKUP(AF1516,Group,7,FALSE)="","",VLOOKUP(AF1516,Group,7,FALSE))</f>
        <v/>
      </c>
      <c r="AO1516" s="156" t="s">
        <v>56</v>
      </c>
    </row>
    <row r="1517" spans="2:41" s="3" customFormat="1" ht="1.5" customHeight="1" x14ac:dyDescent="0.2">
      <c r="P1517" s="72"/>
      <c r="Q1517" s="87"/>
      <c r="R1517" s="6"/>
      <c r="S1517" s="38"/>
      <c r="T1517" s="6"/>
      <c r="U1517" s="5"/>
      <c r="V1517" s="51"/>
      <c r="W1517" s="55"/>
      <c r="X1517" s="14"/>
      <c r="Y1517" s="146"/>
      <c r="Z1517" s="38"/>
      <c r="AA1517" s="38"/>
      <c r="AB1517" s="54"/>
      <c r="AC1517" s="16"/>
      <c r="AD1517" s="14"/>
      <c r="AE1517" s="64"/>
      <c r="AF1517" s="118"/>
      <c r="AG1517" s="38"/>
      <c r="AH1517" s="146"/>
      <c r="AJ1517" s="38"/>
      <c r="AK1517" s="16"/>
      <c r="AL1517" s="16"/>
      <c r="AM1517" s="16"/>
      <c r="AO1517" s="157" t="s">
        <v>56</v>
      </c>
    </row>
    <row r="1518" spans="2:41" s="3" customFormat="1" ht="9.9499999999999993" customHeight="1" x14ac:dyDescent="0.2">
      <c r="B1518" s="107" t="s">
        <v>52</v>
      </c>
      <c r="D1518" s="39"/>
      <c r="E1518" s="72" t="s">
        <v>1425</v>
      </c>
      <c r="F1518" s="72"/>
      <c r="G1518" s="29" t="s">
        <v>45</v>
      </c>
      <c r="H1518" s="29"/>
      <c r="I1518" s="29"/>
      <c r="J1518" s="29"/>
      <c r="K1518" s="29" t="s">
        <v>1426</v>
      </c>
      <c r="L1518" s="29"/>
      <c r="M1518" s="29" t="s">
        <v>1427</v>
      </c>
      <c r="N1518" s="29"/>
      <c r="P1518" s="72" t="s">
        <v>1344</v>
      </c>
      <c r="Q1518" s="87"/>
      <c r="R1518" s="28"/>
      <c r="S1518" s="38">
        <f>IF(Suggested="Yes",AA1518,AG1518)</f>
        <v>42.75</v>
      </c>
      <c r="T1518" s="36" t="s">
        <v>44</v>
      </c>
      <c r="U1518" s="5" t="str">
        <f>+Instructions!$B$3</f>
        <v>E</v>
      </c>
      <c r="V1518" s="51"/>
      <c r="W1518" s="55">
        <f>+Instructions!$C$22</f>
        <v>0</v>
      </c>
      <c r="X1518" s="38">
        <f>ROUND($AA1518*(1-W1518)+0.004999,2)</f>
        <v>42.75</v>
      </c>
      <c r="Y1518" s="146"/>
      <c r="Z1518" s="6" t="s">
        <v>3263</v>
      </c>
      <c r="AA1518" s="38">
        <v>42.75</v>
      </c>
      <c r="AB1518" s="59">
        <f t="shared" si="1411"/>
        <v>0</v>
      </c>
      <c r="AC1518" s="16">
        <f t="shared" si="1411"/>
        <v>42.75</v>
      </c>
      <c r="AD1518" s="12">
        <f>(AG1518-AC1518)/AG1518</f>
        <v>0</v>
      </c>
      <c r="AE1518" s="115"/>
      <c r="AF1518" s="120">
        <v>1</v>
      </c>
      <c r="AG1518" s="37">
        <f>SUM(AJ1518:AL1518)+AE1518</f>
        <v>42.75</v>
      </c>
      <c r="AH1518" s="146"/>
      <c r="AJ1518" s="38">
        <f>ROUND(AC1518/(1-VLOOKUP(AF1518,Group,2,FALSE)),2)</f>
        <v>42.75</v>
      </c>
      <c r="AK1518" s="16">
        <f>IF(VLOOKUP(AF1518,Group,5,FALSE)="YES",VLOOKUP(ROUND(ROUND(AJ1518,1)-AJ1518,2),Round,2,FALSE)+VLOOKUP(AF1518,Group,6,FALSE),0)</f>
        <v>0</v>
      </c>
      <c r="AL1518" s="16">
        <f>IF(VLOOKUP(AF1518,Group,7,FALSE)="",0,ROUND(AJ1518-0.04999,1)-AJ1518+AM1518)</f>
        <v>0</v>
      </c>
      <c r="AM1518" s="16" t="str">
        <f>IF(VLOOKUP(AF1518,Group,7,FALSE)="","",VLOOKUP(AF1518,Group,7,FALSE))</f>
        <v/>
      </c>
      <c r="AO1518" s="156" t="s">
        <v>56</v>
      </c>
    </row>
    <row r="1519" spans="2:41" s="3" customFormat="1" ht="1.5" customHeight="1" x14ac:dyDescent="0.2">
      <c r="P1519" s="72"/>
      <c r="Q1519" s="87"/>
      <c r="R1519" s="6"/>
      <c r="S1519" s="38"/>
      <c r="T1519" s="6"/>
      <c r="U1519" s="5"/>
      <c r="V1519" s="51"/>
      <c r="W1519" s="55"/>
      <c r="X1519" s="14"/>
      <c r="Y1519" s="146"/>
      <c r="Z1519" s="38"/>
      <c r="AA1519" s="38"/>
      <c r="AB1519" s="54"/>
      <c r="AC1519" s="16"/>
      <c r="AD1519" s="14"/>
      <c r="AE1519" s="64"/>
      <c r="AF1519" s="118"/>
      <c r="AG1519" s="38"/>
      <c r="AH1519" s="146"/>
      <c r="AJ1519" s="38"/>
      <c r="AK1519" s="16"/>
      <c r="AL1519" s="16"/>
      <c r="AM1519" s="16"/>
      <c r="AO1519" s="157" t="s">
        <v>56</v>
      </c>
    </row>
    <row r="1520" spans="2:41" s="3" customFormat="1" ht="9.9499999999999993" customHeight="1" x14ac:dyDescent="0.2">
      <c r="B1520" s="107" t="s">
        <v>52</v>
      </c>
      <c r="D1520" s="39"/>
      <c r="E1520" s="72" t="s">
        <v>1361</v>
      </c>
      <c r="F1520" s="72"/>
      <c r="G1520" s="29" t="s">
        <v>45</v>
      </c>
      <c r="H1520" s="29"/>
      <c r="I1520" s="29"/>
      <c r="J1520" s="29"/>
      <c r="K1520" s="29" t="s">
        <v>1360</v>
      </c>
      <c r="L1520" s="29"/>
      <c r="M1520" s="29" t="s">
        <v>1428</v>
      </c>
      <c r="N1520" s="29"/>
      <c r="P1520" s="72" t="s">
        <v>536</v>
      </c>
      <c r="Q1520" s="87"/>
      <c r="R1520" s="28"/>
      <c r="S1520" s="38">
        <f>IF(Suggested="Yes",AA1520,AG1520)</f>
        <v>24.65</v>
      </c>
      <c r="T1520" s="36" t="s">
        <v>44</v>
      </c>
      <c r="U1520" s="5" t="str">
        <f>+Instructions!$B$3</f>
        <v>E</v>
      </c>
      <c r="V1520" s="51"/>
      <c r="W1520" s="55">
        <f>+Instructions!$C$22</f>
        <v>0</v>
      </c>
      <c r="X1520" s="38">
        <f>ROUND($AA1520*(1-W1520)+0.004999,2)</f>
        <v>24.65</v>
      </c>
      <c r="Y1520" s="146"/>
      <c r="Z1520" s="6" t="s">
        <v>3263</v>
      </c>
      <c r="AA1520" s="38">
        <v>24.65</v>
      </c>
      <c r="AB1520" s="59">
        <f>+W1520</f>
        <v>0</v>
      </c>
      <c r="AC1520" s="16">
        <f>+X1520</f>
        <v>24.65</v>
      </c>
      <c r="AD1520" s="12">
        <f>(AG1520-AC1520)/AG1520</f>
        <v>0</v>
      </c>
      <c r="AE1520" s="115"/>
      <c r="AF1520" s="120">
        <v>1</v>
      </c>
      <c r="AG1520" s="37">
        <f>SUM(AJ1520:AL1520)+AE1520</f>
        <v>24.65</v>
      </c>
      <c r="AH1520" s="146"/>
      <c r="AJ1520" s="38">
        <f>ROUND(AC1520/(1-VLOOKUP(AF1520,Group,2,FALSE)),2)</f>
        <v>24.65</v>
      </c>
      <c r="AK1520" s="16">
        <f>IF(VLOOKUP(AF1520,Group,5,FALSE)="YES",VLOOKUP(ROUND(ROUND(AJ1520,1)-AJ1520,2),Round,2,FALSE)+VLOOKUP(AF1520,Group,6,FALSE),0)</f>
        <v>0</v>
      </c>
      <c r="AL1520" s="16">
        <f>IF(VLOOKUP(AF1520,Group,7,FALSE)="",0,ROUND(AJ1520-0.04999,1)-AJ1520+AM1520)</f>
        <v>0</v>
      </c>
      <c r="AM1520" s="16" t="str">
        <f>IF(VLOOKUP(AF1520,Group,7,FALSE)="","",VLOOKUP(AF1520,Group,7,FALSE))</f>
        <v/>
      </c>
      <c r="AO1520" s="156" t="s">
        <v>56</v>
      </c>
    </row>
    <row r="1521" spans="1:41" s="3" customFormat="1" ht="1.5" customHeight="1" x14ac:dyDescent="0.2">
      <c r="P1521" s="72"/>
      <c r="Q1521" s="87"/>
      <c r="R1521" s="6"/>
      <c r="S1521" s="38"/>
      <c r="T1521" s="6"/>
      <c r="U1521" s="5"/>
      <c r="V1521" s="51"/>
      <c r="W1521" s="55"/>
      <c r="X1521" s="14"/>
      <c r="Y1521" s="146"/>
      <c r="Z1521" s="38"/>
      <c r="AA1521" s="38"/>
      <c r="AB1521" s="54"/>
      <c r="AC1521" s="16"/>
      <c r="AD1521" s="14"/>
      <c r="AE1521" s="64"/>
      <c r="AF1521" s="118"/>
      <c r="AG1521" s="38"/>
      <c r="AH1521" s="146"/>
      <c r="AJ1521" s="38"/>
      <c r="AK1521" s="16"/>
      <c r="AL1521" s="16"/>
      <c r="AM1521" s="16"/>
      <c r="AO1521" s="157" t="s">
        <v>56</v>
      </c>
    </row>
    <row r="1522" spans="1:41" s="3" customFormat="1" ht="9.9499999999999993" customHeight="1" x14ac:dyDescent="0.2">
      <c r="B1522" s="106" t="s">
        <v>6</v>
      </c>
      <c r="D1522" s="39"/>
      <c r="E1522" s="72" t="s">
        <v>1966</v>
      </c>
      <c r="F1522" s="72"/>
      <c r="G1522" s="29" t="s">
        <v>1936</v>
      </c>
      <c r="H1522" s="29"/>
      <c r="I1522" s="29"/>
      <c r="J1522" s="29"/>
      <c r="K1522" s="29" t="s">
        <v>125</v>
      </c>
      <c r="L1522" s="29"/>
      <c r="M1522" s="29" t="s">
        <v>2168</v>
      </c>
      <c r="N1522" s="29"/>
      <c r="P1522" s="72" t="s">
        <v>1531</v>
      </c>
      <c r="Q1522" s="87"/>
      <c r="R1522" s="28"/>
      <c r="S1522" s="38">
        <f t="shared" ref="S1522:S1534" si="1421">IF(Suggested="Yes",AA1522,AG1522)</f>
        <v>45.1</v>
      </c>
      <c r="T1522" s="36" t="s">
        <v>43</v>
      </c>
      <c r="U1522" s="5" t="str">
        <f>+Instructions!$B$3</f>
        <v>E</v>
      </c>
      <c r="V1522" s="51"/>
      <c r="W1522" s="55">
        <f>+Instructions!$C$22</f>
        <v>0</v>
      </c>
      <c r="X1522" s="38">
        <f t="shared" ref="X1522:X1534" si="1422">ROUND($AA1522*(1-W1522)+0.004999,2)</f>
        <v>45.1</v>
      </c>
      <c r="Y1522" s="146"/>
      <c r="Z1522" s="6" t="s">
        <v>3263</v>
      </c>
      <c r="AA1522" s="38">
        <v>45.1</v>
      </c>
      <c r="AB1522" s="59">
        <f t="shared" ref="AB1522:AB1534" si="1423">+W1522</f>
        <v>0</v>
      </c>
      <c r="AC1522" s="16">
        <f t="shared" ref="AC1522:AC1534" si="1424">+X1522</f>
        <v>45.1</v>
      </c>
      <c r="AD1522" s="12">
        <f t="shared" ref="AD1522:AD1534" si="1425">(AG1522-AC1522)/AG1522</f>
        <v>0</v>
      </c>
      <c r="AE1522" s="115"/>
      <c r="AF1522" s="121">
        <v>3</v>
      </c>
      <c r="AG1522" s="52">
        <f t="shared" ref="AG1522:AG1534" si="1426">SUM(AJ1522:AL1522)+AE1522</f>
        <v>45.1</v>
      </c>
      <c r="AH1522" s="146"/>
      <c r="AJ1522" s="38">
        <f t="shared" ref="AJ1522:AJ1534" si="1427">ROUND(AC1522/(1-VLOOKUP(AF1522,Group,2,FALSE)),2)</f>
        <v>45.1</v>
      </c>
      <c r="AK1522" s="16">
        <f t="shared" ref="AK1522:AK1534" si="1428">IF(VLOOKUP(AF1522,Group,5,FALSE)="YES",VLOOKUP(ROUND(ROUND(AJ1522,1)-AJ1522,2),Round,2,FALSE)+VLOOKUP(AF1522,Group,6,FALSE),0)</f>
        <v>0</v>
      </c>
      <c r="AL1522" s="16">
        <f t="shared" ref="AL1522:AL1534" si="1429">IF(VLOOKUP(AF1522,Group,7,FALSE)="",0,ROUND(AJ1522-0.04999,1)-AJ1522+AM1522)</f>
        <v>0</v>
      </c>
      <c r="AM1522" s="16" t="str">
        <f t="shared" ref="AM1522:AM1534" si="1430">IF(VLOOKUP(AF1522,Group,7,FALSE)="","",VLOOKUP(AF1522,Group,7,FALSE))</f>
        <v/>
      </c>
      <c r="AO1522" s="156" t="s">
        <v>56</v>
      </c>
    </row>
    <row r="1523" spans="1:41" s="3" customFormat="1" ht="9.9499999999999993" customHeight="1" x14ac:dyDescent="0.2">
      <c r="B1523" s="106" t="s">
        <v>6</v>
      </c>
      <c r="D1523" s="39"/>
      <c r="E1523" s="72" t="s">
        <v>83</v>
      </c>
      <c r="F1523" s="72"/>
      <c r="G1523" s="29" t="s">
        <v>94</v>
      </c>
      <c r="H1523" s="29"/>
      <c r="I1523" s="29"/>
      <c r="J1523" s="29"/>
      <c r="K1523" s="29" t="s">
        <v>125</v>
      </c>
      <c r="L1523" s="29"/>
      <c r="M1523" s="29" t="s">
        <v>2169</v>
      </c>
      <c r="N1523" s="29"/>
      <c r="P1523" s="72" t="s">
        <v>1531</v>
      </c>
      <c r="Q1523" s="87"/>
      <c r="R1523" s="28"/>
      <c r="S1523" s="38">
        <f t="shared" si="1421"/>
        <v>30</v>
      </c>
      <c r="T1523" s="36" t="s">
        <v>43</v>
      </c>
      <c r="U1523" s="5" t="str">
        <f>+Instructions!$B$3</f>
        <v>E</v>
      </c>
      <c r="V1523" s="51"/>
      <c r="W1523" s="55">
        <f>+Instructions!$C$22</f>
        <v>0</v>
      </c>
      <c r="X1523" s="38">
        <f t="shared" si="1422"/>
        <v>30</v>
      </c>
      <c r="Y1523" s="146"/>
      <c r="Z1523" s="6" t="s">
        <v>3263</v>
      </c>
      <c r="AA1523" s="38">
        <v>30</v>
      </c>
      <c r="AB1523" s="59">
        <f t="shared" si="1423"/>
        <v>0</v>
      </c>
      <c r="AC1523" s="16">
        <f t="shared" si="1424"/>
        <v>30</v>
      </c>
      <c r="AD1523" s="12">
        <f t="shared" si="1425"/>
        <v>0</v>
      </c>
      <c r="AE1523" s="115"/>
      <c r="AF1523" s="121">
        <v>3</v>
      </c>
      <c r="AG1523" s="52">
        <f t="shared" si="1426"/>
        <v>30</v>
      </c>
      <c r="AH1523" s="146"/>
      <c r="AJ1523" s="38">
        <f t="shared" si="1427"/>
        <v>30</v>
      </c>
      <c r="AK1523" s="16">
        <f t="shared" si="1428"/>
        <v>0</v>
      </c>
      <c r="AL1523" s="16">
        <f t="shared" si="1429"/>
        <v>0</v>
      </c>
      <c r="AM1523" s="16" t="str">
        <f t="shared" si="1430"/>
        <v/>
      </c>
      <c r="AO1523" s="157" t="s">
        <v>56</v>
      </c>
    </row>
    <row r="1524" spans="1:41" s="3" customFormat="1" ht="9.9499999999999993" customHeight="1" x14ac:dyDescent="0.2">
      <c r="B1524" s="106" t="s">
        <v>6</v>
      </c>
      <c r="D1524" s="39" t="s">
        <v>244</v>
      </c>
      <c r="E1524" s="72" t="s">
        <v>251</v>
      </c>
      <c r="F1524" s="72"/>
      <c r="G1524" s="29" t="s">
        <v>96</v>
      </c>
      <c r="H1524" s="29"/>
      <c r="I1524" s="29"/>
      <c r="J1524" s="29"/>
      <c r="K1524" s="29" t="s">
        <v>125</v>
      </c>
      <c r="L1524" s="29"/>
      <c r="M1524" s="29" t="s">
        <v>1153</v>
      </c>
      <c r="N1524" s="29"/>
      <c r="P1524" s="72" t="s">
        <v>1531</v>
      </c>
      <c r="Q1524" s="87"/>
      <c r="R1524" s="28"/>
      <c r="S1524" s="38">
        <f t="shared" si="1421"/>
        <v>43.35</v>
      </c>
      <c r="T1524" s="36" t="s">
        <v>43</v>
      </c>
      <c r="U1524" s="5" t="str">
        <f>+Instructions!$B$3</f>
        <v>E</v>
      </c>
      <c r="V1524" s="51"/>
      <c r="W1524" s="55">
        <f>+Instructions!$C$22</f>
        <v>0</v>
      </c>
      <c r="X1524" s="38">
        <f t="shared" si="1422"/>
        <v>43.35</v>
      </c>
      <c r="Y1524" s="146"/>
      <c r="Z1524" s="6" t="s">
        <v>3263</v>
      </c>
      <c r="AA1524" s="38">
        <v>43.35</v>
      </c>
      <c r="AB1524" s="59">
        <f t="shared" si="1423"/>
        <v>0</v>
      </c>
      <c r="AC1524" s="16">
        <f t="shared" si="1424"/>
        <v>43.35</v>
      </c>
      <c r="AD1524" s="12">
        <f t="shared" si="1425"/>
        <v>0</v>
      </c>
      <c r="AE1524" s="115"/>
      <c r="AF1524" s="121">
        <v>3</v>
      </c>
      <c r="AG1524" s="52">
        <f t="shared" si="1426"/>
        <v>43.35</v>
      </c>
      <c r="AH1524" s="146"/>
      <c r="AJ1524" s="38">
        <f t="shared" si="1427"/>
        <v>43.35</v>
      </c>
      <c r="AK1524" s="16">
        <f t="shared" si="1428"/>
        <v>0</v>
      </c>
      <c r="AL1524" s="16">
        <f t="shared" si="1429"/>
        <v>0</v>
      </c>
      <c r="AM1524" s="16" t="str">
        <f t="shared" si="1430"/>
        <v/>
      </c>
      <c r="AO1524" s="157" t="s">
        <v>56</v>
      </c>
    </row>
    <row r="1525" spans="1:41" s="3" customFormat="1" ht="9.9499999999999993" customHeight="1" x14ac:dyDescent="0.2">
      <c r="B1525" s="106" t="s">
        <v>6</v>
      </c>
      <c r="D1525" s="39"/>
      <c r="E1525" s="72" t="s">
        <v>83</v>
      </c>
      <c r="F1525" s="72"/>
      <c r="G1525" s="29" t="s">
        <v>116</v>
      </c>
      <c r="H1525" s="29"/>
      <c r="I1525" s="29"/>
      <c r="J1525" s="29"/>
      <c r="K1525" s="29" t="s">
        <v>125</v>
      </c>
      <c r="L1525" s="29"/>
      <c r="M1525" s="29" t="s">
        <v>2170</v>
      </c>
      <c r="N1525" s="29"/>
      <c r="P1525" s="72" t="s">
        <v>1531</v>
      </c>
      <c r="Q1525" s="87"/>
      <c r="R1525" s="28"/>
      <c r="S1525" s="38">
        <f t="shared" si="1421"/>
        <v>34.85</v>
      </c>
      <c r="T1525" s="36" t="s">
        <v>43</v>
      </c>
      <c r="U1525" s="5" t="str">
        <f>+Instructions!$B$3</f>
        <v>E</v>
      </c>
      <c r="V1525" s="51"/>
      <c r="W1525" s="55">
        <f>+Instructions!$C$22</f>
        <v>0</v>
      </c>
      <c r="X1525" s="38">
        <f t="shared" si="1422"/>
        <v>34.85</v>
      </c>
      <c r="Y1525" s="146"/>
      <c r="Z1525" s="6" t="s">
        <v>3263</v>
      </c>
      <c r="AA1525" s="38">
        <v>34.85</v>
      </c>
      <c r="AB1525" s="59">
        <f t="shared" si="1423"/>
        <v>0</v>
      </c>
      <c r="AC1525" s="16">
        <f t="shared" si="1424"/>
        <v>34.85</v>
      </c>
      <c r="AD1525" s="12">
        <f t="shared" si="1425"/>
        <v>0</v>
      </c>
      <c r="AE1525" s="115"/>
      <c r="AF1525" s="121">
        <v>3</v>
      </c>
      <c r="AG1525" s="52">
        <f t="shared" si="1426"/>
        <v>34.85</v>
      </c>
      <c r="AH1525" s="146"/>
      <c r="AJ1525" s="38">
        <f t="shared" si="1427"/>
        <v>34.85</v>
      </c>
      <c r="AK1525" s="16">
        <f t="shared" si="1428"/>
        <v>0</v>
      </c>
      <c r="AL1525" s="16">
        <f t="shared" si="1429"/>
        <v>0</v>
      </c>
      <c r="AM1525" s="16" t="str">
        <f t="shared" si="1430"/>
        <v/>
      </c>
      <c r="AO1525" s="156" t="s">
        <v>56</v>
      </c>
    </row>
    <row r="1526" spans="1:41" s="3" customFormat="1" ht="9.9499999999999993" customHeight="1" x14ac:dyDescent="0.2">
      <c r="B1526" s="106" t="s">
        <v>6</v>
      </c>
      <c r="D1526" s="39"/>
      <c r="E1526" s="72" t="s">
        <v>83</v>
      </c>
      <c r="F1526" s="72"/>
      <c r="G1526" s="29" t="s">
        <v>1938</v>
      </c>
      <c r="H1526" s="29"/>
      <c r="I1526" s="29"/>
      <c r="J1526" s="29"/>
      <c r="K1526" s="29" t="s">
        <v>125</v>
      </c>
      <c r="L1526" s="29"/>
      <c r="M1526" s="29" t="s">
        <v>2172</v>
      </c>
      <c r="N1526" s="29"/>
      <c r="P1526" s="72" t="s">
        <v>1531</v>
      </c>
      <c r="Q1526" s="87"/>
      <c r="R1526" s="28"/>
      <c r="S1526" s="38">
        <f t="shared" si="1421"/>
        <v>26.15</v>
      </c>
      <c r="T1526" s="36" t="s">
        <v>43</v>
      </c>
      <c r="U1526" s="5" t="str">
        <f>+Instructions!$B$3</f>
        <v>E</v>
      </c>
      <c r="V1526" s="51"/>
      <c r="W1526" s="55">
        <f>+Instructions!$C$22</f>
        <v>0</v>
      </c>
      <c r="X1526" s="38">
        <f t="shared" si="1422"/>
        <v>26.15</v>
      </c>
      <c r="Y1526" s="146"/>
      <c r="Z1526" s="6" t="s">
        <v>3263</v>
      </c>
      <c r="AA1526" s="38">
        <v>26.15</v>
      </c>
      <c r="AB1526" s="59">
        <f t="shared" si="1423"/>
        <v>0</v>
      </c>
      <c r="AC1526" s="16">
        <f t="shared" si="1424"/>
        <v>26.15</v>
      </c>
      <c r="AD1526" s="12">
        <f t="shared" si="1425"/>
        <v>0</v>
      </c>
      <c r="AE1526" s="115"/>
      <c r="AF1526" s="121">
        <v>3</v>
      </c>
      <c r="AG1526" s="52">
        <f t="shared" si="1426"/>
        <v>26.15</v>
      </c>
      <c r="AH1526" s="146"/>
      <c r="AJ1526" s="38">
        <f t="shared" si="1427"/>
        <v>26.15</v>
      </c>
      <c r="AK1526" s="16">
        <f t="shared" si="1428"/>
        <v>0</v>
      </c>
      <c r="AL1526" s="16">
        <f t="shared" si="1429"/>
        <v>0</v>
      </c>
      <c r="AM1526" s="16" t="str">
        <f t="shared" si="1430"/>
        <v/>
      </c>
      <c r="AO1526" s="156" t="s">
        <v>56</v>
      </c>
    </row>
    <row r="1527" spans="1:41" s="3" customFormat="1" ht="1.5" customHeight="1" x14ac:dyDescent="0.2">
      <c r="P1527" s="72"/>
      <c r="Q1527" s="87"/>
      <c r="R1527" s="6"/>
      <c r="S1527" s="38"/>
      <c r="T1527" s="6"/>
      <c r="U1527" s="5"/>
      <c r="V1527" s="51"/>
      <c r="W1527" s="55"/>
      <c r="X1527" s="14"/>
      <c r="Y1527" s="146"/>
      <c r="Z1527" s="38"/>
      <c r="AA1527" s="38"/>
      <c r="AB1527" s="54"/>
      <c r="AC1527" s="16"/>
      <c r="AD1527" s="14"/>
      <c r="AE1527" s="64"/>
      <c r="AF1527" s="118"/>
      <c r="AG1527" s="38"/>
      <c r="AH1527" s="146"/>
      <c r="AJ1527" s="38"/>
      <c r="AK1527" s="16"/>
      <c r="AL1527" s="16"/>
      <c r="AM1527" s="16"/>
      <c r="AO1527" s="157" t="s">
        <v>56</v>
      </c>
    </row>
    <row r="1528" spans="1:41" s="3" customFormat="1" ht="10.35" customHeight="1" x14ac:dyDescent="0.2">
      <c r="A1528" s="3" t="s">
        <v>242</v>
      </c>
      <c r="C1528" s="139" t="s">
        <v>243</v>
      </c>
      <c r="D1528" s="11"/>
      <c r="E1528" s="140"/>
      <c r="F1528" s="140"/>
      <c r="G1528" s="29" t="s">
        <v>244</v>
      </c>
      <c r="J1528" s="3" t="s">
        <v>244</v>
      </c>
      <c r="N1528" s="77"/>
      <c r="P1528" s="77" t="s">
        <v>244</v>
      </c>
      <c r="Q1528" s="87"/>
      <c r="T1528" s="191"/>
      <c r="U1528" s="141"/>
      <c r="V1528" s="51"/>
      <c r="W1528" s="14"/>
      <c r="X1528" s="142"/>
      <c r="Y1528" s="150"/>
      <c r="Z1528" s="14"/>
      <c r="AA1528" s="142"/>
      <c r="AB1528" s="142"/>
      <c r="AD1528" s="54"/>
      <c r="AE1528" s="16"/>
      <c r="AF1528" s="14"/>
      <c r="AG1528" s="64"/>
      <c r="AH1528" s="153"/>
      <c r="AI1528" s="38"/>
      <c r="AJ1528" s="142"/>
      <c r="AL1528" s="6" t="s">
        <v>244</v>
      </c>
      <c r="AO1528" s="157"/>
    </row>
    <row r="1529" spans="1:41" s="3" customFormat="1" ht="9.9499999999999993" customHeight="1" x14ac:dyDescent="0.2">
      <c r="C1529" s="71" t="s">
        <v>3095</v>
      </c>
      <c r="D1529" s="11"/>
      <c r="E1529" s="140"/>
      <c r="F1529" s="140"/>
      <c r="G1529" s="29"/>
      <c r="N1529" s="77"/>
      <c r="P1529" s="77"/>
      <c r="Q1529" s="71"/>
      <c r="R1529" s="77" t="s">
        <v>791</v>
      </c>
      <c r="S1529" s="185" t="s">
        <v>1063</v>
      </c>
      <c r="T1529" s="190"/>
      <c r="U1529" s="141"/>
      <c r="V1529" s="51"/>
      <c r="W1529" s="14"/>
      <c r="X1529" s="142"/>
      <c r="Y1529" s="150"/>
      <c r="Z1529" s="14"/>
      <c r="AA1529" s="142"/>
      <c r="AB1529" s="142"/>
      <c r="AD1529" s="54"/>
      <c r="AE1529" s="16"/>
      <c r="AF1529" s="14"/>
      <c r="AG1529" s="64"/>
      <c r="AH1529" s="153"/>
      <c r="AI1529" s="38"/>
      <c r="AJ1529" s="142"/>
      <c r="AL1529" s="6" t="s">
        <v>244</v>
      </c>
      <c r="AO1529" s="157"/>
    </row>
    <row r="1530" spans="1:41" s="3" customFormat="1" ht="2.85" customHeight="1" x14ac:dyDescent="0.2">
      <c r="P1530" s="72"/>
      <c r="Q1530" s="87"/>
      <c r="R1530" s="6"/>
      <c r="S1530" s="38"/>
      <c r="T1530" s="6"/>
      <c r="U1530" s="5"/>
      <c r="V1530" s="51"/>
      <c r="W1530" s="55"/>
      <c r="X1530" s="14"/>
      <c r="Y1530" s="146"/>
      <c r="Z1530" s="38"/>
      <c r="AA1530" s="38"/>
      <c r="AB1530" s="54"/>
      <c r="AC1530" s="16"/>
      <c r="AD1530" s="14"/>
      <c r="AE1530" s="64"/>
      <c r="AF1530" s="118"/>
      <c r="AG1530" s="38"/>
      <c r="AH1530" s="146"/>
      <c r="AJ1530" s="38"/>
      <c r="AK1530" s="16"/>
      <c r="AL1530" s="16"/>
      <c r="AM1530" s="16"/>
      <c r="AO1530" s="157" t="s">
        <v>56</v>
      </c>
    </row>
    <row r="1531" spans="1:41" s="3" customFormat="1" ht="9.9499999999999993" customHeight="1" x14ac:dyDescent="0.2">
      <c r="C1531" s="34"/>
      <c r="D1531" s="39" t="s">
        <v>216</v>
      </c>
      <c r="E1531" s="138" t="s">
        <v>229</v>
      </c>
      <c r="F1531" s="138"/>
      <c r="G1531" s="138"/>
      <c r="H1531" s="138"/>
      <c r="I1531" s="138"/>
      <c r="J1531" s="138"/>
      <c r="K1531" s="138"/>
      <c r="L1531" s="138"/>
      <c r="M1531" s="138"/>
      <c r="N1531" s="138"/>
      <c r="O1531" s="29"/>
      <c r="P1531" s="72"/>
      <c r="Q1531" s="29"/>
      <c r="R1531" s="29"/>
      <c r="S1531" s="29"/>
      <c r="T1531" s="29"/>
      <c r="U1531" s="5"/>
      <c r="V1531" s="51"/>
      <c r="W1531" s="68"/>
      <c r="X1531" s="68"/>
      <c r="Y1531" s="146"/>
      <c r="Z1531" s="38"/>
      <c r="AA1531" s="38"/>
      <c r="AB1531" s="54"/>
      <c r="AC1531" s="16"/>
      <c r="AD1531" s="14"/>
      <c r="AE1531" s="64"/>
      <c r="AF1531" s="118"/>
      <c r="AG1531" s="16"/>
      <c r="AH1531" s="146"/>
      <c r="AJ1531" s="38"/>
      <c r="AK1531" s="16"/>
      <c r="AL1531" s="16"/>
      <c r="AM1531" s="16"/>
      <c r="AO1531" s="157"/>
    </row>
    <row r="1532" spans="1:41" s="3" customFormat="1" ht="1.5" customHeight="1" x14ac:dyDescent="0.2">
      <c r="P1532" s="72"/>
      <c r="Q1532" s="87"/>
      <c r="R1532" s="6"/>
      <c r="S1532" s="38"/>
      <c r="T1532" s="6"/>
      <c r="U1532" s="5"/>
      <c r="V1532" s="51"/>
      <c r="W1532" s="55"/>
      <c r="X1532" s="14"/>
      <c r="Y1532" s="146"/>
      <c r="Z1532" s="38"/>
      <c r="AA1532" s="38"/>
      <c r="AB1532" s="54"/>
      <c r="AC1532" s="16"/>
      <c r="AD1532" s="14"/>
      <c r="AE1532" s="64"/>
      <c r="AF1532" s="118"/>
      <c r="AG1532" s="38"/>
      <c r="AH1532" s="146"/>
      <c r="AJ1532" s="38"/>
      <c r="AK1532" s="16"/>
      <c r="AL1532" s="16"/>
      <c r="AM1532" s="16"/>
      <c r="AO1532" s="157" t="s">
        <v>56</v>
      </c>
    </row>
    <row r="1533" spans="1:41" s="3" customFormat="1" ht="9.9499999999999993" customHeight="1" x14ac:dyDescent="0.2">
      <c r="B1533" s="106" t="s">
        <v>6</v>
      </c>
      <c r="D1533" s="39"/>
      <c r="E1533" s="72" t="s">
        <v>377</v>
      </c>
      <c r="F1533" s="72"/>
      <c r="G1533" s="29" t="s">
        <v>2167</v>
      </c>
      <c r="H1533" s="29"/>
      <c r="I1533" s="29"/>
      <c r="J1533" s="29"/>
      <c r="K1533" s="29" t="s">
        <v>125</v>
      </c>
      <c r="L1533" s="29"/>
      <c r="M1533" s="29" t="s">
        <v>1152</v>
      </c>
      <c r="N1533" s="29"/>
      <c r="P1533" s="72" t="s">
        <v>1531</v>
      </c>
      <c r="Q1533" s="87"/>
      <c r="R1533" s="28"/>
      <c r="S1533" s="38">
        <f t="shared" si="1421"/>
        <v>58.45</v>
      </c>
      <c r="T1533" s="36" t="s">
        <v>43</v>
      </c>
      <c r="U1533" s="5" t="str">
        <f>+Instructions!$B$3</f>
        <v>E</v>
      </c>
      <c r="V1533" s="51"/>
      <c r="W1533" s="55">
        <f>+Instructions!$C$22</f>
        <v>0</v>
      </c>
      <c r="X1533" s="38">
        <f t="shared" si="1422"/>
        <v>58.45</v>
      </c>
      <c r="Y1533" s="146"/>
      <c r="Z1533" s="6" t="s">
        <v>3263</v>
      </c>
      <c r="AA1533" s="38">
        <v>58.45</v>
      </c>
      <c r="AB1533" s="59">
        <f t="shared" si="1423"/>
        <v>0</v>
      </c>
      <c r="AC1533" s="16">
        <f t="shared" si="1424"/>
        <v>58.45</v>
      </c>
      <c r="AD1533" s="12">
        <f t="shared" si="1425"/>
        <v>0</v>
      </c>
      <c r="AE1533" s="115"/>
      <c r="AF1533" s="121">
        <v>3</v>
      </c>
      <c r="AG1533" s="52">
        <f t="shared" si="1426"/>
        <v>58.45</v>
      </c>
      <c r="AH1533" s="146"/>
      <c r="AJ1533" s="38">
        <f t="shared" si="1427"/>
        <v>58.45</v>
      </c>
      <c r="AK1533" s="16">
        <f t="shared" si="1428"/>
        <v>0</v>
      </c>
      <c r="AL1533" s="16">
        <f t="shared" si="1429"/>
        <v>0</v>
      </c>
      <c r="AM1533" s="16" t="str">
        <f t="shared" si="1430"/>
        <v/>
      </c>
      <c r="AO1533" s="157" t="s">
        <v>56</v>
      </c>
    </row>
    <row r="1534" spans="1:41" s="3" customFormat="1" ht="9.9499999999999993" customHeight="1" x14ac:dyDescent="0.2">
      <c r="B1534" s="106" t="s">
        <v>6</v>
      </c>
      <c r="D1534" s="39"/>
      <c r="E1534" s="72" t="s">
        <v>83</v>
      </c>
      <c r="F1534" s="72"/>
      <c r="G1534" s="29" t="s">
        <v>2022</v>
      </c>
      <c r="H1534" s="29"/>
      <c r="I1534" s="29"/>
      <c r="J1534" s="29"/>
      <c r="K1534" s="29" t="s">
        <v>125</v>
      </c>
      <c r="L1534" s="29"/>
      <c r="M1534" s="29" t="s">
        <v>2171</v>
      </c>
      <c r="N1534" s="29"/>
      <c r="P1534" s="72" t="s">
        <v>1531</v>
      </c>
      <c r="Q1534" s="87"/>
      <c r="R1534" s="28"/>
      <c r="S1534" s="38">
        <f t="shared" si="1421"/>
        <v>26.25</v>
      </c>
      <c r="T1534" s="36" t="s">
        <v>43</v>
      </c>
      <c r="U1534" s="5" t="str">
        <f>+Instructions!$B$3</f>
        <v>E</v>
      </c>
      <c r="V1534" s="51"/>
      <c r="W1534" s="55">
        <f>+Instructions!$C$22</f>
        <v>0</v>
      </c>
      <c r="X1534" s="38">
        <f t="shared" si="1422"/>
        <v>26.25</v>
      </c>
      <c r="Y1534" s="146"/>
      <c r="Z1534" s="6" t="s">
        <v>3263</v>
      </c>
      <c r="AA1534" s="38">
        <v>26.25</v>
      </c>
      <c r="AB1534" s="59">
        <f t="shared" si="1423"/>
        <v>0</v>
      </c>
      <c r="AC1534" s="16">
        <f t="shared" si="1424"/>
        <v>26.25</v>
      </c>
      <c r="AD1534" s="12">
        <f t="shared" si="1425"/>
        <v>0</v>
      </c>
      <c r="AE1534" s="115"/>
      <c r="AF1534" s="121">
        <v>3</v>
      </c>
      <c r="AG1534" s="52">
        <f t="shared" si="1426"/>
        <v>26.25</v>
      </c>
      <c r="AH1534" s="146"/>
      <c r="AJ1534" s="38">
        <f t="shared" si="1427"/>
        <v>26.25</v>
      </c>
      <c r="AK1534" s="16">
        <f t="shared" si="1428"/>
        <v>0</v>
      </c>
      <c r="AL1534" s="16">
        <f t="shared" si="1429"/>
        <v>0</v>
      </c>
      <c r="AM1534" s="16" t="str">
        <f t="shared" si="1430"/>
        <v/>
      </c>
      <c r="AO1534" s="156" t="s">
        <v>56</v>
      </c>
    </row>
    <row r="1535" spans="1:41" s="3" customFormat="1" ht="2.85" customHeight="1" x14ac:dyDescent="0.2">
      <c r="P1535" s="72"/>
      <c r="Q1535" s="87"/>
      <c r="R1535" s="6"/>
      <c r="S1535" s="38"/>
      <c r="T1535" s="6"/>
      <c r="U1535" s="5"/>
      <c r="V1535" s="51"/>
      <c r="W1535" s="55"/>
      <c r="X1535" s="14"/>
      <c r="Y1535" s="146"/>
      <c r="Z1535" s="38"/>
      <c r="AA1535" s="38"/>
      <c r="AB1535" s="54"/>
      <c r="AC1535" s="16"/>
      <c r="AD1535" s="14"/>
      <c r="AE1535" s="64"/>
      <c r="AF1535" s="118"/>
      <c r="AG1535" s="38"/>
      <c r="AH1535" s="146"/>
      <c r="AJ1535" s="38"/>
      <c r="AK1535" s="16"/>
      <c r="AL1535" s="16"/>
      <c r="AM1535" s="16"/>
      <c r="AO1535" s="157" t="s">
        <v>56</v>
      </c>
    </row>
    <row r="1536" spans="1:41" s="3" customFormat="1" ht="9.9499999999999993" customHeight="1" x14ac:dyDescent="0.2">
      <c r="C1536" s="34"/>
      <c r="D1536" s="39" t="s">
        <v>216</v>
      </c>
      <c r="E1536" s="138" t="s">
        <v>179</v>
      </c>
      <c r="F1536" s="138"/>
      <c r="G1536" s="138"/>
      <c r="H1536" s="138"/>
      <c r="I1536" s="138"/>
      <c r="J1536" s="138" t="s">
        <v>244</v>
      </c>
      <c r="K1536" s="138"/>
      <c r="L1536" s="138"/>
      <c r="M1536" s="138"/>
      <c r="N1536" s="138"/>
      <c r="O1536" s="29"/>
      <c r="P1536" s="72"/>
      <c r="Q1536" s="29"/>
      <c r="R1536" s="29"/>
      <c r="S1536" s="29"/>
      <c r="T1536" s="29"/>
      <c r="U1536" s="5"/>
      <c r="V1536" s="51"/>
      <c r="W1536" s="68"/>
      <c r="X1536" s="68"/>
      <c r="Y1536" s="146"/>
      <c r="Z1536" s="38"/>
      <c r="AA1536" s="38"/>
      <c r="AB1536" s="54"/>
      <c r="AC1536" s="16"/>
      <c r="AD1536" s="14"/>
      <c r="AE1536" s="64"/>
      <c r="AF1536" s="118"/>
      <c r="AG1536" s="16"/>
      <c r="AH1536" s="146"/>
      <c r="AJ1536" s="38"/>
      <c r="AK1536" s="16"/>
      <c r="AL1536" s="16"/>
      <c r="AM1536" s="16"/>
      <c r="AO1536" s="157"/>
    </row>
    <row r="1537" spans="2:41" s="3" customFormat="1" ht="1.5" customHeight="1" x14ac:dyDescent="0.2">
      <c r="P1537" s="72"/>
      <c r="Q1537" s="87"/>
      <c r="R1537" s="6"/>
      <c r="S1537" s="38"/>
      <c r="T1537" s="6"/>
      <c r="U1537" s="5"/>
      <c r="V1537" s="51"/>
      <c r="W1537" s="55"/>
      <c r="X1537" s="14"/>
      <c r="Y1537" s="146"/>
      <c r="Z1537" s="38"/>
      <c r="AA1537" s="38"/>
      <c r="AB1537" s="54"/>
      <c r="AC1537" s="16"/>
      <c r="AD1537" s="14"/>
      <c r="AE1537" s="64"/>
      <c r="AF1537" s="118"/>
      <c r="AG1537" s="38"/>
      <c r="AH1537" s="146"/>
      <c r="AJ1537" s="38"/>
      <c r="AK1537" s="16"/>
      <c r="AL1537" s="16"/>
      <c r="AM1537" s="16"/>
      <c r="AO1537" s="157" t="s">
        <v>56</v>
      </c>
    </row>
    <row r="1538" spans="2:41" s="3" customFormat="1" ht="9.9499999999999993" customHeight="1" x14ac:dyDescent="0.2">
      <c r="B1538" s="106" t="s">
        <v>6</v>
      </c>
      <c r="D1538" s="39"/>
      <c r="E1538" s="72" t="s">
        <v>97</v>
      </c>
      <c r="F1538" s="72"/>
      <c r="G1538" s="29" t="s">
        <v>1301</v>
      </c>
      <c r="H1538" s="29"/>
      <c r="I1538" s="29"/>
      <c r="J1538" s="29"/>
      <c r="K1538" s="29" t="s">
        <v>125</v>
      </c>
      <c r="L1538" s="29"/>
      <c r="M1538" s="29" t="s">
        <v>245</v>
      </c>
      <c r="N1538" s="29"/>
      <c r="P1538" s="72"/>
      <c r="Q1538" s="87"/>
      <c r="R1538" s="28"/>
      <c r="S1538" s="38">
        <f>IF(Suggested="Yes",AA1538,AG1538)</f>
        <v>34.549999999999997</v>
      </c>
      <c r="T1538" s="36" t="s">
        <v>43</v>
      </c>
      <c r="U1538" s="5" t="str">
        <f>+Instructions!$B$3</f>
        <v>E</v>
      </c>
      <c r="V1538" s="51"/>
      <c r="W1538" s="55">
        <f>+Instructions!$C$22</f>
        <v>0</v>
      </c>
      <c r="X1538" s="38">
        <f>ROUND($AA1538*(1-W1538)+0.004999,2)</f>
        <v>34.549999999999997</v>
      </c>
      <c r="Y1538" s="146"/>
      <c r="Z1538" s="6" t="s">
        <v>3263</v>
      </c>
      <c r="AA1538" s="38">
        <v>34.549999999999997</v>
      </c>
      <c r="AB1538" s="59">
        <f>+W1538</f>
        <v>0</v>
      </c>
      <c r="AC1538" s="16">
        <f>+X1538</f>
        <v>34.549999999999997</v>
      </c>
      <c r="AD1538" s="12">
        <f>(AG1538-AC1538)/AG1538</f>
        <v>0</v>
      </c>
      <c r="AE1538" s="115"/>
      <c r="AF1538" s="121">
        <v>3</v>
      </c>
      <c r="AG1538" s="52">
        <f>SUM(AJ1538:AL1538)+AE1538</f>
        <v>34.549999999999997</v>
      </c>
      <c r="AH1538" s="146"/>
      <c r="AJ1538" s="38">
        <f>ROUND(AC1538/(1-VLOOKUP(AF1538,Group,2,FALSE)),2)</f>
        <v>34.549999999999997</v>
      </c>
      <c r="AK1538" s="16">
        <f>IF(VLOOKUP(AF1538,Group,5,FALSE)="YES",VLOOKUP(ROUND(ROUND(AJ1538,1)-AJ1538,2),Round,2,FALSE)+VLOOKUP(AF1538,Group,6,FALSE),0)</f>
        <v>0</v>
      </c>
      <c r="AL1538" s="16">
        <f>IF(VLOOKUP(AF1538,Group,7,FALSE)="",0,ROUND(AJ1538-0.04999,1)-AJ1538+AM1538)</f>
        <v>0</v>
      </c>
      <c r="AM1538" s="16" t="str">
        <f>IF(VLOOKUP(AF1538,Group,7,FALSE)="","",VLOOKUP(AF1538,Group,7,FALSE))</f>
        <v/>
      </c>
      <c r="AO1538" s="157" t="s">
        <v>56</v>
      </c>
    </row>
    <row r="1539" spans="2:41" s="3" customFormat="1" ht="9.9499999999999993" customHeight="1" x14ac:dyDescent="0.2">
      <c r="B1539" s="106" t="s">
        <v>6</v>
      </c>
      <c r="D1539" s="39"/>
      <c r="E1539" s="72" t="s">
        <v>98</v>
      </c>
      <c r="F1539" s="72"/>
      <c r="G1539" s="29" t="s">
        <v>99</v>
      </c>
      <c r="H1539" s="29"/>
      <c r="I1539" s="29"/>
      <c r="J1539" s="29"/>
      <c r="K1539" s="29" t="s">
        <v>125</v>
      </c>
      <c r="L1539" s="29"/>
      <c r="M1539" s="29" t="s">
        <v>246</v>
      </c>
      <c r="N1539" s="29"/>
      <c r="P1539" s="72"/>
      <c r="Q1539" s="87"/>
      <c r="R1539" s="28"/>
      <c r="S1539" s="38">
        <f>IF(Suggested="Yes",AA1539,AG1539)</f>
        <v>34</v>
      </c>
      <c r="T1539" s="36" t="s">
        <v>43</v>
      </c>
      <c r="U1539" s="5" t="str">
        <f>+Instructions!$B$3</f>
        <v>E</v>
      </c>
      <c r="V1539" s="51"/>
      <c r="W1539" s="55">
        <f>+Instructions!$C$22</f>
        <v>0</v>
      </c>
      <c r="X1539" s="38">
        <f>ROUND($AA1539*(1-W1539)+0.004999,2)</f>
        <v>34</v>
      </c>
      <c r="Y1539" s="146"/>
      <c r="Z1539" s="6" t="s">
        <v>3263</v>
      </c>
      <c r="AA1539" s="38">
        <v>34</v>
      </c>
      <c r="AB1539" s="59">
        <f>+W1539</f>
        <v>0</v>
      </c>
      <c r="AC1539" s="16">
        <f>+X1539</f>
        <v>34</v>
      </c>
      <c r="AD1539" s="12">
        <f>(AG1539-AC1539)/AG1539</f>
        <v>0</v>
      </c>
      <c r="AE1539" s="115"/>
      <c r="AF1539" s="121">
        <v>3</v>
      </c>
      <c r="AG1539" s="52">
        <f>SUM(AJ1539:AL1539)+AE1539</f>
        <v>34</v>
      </c>
      <c r="AH1539" s="146"/>
      <c r="AJ1539" s="38">
        <f>ROUND(AC1539/(1-VLOOKUP(AF1539,Group,2,FALSE)),2)</f>
        <v>34</v>
      </c>
      <c r="AK1539" s="16">
        <f>IF(VLOOKUP(AF1539,Group,5,FALSE)="YES",VLOOKUP(ROUND(ROUND(AJ1539,1)-AJ1539,2),Round,2,FALSE)+VLOOKUP(AF1539,Group,6,FALSE),0)</f>
        <v>0</v>
      </c>
      <c r="AL1539" s="16">
        <f>IF(VLOOKUP(AF1539,Group,7,FALSE)="",0,ROUND(AJ1539-0.04999,1)-AJ1539+AM1539)</f>
        <v>0</v>
      </c>
      <c r="AM1539" s="16" t="str">
        <f>IF(VLOOKUP(AF1539,Group,7,FALSE)="","",VLOOKUP(AF1539,Group,7,FALSE))</f>
        <v/>
      </c>
      <c r="AO1539" s="157" t="s">
        <v>56</v>
      </c>
    </row>
    <row r="1540" spans="2:41" s="3" customFormat="1" ht="1.5" customHeight="1" x14ac:dyDescent="0.2">
      <c r="P1540" s="72"/>
      <c r="Q1540" s="87"/>
      <c r="R1540" s="6"/>
      <c r="S1540" s="38"/>
      <c r="T1540" s="6"/>
      <c r="U1540" s="5"/>
      <c r="V1540" s="51"/>
      <c r="W1540" s="55"/>
      <c r="X1540" s="14"/>
      <c r="Y1540" s="146"/>
      <c r="Z1540" s="38"/>
      <c r="AA1540" s="38"/>
      <c r="AB1540" s="54"/>
      <c r="AC1540" s="16"/>
      <c r="AD1540" s="14"/>
      <c r="AE1540" s="64"/>
      <c r="AF1540" s="118"/>
      <c r="AG1540" s="38"/>
      <c r="AH1540" s="146"/>
      <c r="AJ1540" s="38"/>
      <c r="AK1540" s="16"/>
      <c r="AL1540" s="16"/>
      <c r="AM1540" s="16"/>
      <c r="AO1540" s="157" t="s">
        <v>56</v>
      </c>
    </row>
    <row r="1541" spans="2:41" s="3" customFormat="1" ht="9.6" customHeight="1" x14ac:dyDescent="0.2">
      <c r="C1541" s="3" t="s">
        <v>244</v>
      </c>
      <c r="D1541" s="39" t="s">
        <v>303</v>
      </c>
      <c r="E1541" s="164" t="s">
        <v>1231</v>
      </c>
      <c r="F1541" s="72"/>
      <c r="G1541" s="29"/>
      <c r="H1541" s="29"/>
      <c r="I1541" s="29"/>
      <c r="J1541" s="29"/>
      <c r="K1541" s="29"/>
      <c r="L1541" s="29"/>
      <c r="M1541" s="29"/>
      <c r="N1541" s="29"/>
      <c r="Q1541" s="87"/>
      <c r="R1541" s="28"/>
      <c r="S1541" s="38"/>
      <c r="T1541" s="36"/>
      <c r="U1541" s="5"/>
      <c r="V1541" s="51"/>
      <c r="W1541" s="142"/>
      <c r="X1541" s="38"/>
      <c r="Y1541" s="146"/>
      <c r="Z1541" s="148"/>
      <c r="AA1541" s="38"/>
      <c r="AB1541" s="142"/>
      <c r="AC1541" s="142"/>
      <c r="AD1541" s="38"/>
      <c r="AE1541" s="59"/>
      <c r="AF1541" s="16"/>
      <c r="AG1541" s="12"/>
      <c r="AH1541" s="152"/>
      <c r="AI1541" s="154"/>
      <c r="AJ1541" s="38"/>
      <c r="AK1541" s="142"/>
      <c r="AM1541" s="6" t="s">
        <v>244</v>
      </c>
      <c r="AO1541" s="157"/>
    </row>
    <row r="1542" spans="2:41" s="3" customFormat="1" ht="3.75" customHeight="1" x14ac:dyDescent="0.2">
      <c r="P1542" s="72"/>
      <c r="Q1542" s="87"/>
      <c r="R1542" s="6"/>
      <c r="S1542" s="38"/>
      <c r="T1542" s="6"/>
      <c r="U1542" s="5"/>
      <c r="V1542" s="51"/>
      <c r="W1542" s="55"/>
      <c r="X1542" s="14"/>
      <c r="Y1542" s="146"/>
      <c r="Z1542" s="38"/>
      <c r="AA1542" s="38"/>
      <c r="AB1542" s="54"/>
      <c r="AC1542" s="16"/>
      <c r="AD1542" s="14"/>
      <c r="AE1542" s="64"/>
      <c r="AF1542" s="118"/>
      <c r="AG1542" s="38"/>
      <c r="AH1542" s="146"/>
      <c r="AJ1542" s="38"/>
      <c r="AK1542" s="16"/>
      <c r="AL1542" s="16"/>
      <c r="AM1542" s="16"/>
      <c r="AO1542" s="157"/>
    </row>
    <row r="1543" spans="2:41" s="3" customFormat="1" ht="9.9499999999999993" customHeight="1" x14ac:dyDescent="0.2">
      <c r="C1543" s="71" t="s">
        <v>2173</v>
      </c>
      <c r="P1543" s="137"/>
      <c r="Q1543" s="6"/>
      <c r="R1543" s="77" t="s">
        <v>791</v>
      </c>
      <c r="S1543" s="185" t="s">
        <v>1063</v>
      </c>
      <c r="T1543" s="190"/>
      <c r="U1543" s="5"/>
      <c r="V1543" s="51"/>
      <c r="W1543" s="68"/>
      <c r="X1543" s="68"/>
      <c r="Y1543" s="146"/>
      <c r="Z1543" s="38"/>
      <c r="AA1543" s="38"/>
      <c r="AB1543" s="14"/>
      <c r="AC1543" s="14"/>
      <c r="AD1543" s="14"/>
      <c r="AE1543" s="14"/>
      <c r="AF1543" s="64"/>
      <c r="AG1543" s="16"/>
      <c r="AH1543" s="146"/>
      <c r="AO1543" s="157" t="s">
        <v>56</v>
      </c>
    </row>
    <row r="1544" spans="2:41" s="3" customFormat="1" ht="2.85" customHeight="1" x14ac:dyDescent="0.2">
      <c r="P1544" s="72"/>
      <c r="Q1544" s="87"/>
      <c r="R1544" s="6"/>
      <c r="S1544" s="38"/>
      <c r="T1544" s="6"/>
      <c r="U1544" s="5"/>
      <c r="V1544" s="51"/>
      <c r="W1544" s="55"/>
      <c r="X1544" s="14"/>
      <c r="Y1544" s="146"/>
      <c r="Z1544" s="38"/>
      <c r="AA1544" s="38"/>
      <c r="AB1544" s="54"/>
      <c r="AC1544" s="16"/>
      <c r="AD1544" s="14"/>
      <c r="AE1544" s="64"/>
      <c r="AF1544" s="118"/>
      <c r="AG1544" s="38"/>
      <c r="AH1544" s="146"/>
      <c r="AJ1544" s="38"/>
      <c r="AK1544" s="16"/>
      <c r="AL1544" s="16"/>
      <c r="AM1544" s="16"/>
      <c r="AO1544" s="157" t="s">
        <v>56</v>
      </c>
    </row>
    <row r="1545" spans="2:41" s="3" customFormat="1" ht="9.9499999999999993" customHeight="1" x14ac:dyDescent="0.2">
      <c r="C1545" s="34"/>
      <c r="D1545" s="39" t="s">
        <v>216</v>
      </c>
      <c r="E1545" s="138" t="s">
        <v>586</v>
      </c>
      <c r="F1545" s="138"/>
      <c r="G1545" s="138"/>
      <c r="H1545" s="138"/>
      <c r="I1545" s="138"/>
      <c r="J1545" s="138"/>
      <c r="K1545" s="138"/>
      <c r="L1545" s="138"/>
      <c r="M1545" s="138"/>
      <c r="N1545" s="138"/>
      <c r="O1545" s="29"/>
      <c r="P1545" s="72"/>
      <c r="Q1545" s="29"/>
      <c r="R1545" s="29"/>
      <c r="S1545" s="29"/>
      <c r="T1545" s="29"/>
      <c r="U1545" s="5"/>
      <c r="V1545" s="51"/>
      <c r="W1545" s="68"/>
      <c r="X1545" s="68"/>
      <c r="Y1545" s="146"/>
      <c r="Z1545" s="38"/>
      <c r="AA1545" s="38"/>
      <c r="AB1545" s="54"/>
      <c r="AC1545" s="16"/>
      <c r="AD1545" s="14"/>
      <c r="AE1545" s="64"/>
      <c r="AF1545" s="118"/>
      <c r="AG1545" s="16"/>
      <c r="AH1545" s="146"/>
      <c r="AJ1545" s="38"/>
      <c r="AK1545" s="16"/>
      <c r="AL1545" s="16"/>
      <c r="AM1545" s="16"/>
      <c r="AO1545" s="157"/>
    </row>
    <row r="1546" spans="2:41" s="3" customFormat="1" ht="1.5" customHeight="1" x14ac:dyDescent="0.2">
      <c r="P1546" s="72"/>
      <c r="Q1546" s="87"/>
      <c r="R1546" s="6"/>
      <c r="S1546" s="38"/>
      <c r="T1546" s="6"/>
      <c r="U1546" s="5"/>
      <c r="V1546" s="51"/>
      <c r="W1546" s="55"/>
      <c r="X1546" s="14"/>
      <c r="Y1546" s="146"/>
      <c r="Z1546" s="38"/>
      <c r="AA1546" s="38"/>
      <c r="AB1546" s="54"/>
      <c r="AC1546" s="16"/>
      <c r="AD1546" s="14"/>
      <c r="AE1546" s="64"/>
      <c r="AF1546" s="118"/>
      <c r="AG1546" s="38"/>
      <c r="AH1546" s="146"/>
      <c r="AJ1546" s="38"/>
      <c r="AK1546" s="16"/>
      <c r="AL1546" s="16"/>
      <c r="AM1546" s="16"/>
      <c r="AO1546" s="157" t="s">
        <v>56</v>
      </c>
    </row>
    <row r="1547" spans="2:41" s="3" customFormat="1" ht="9.9499999999999993" customHeight="1" x14ac:dyDescent="0.2">
      <c r="B1547" s="107" t="s">
        <v>52</v>
      </c>
      <c r="D1547" s="39"/>
      <c r="E1547" s="72" t="s">
        <v>1723</v>
      </c>
      <c r="F1547" s="72"/>
      <c r="G1547" s="29" t="s">
        <v>45</v>
      </c>
      <c r="H1547" s="29"/>
      <c r="I1547" s="29"/>
      <c r="J1547" s="29"/>
      <c r="K1547" s="29" t="s">
        <v>457</v>
      </c>
      <c r="L1547" s="29"/>
      <c r="M1547" s="29" t="s">
        <v>1735</v>
      </c>
      <c r="N1547" s="29"/>
      <c r="P1547" s="72" t="s">
        <v>1725</v>
      </c>
      <c r="Q1547" s="87"/>
      <c r="R1547" s="28"/>
      <c r="S1547" s="38">
        <f>IF(Suggested="Yes",AA1547,AG1547)</f>
        <v>24.2</v>
      </c>
      <c r="T1547" s="36" t="s">
        <v>44</v>
      </c>
      <c r="U1547" s="5" t="str">
        <f>+Instructions!$B$3</f>
        <v>E</v>
      </c>
      <c r="V1547" s="51"/>
      <c r="W1547" s="55">
        <f>+Instructions!$C$22</f>
        <v>0</v>
      </c>
      <c r="X1547" s="38">
        <f t="shared" ref="X1547:X1549" si="1431">ROUND($AA1547*(1-W1547)+0.004999,2)</f>
        <v>24.2</v>
      </c>
      <c r="Y1547" s="146"/>
      <c r="Z1547" s="6" t="s">
        <v>3263</v>
      </c>
      <c r="AA1547" s="38">
        <v>24.2</v>
      </c>
      <c r="AB1547" s="59">
        <f t="shared" ref="AB1547:AB1549" si="1432">+W1547</f>
        <v>0</v>
      </c>
      <c r="AC1547" s="16">
        <f t="shared" ref="AC1547:AC1549" si="1433">+X1547</f>
        <v>24.2</v>
      </c>
      <c r="AD1547" s="12">
        <f t="shared" ref="AD1547:AD1549" si="1434">(AG1547-AC1547)/AG1547</f>
        <v>0</v>
      </c>
      <c r="AE1547" s="115"/>
      <c r="AF1547" s="120">
        <v>1</v>
      </c>
      <c r="AG1547" s="37">
        <f t="shared" ref="AG1547:AG1549" si="1435">SUM(AJ1547:AL1547)+AE1547</f>
        <v>24.2</v>
      </c>
      <c r="AH1547" s="146"/>
      <c r="AJ1547" s="38">
        <f t="shared" ref="AJ1547:AJ1549" si="1436">ROUND(AC1547/(1-VLOOKUP(AF1547,Group,2,FALSE)),2)</f>
        <v>24.2</v>
      </c>
      <c r="AK1547" s="16">
        <f t="shared" ref="AK1547:AK1549" si="1437">IF(VLOOKUP(AF1547,Group,5,FALSE)="YES",VLOOKUP(ROUND(ROUND(AJ1547,1)-AJ1547,2),Round,2,FALSE)+VLOOKUP(AF1547,Group,6,FALSE),0)</f>
        <v>0</v>
      </c>
      <c r="AL1547" s="16">
        <f t="shared" ref="AL1547:AL1549" si="1438">IF(VLOOKUP(AF1547,Group,7,FALSE)="",0,ROUND(AJ1547-0.04999,1)-AJ1547+AM1547)</f>
        <v>0</v>
      </c>
      <c r="AM1547" s="16" t="str">
        <f t="shared" ref="AM1547:AM1549" si="1439">IF(VLOOKUP(AF1547,Group,7,FALSE)="","",VLOOKUP(AF1547,Group,7,FALSE))</f>
        <v/>
      </c>
      <c r="AO1547" s="156" t="s">
        <v>56</v>
      </c>
    </row>
    <row r="1548" spans="2:41" s="3" customFormat="1" ht="9.75" customHeight="1" x14ac:dyDescent="0.2">
      <c r="B1548" s="107" t="s">
        <v>52</v>
      </c>
      <c r="D1548" s="39"/>
      <c r="E1548" s="72" t="s">
        <v>1540</v>
      </c>
      <c r="F1548" s="72"/>
      <c r="G1548" s="29" t="s">
        <v>45</v>
      </c>
      <c r="H1548" s="29"/>
      <c r="I1548" s="29"/>
      <c r="J1548" s="29"/>
      <c r="K1548" s="29" t="s">
        <v>457</v>
      </c>
      <c r="L1548" s="29"/>
      <c r="M1548" s="29" t="s">
        <v>1858</v>
      </c>
      <c r="N1548" s="29"/>
      <c r="P1548" s="72" t="s">
        <v>2812</v>
      </c>
      <c r="Q1548" s="87"/>
      <c r="R1548" s="28"/>
      <c r="S1548" s="38">
        <f>IF(Suggested="Yes",AA1548,AG1548)</f>
        <v>29.95</v>
      </c>
      <c r="T1548" s="36" t="s">
        <v>44</v>
      </c>
      <c r="U1548" s="5" t="str">
        <f>+Instructions!$B$3</f>
        <v>E</v>
      </c>
      <c r="V1548" s="51"/>
      <c r="W1548" s="55">
        <f>+Instructions!$C$22</f>
        <v>0</v>
      </c>
      <c r="X1548" s="38">
        <f t="shared" si="1431"/>
        <v>29.95</v>
      </c>
      <c r="Y1548" s="146"/>
      <c r="Z1548" s="6" t="s">
        <v>3263</v>
      </c>
      <c r="AA1548" s="38">
        <v>29.95</v>
      </c>
      <c r="AB1548" s="59">
        <f t="shared" si="1432"/>
        <v>0</v>
      </c>
      <c r="AC1548" s="16">
        <f t="shared" si="1433"/>
        <v>29.95</v>
      </c>
      <c r="AD1548" s="12">
        <f t="shared" si="1434"/>
        <v>0</v>
      </c>
      <c r="AE1548" s="115"/>
      <c r="AF1548" s="120">
        <v>1</v>
      </c>
      <c r="AG1548" s="37">
        <f t="shared" si="1435"/>
        <v>29.95</v>
      </c>
      <c r="AH1548" s="146"/>
      <c r="AJ1548" s="38">
        <f t="shared" si="1436"/>
        <v>29.95</v>
      </c>
      <c r="AK1548" s="16">
        <f t="shared" si="1437"/>
        <v>0</v>
      </c>
      <c r="AL1548" s="16">
        <f t="shared" si="1438"/>
        <v>0</v>
      </c>
      <c r="AM1548" s="16" t="str">
        <f t="shared" si="1439"/>
        <v/>
      </c>
      <c r="AO1548" s="156" t="s">
        <v>56</v>
      </c>
    </row>
    <row r="1549" spans="2:41" s="3" customFormat="1" ht="9.75" customHeight="1" x14ac:dyDescent="0.2">
      <c r="B1549" s="107" t="s">
        <v>52</v>
      </c>
      <c r="D1549" s="39"/>
      <c r="E1549" s="72" t="s">
        <v>480</v>
      </c>
      <c r="F1549" s="72"/>
      <c r="G1549" s="29" t="s">
        <v>45</v>
      </c>
      <c r="H1549" s="29"/>
      <c r="I1549" s="29"/>
      <c r="J1549" s="29"/>
      <c r="K1549" s="29" t="s">
        <v>457</v>
      </c>
      <c r="L1549" s="29"/>
      <c r="M1549" s="29" t="s">
        <v>2176</v>
      </c>
      <c r="N1549" s="29"/>
      <c r="P1549" s="72" t="s">
        <v>2177</v>
      </c>
      <c r="Q1549" s="87"/>
      <c r="R1549" s="28"/>
      <c r="S1549" s="38">
        <f>IF(Suggested="Yes",AA1549,AG1549)</f>
        <v>29.95</v>
      </c>
      <c r="T1549" s="36" t="s">
        <v>44</v>
      </c>
      <c r="U1549" s="5" t="str">
        <f>+Instructions!$B$3</f>
        <v>E</v>
      </c>
      <c r="V1549" s="51"/>
      <c r="W1549" s="55">
        <f>+Instructions!$C$22</f>
        <v>0</v>
      </c>
      <c r="X1549" s="38">
        <f t="shared" si="1431"/>
        <v>29.95</v>
      </c>
      <c r="Y1549" s="146"/>
      <c r="Z1549" s="6" t="s">
        <v>3263</v>
      </c>
      <c r="AA1549" s="38">
        <v>29.95</v>
      </c>
      <c r="AB1549" s="59">
        <f t="shared" si="1432"/>
        <v>0</v>
      </c>
      <c r="AC1549" s="16">
        <f t="shared" si="1433"/>
        <v>29.95</v>
      </c>
      <c r="AD1549" s="12">
        <f t="shared" si="1434"/>
        <v>0</v>
      </c>
      <c r="AE1549" s="115"/>
      <c r="AF1549" s="120">
        <v>1</v>
      </c>
      <c r="AG1549" s="37">
        <f t="shared" si="1435"/>
        <v>29.95</v>
      </c>
      <c r="AH1549" s="146"/>
      <c r="AJ1549" s="38">
        <f t="shared" si="1436"/>
        <v>29.95</v>
      </c>
      <c r="AK1549" s="16">
        <f t="shared" si="1437"/>
        <v>0</v>
      </c>
      <c r="AL1549" s="16">
        <f t="shared" si="1438"/>
        <v>0</v>
      </c>
      <c r="AM1549" s="16" t="str">
        <f t="shared" si="1439"/>
        <v/>
      </c>
      <c r="AO1549" s="156" t="s">
        <v>56</v>
      </c>
    </row>
    <row r="1550" spans="2:41" s="3" customFormat="1" ht="9.75" customHeight="1" x14ac:dyDescent="0.2">
      <c r="B1550" s="107" t="s">
        <v>52</v>
      </c>
      <c r="D1550" s="39"/>
      <c r="E1550" s="72" t="s">
        <v>359</v>
      </c>
      <c r="F1550" s="72"/>
      <c r="G1550" s="29" t="s">
        <v>45</v>
      </c>
      <c r="H1550" s="29"/>
      <c r="J1550" s="29"/>
      <c r="K1550" s="29" t="s">
        <v>457</v>
      </c>
      <c r="L1550" s="29"/>
      <c r="M1550" s="29" t="s">
        <v>2079</v>
      </c>
      <c r="N1550" s="29"/>
      <c r="P1550" s="72" t="s">
        <v>1105</v>
      </c>
      <c r="Q1550" s="87"/>
      <c r="R1550" s="28"/>
      <c r="S1550" s="38">
        <f t="shared" ref="S1550:S1551" si="1440">IF(Suggested="Yes",AA1550,AG1550)</f>
        <v>23.75</v>
      </c>
      <c r="T1550" s="36" t="s">
        <v>44</v>
      </c>
      <c r="U1550" s="5" t="str">
        <f>+Instructions!$B$3</f>
        <v>E</v>
      </c>
      <c r="V1550" s="51"/>
      <c r="W1550" s="55">
        <f>+Instructions!$C$22</f>
        <v>0</v>
      </c>
      <c r="X1550" s="38">
        <f t="shared" ref="X1550" si="1441">ROUND($AA1550*(1-W1550)+0.004999,2)</f>
        <v>23.75</v>
      </c>
      <c r="Y1550" s="146"/>
      <c r="Z1550" s="6" t="s">
        <v>3263</v>
      </c>
      <c r="AA1550" s="38">
        <v>23.75</v>
      </c>
      <c r="AB1550" s="59">
        <f t="shared" ref="AB1550" si="1442">+W1550</f>
        <v>0</v>
      </c>
      <c r="AC1550" s="16">
        <f t="shared" ref="AC1550" si="1443">+X1550</f>
        <v>23.75</v>
      </c>
      <c r="AD1550" s="12">
        <f t="shared" ref="AD1550" si="1444">(AG1550-AC1550)/AG1550</f>
        <v>0</v>
      </c>
      <c r="AE1550" s="115"/>
      <c r="AF1550" s="120">
        <v>1</v>
      </c>
      <c r="AG1550" s="37">
        <f t="shared" ref="AG1550" si="1445">SUM(AJ1550:AL1550)+AE1550</f>
        <v>23.75</v>
      </c>
      <c r="AH1550" s="146"/>
      <c r="AJ1550" s="38">
        <f t="shared" ref="AJ1550" si="1446">ROUND(AC1550/(1-VLOOKUP(AF1550,Group,2,FALSE)),2)</f>
        <v>23.75</v>
      </c>
      <c r="AK1550" s="16">
        <f t="shared" ref="AK1550" si="1447">IF(VLOOKUP(AF1550,Group,5,FALSE)="YES",VLOOKUP(ROUND(ROUND(AJ1550,1)-AJ1550,2),Round,2,FALSE)+VLOOKUP(AF1550,Group,6,FALSE),0)</f>
        <v>0</v>
      </c>
      <c r="AL1550" s="16">
        <f t="shared" ref="AL1550" si="1448">IF(VLOOKUP(AF1550,Group,7,FALSE)="",0,ROUND(AJ1550-0.04999,1)-AJ1550+AM1550)</f>
        <v>0</v>
      </c>
      <c r="AM1550" s="16" t="str">
        <f t="shared" ref="AM1550" si="1449">IF(VLOOKUP(AF1550,Group,7,FALSE)="","",VLOOKUP(AF1550,Group,7,FALSE))</f>
        <v/>
      </c>
      <c r="AO1550" s="156" t="s">
        <v>56</v>
      </c>
    </row>
    <row r="1551" spans="2:41" s="3" customFormat="1" ht="9.9499999999999993" customHeight="1" x14ac:dyDescent="0.2">
      <c r="B1551" s="107" t="s">
        <v>52</v>
      </c>
      <c r="D1551" s="39"/>
      <c r="E1551" s="72" t="s">
        <v>359</v>
      </c>
      <c r="F1551" s="72"/>
      <c r="G1551" s="29" t="s">
        <v>524</v>
      </c>
      <c r="H1551" s="29"/>
      <c r="J1551" s="29"/>
      <c r="K1551" s="29" t="s">
        <v>457</v>
      </c>
      <c r="L1551" s="29"/>
      <c r="M1551" s="29" t="s">
        <v>361</v>
      </c>
      <c r="N1551" s="29"/>
      <c r="P1551" s="72" t="s">
        <v>1105</v>
      </c>
      <c r="Q1551" s="87"/>
      <c r="R1551" s="28"/>
      <c r="S1551" s="38">
        <f t="shared" si="1440"/>
        <v>23.75</v>
      </c>
      <c r="T1551" s="36" t="s">
        <v>44</v>
      </c>
      <c r="U1551" s="5" t="str">
        <f>+Instructions!$B$3</f>
        <v>E</v>
      </c>
      <c r="V1551" s="51"/>
      <c r="W1551" s="55">
        <f>+Instructions!$C$22</f>
        <v>0</v>
      </c>
      <c r="X1551" s="38">
        <f>ROUND($AA1551*(1-W1551)+0.004999,2)</f>
        <v>23.75</v>
      </c>
      <c r="Y1551" s="146"/>
      <c r="Z1551" s="6" t="s">
        <v>3263</v>
      </c>
      <c r="AA1551" s="38">
        <v>23.75</v>
      </c>
      <c r="AB1551" s="59">
        <f>+W1551</f>
        <v>0</v>
      </c>
      <c r="AC1551" s="16">
        <f>+X1551</f>
        <v>23.75</v>
      </c>
      <c r="AD1551" s="12">
        <f>(AG1551-AC1551)/AG1551</f>
        <v>0</v>
      </c>
      <c r="AE1551" s="115"/>
      <c r="AF1551" s="120">
        <v>1</v>
      </c>
      <c r="AG1551" s="37">
        <f>SUM(AJ1551:AL1551)+AE1551</f>
        <v>23.75</v>
      </c>
      <c r="AH1551" s="146"/>
      <c r="AJ1551" s="38">
        <f>ROUND(AC1551/(1-VLOOKUP(AF1551,Group,2,FALSE)),2)</f>
        <v>23.75</v>
      </c>
      <c r="AK1551" s="16">
        <f>IF(VLOOKUP(AF1551,Group,5,FALSE)="YES",VLOOKUP(ROUND(ROUND(AJ1551,1)-AJ1551,2),Round,2,FALSE)+VLOOKUP(AF1551,Group,6,FALSE),0)</f>
        <v>0</v>
      </c>
      <c r="AL1551" s="16">
        <f>IF(VLOOKUP(AF1551,Group,7,FALSE)="",0,ROUND(AJ1551-0.04999,1)-AJ1551+AM1551)</f>
        <v>0</v>
      </c>
      <c r="AM1551" s="16" t="str">
        <f>IF(VLOOKUP(AF1551,Group,7,FALSE)="","",VLOOKUP(AF1551,Group,7,FALSE))</f>
        <v/>
      </c>
      <c r="AO1551" s="157" t="s">
        <v>56</v>
      </c>
    </row>
    <row r="1552" spans="2:41" s="3" customFormat="1" ht="2.85" customHeight="1" x14ac:dyDescent="0.2">
      <c r="P1552" s="72"/>
      <c r="Q1552" s="87"/>
      <c r="R1552" s="6"/>
      <c r="S1552" s="38"/>
      <c r="T1552" s="6"/>
      <c r="U1552" s="5"/>
      <c r="V1552" s="51"/>
      <c r="W1552" s="55"/>
      <c r="X1552" s="14"/>
      <c r="Y1552" s="146"/>
      <c r="Z1552" s="38"/>
      <c r="AA1552" s="38"/>
      <c r="AB1552" s="54"/>
      <c r="AC1552" s="16"/>
      <c r="AD1552" s="14"/>
      <c r="AE1552" s="64"/>
      <c r="AF1552" s="118"/>
      <c r="AG1552" s="38"/>
      <c r="AH1552" s="146"/>
      <c r="AJ1552" s="38"/>
      <c r="AK1552" s="16"/>
      <c r="AL1552" s="16"/>
      <c r="AM1552" s="16"/>
      <c r="AO1552" s="157" t="s">
        <v>56</v>
      </c>
    </row>
    <row r="1553" spans="2:41" s="3" customFormat="1" ht="9.9499999999999993" customHeight="1" x14ac:dyDescent="0.2">
      <c r="C1553" s="34"/>
      <c r="D1553" s="39" t="s">
        <v>216</v>
      </c>
      <c r="E1553" s="138" t="s">
        <v>229</v>
      </c>
      <c r="F1553" s="138"/>
      <c r="G1553" s="138"/>
      <c r="H1553" s="138"/>
      <c r="I1553" s="138"/>
      <c r="J1553" s="138"/>
      <c r="K1553" s="138"/>
      <c r="L1553" s="138"/>
      <c r="M1553" s="138"/>
      <c r="N1553" s="138"/>
      <c r="O1553" s="29"/>
      <c r="P1553" s="72"/>
      <c r="Q1553" s="29"/>
      <c r="R1553" s="29"/>
      <c r="S1553" s="29"/>
      <c r="T1553" s="29"/>
      <c r="U1553" s="5"/>
      <c r="V1553" s="51"/>
      <c r="W1553" s="68"/>
      <c r="X1553" s="68"/>
      <c r="Y1553" s="146"/>
      <c r="Z1553" s="38"/>
      <c r="AA1553" s="38"/>
      <c r="AB1553" s="54"/>
      <c r="AC1553" s="16"/>
      <c r="AD1553" s="14"/>
      <c r="AE1553" s="64"/>
      <c r="AF1553" s="118"/>
      <c r="AG1553" s="16"/>
      <c r="AH1553" s="146"/>
      <c r="AJ1553" s="38"/>
      <c r="AK1553" s="16"/>
      <c r="AL1553" s="16"/>
      <c r="AM1553" s="16"/>
      <c r="AO1553" s="157"/>
    </row>
    <row r="1554" spans="2:41" s="3" customFormat="1" ht="1.5" customHeight="1" x14ac:dyDescent="0.2">
      <c r="P1554" s="72"/>
      <c r="Q1554" s="87"/>
      <c r="R1554" s="6"/>
      <c r="S1554" s="38"/>
      <c r="T1554" s="6"/>
      <c r="U1554" s="5"/>
      <c r="V1554" s="51"/>
      <c r="W1554" s="55"/>
      <c r="X1554" s="14"/>
      <c r="Y1554" s="146"/>
      <c r="Z1554" s="38"/>
      <c r="AA1554" s="38"/>
      <c r="AB1554" s="54"/>
      <c r="AC1554" s="16"/>
      <c r="AD1554" s="14"/>
      <c r="AE1554" s="64"/>
      <c r="AF1554" s="118"/>
      <c r="AG1554" s="38"/>
      <c r="AH1554" s="146"/>
      <c r="AJ1554" s="38"/>
      <c r="AK1554" s="16"/>
      <c r="AL1554" s="16"/>
      <c r="AM1554" s="16"/>
      <c r="AO1554" s="157" t="s">
        <v>56</v>
      </c>
    </row>
    <row r="1555" spans="2:41" s="3" customFormat="1" ht="9.9499999999999993" customHeight="1" x14ac:dyDescent="0.2">
      <c r="B1555" s="106" t="s">
        <v>6</v>
      </c>
      <c r="D1555" s="39"/>
      <c r="E1555" s="72" t="s">
        <v>2424</v>
      </c>
      <c r="F1555" s="72"/>
      <c r="G1555" s="29" t="s">
        <v>1936</v>
      </c>
      <c r="H1555" s="29"/>
      <c r="I1555" s="29"/>
      <c r="J1555" s="29"/>
      <c r="K1555" s="29" t="s">
        <v>576</v>
      </c>
      <c r="L1555" s="29"/>
      <c r="M1555" s="29" t="s">
        <v>2425</v>
      </c>
      <c r="N1555" s="29"/>
      <c r="P1555" s="72" t="s">
        <v>1531</v>
      </c>
      <c r="Q1555" s="87"/>
      <c r="R1555" s="28"/>
      <c r="S1555" s="38">
        <f>IF(Suggested="Yes",AA1555,AG1555)</f>
        <v>55.75</v>
      </c>
      <c r="T1555" s="36" t="s">
        <v>43</v>
      </c>
      <c r="U1555" s="5" t="str">
        <f>+Instructions!$B$3</f>
        <v>E</v>
      </c>
      <c r="V1555" s="51"/>
      <c r="W1555" s="55">
        <f>+Instructions!$C$22</f>
        <v>0</v>
      </c>
      <c r="X1555" s="38">
        <f>ROUND($AA1555*(1-W1555)+0.004999,2)</f>
        <v>55.75</v>
      </c>
      <c r="Y1555" s="146"/>
      <c r="Z1555" s="6" t="s">
        <v>3263</v>
      </c>
      <c r="AA1555" s="38">
        <v>55.75</v>
      </c>
      <c r="AB1555" s="59">
        <f t="shared" ref="AB1555:AC1557" si="1450">+W1555</f>
        <v>0</v>
      </c>
      <c r="AC1555" s="16">
        <f t="shared" si="1450"/>
        <v>55.75</v>
      </c>
      <c r="AD1555" s="12">
        <f>(AG1555-AC1555)/AG1555</f>
        <v>0</v>
      </c>
      <c r="AE1555" s="115"/>
      <c r="AF1555" s="121">
        <v>3</v>
      </c>
      <c r="AG1555" s="52">
        <f>SUM(AJ1555:AL1555)+AE1555</f>
        <v>55.75</v>
      </c>
      <c r="AH1555" s="146"/>
      <c r="AJ1555" s="38">
        <f>ROUND(AC1555/(1-VLOOKUP(AF1555,Group,2,FALSE)),2)</f>
        <v>55.75</v>
      </c>
      <c r="AK1555" s="16">
        <f>IF(VLOOKUP(AF1555,Group,5,FALSE)="YES",VLOOKUP(ROUND(ROUND(AJ1555,1)-AJ1555,2),Round,2,FALSE)+VLOOKUP(AF1555,Group,6,FALSE),0)</f>
        <v>0</v>
      </c>
      <c r="AL1555" s="16">
        <f>IF(VLOOKUP(AF1555,Group,7,FALSE)="",0,ROUND(AJ1555-0.04999,1)-AJ1555+AM1555)</f>
        <v>0</v>
      </c>
      <c r="AM1555" s="16" t="str">
        <f>IF(VLOOKUP(AF1555,Group,7,FALSE)="","",VLOOKUP(AF1555,Group,7,FALSE))</f>
        <v/>
      </c>
      <c r="AO1555" s="156" t="s">
        <v>56</v>
      </c>
    </row>
    <row r="1556" spans="2:41" s="3" customFormat="1" ht="9.9499999999999993" customHeight="1" x14ac:dyDescent="0.2">
      <c r="B1556" s="106" t="s">
        <v>6</v>
      </c>
      <c r="D1556" s="39"/>
      <c r="E1556" s="72" t="s">
        <v>83</v>
      </c>
      <c r="F1556" s="72"/>
      <c r="G1556" s="29" t="s">
        <v>116</v>
      </c>
      <c r="H1556" s="29"/>
      <c r="I1556" s="29"/>
      <c r="J1556" s="29"/>
      <c r="K1556" s="29" t="s">
        <v>576</v>
      </c>
      <c r="L1556" s="29"/>
      <c r="M1556" s="29" t="s">
        <v>2426</v>
      </c>
      <c r="N1556" s="29"/>
      <c r="P1556" s="72" t="s">
        <v>1531</v>
      </c>
      <c r="Q1556" s="87"/>
      <c r="R1556" s="28"/>
      <c r="S1556" s="38">
        <f>IF(Suggested="Yes",AA1556,AG1556)</f>
        <v>55.75</v>
      </c>
      <c r="T1556" s="36" t="s">
        <v>43</v>
      </c>
      <c r="U1556" s="5" t="str">
        <f>+Instructions!$B$3</f>
        <v>E</v>
      </c>
      <c r="V1556" s="51"/>
      <c r="W1556" s="55">
        <f>+Instructions!$C$22</f>
        <v>0</v>
      </c>
      <c r="X1556" s="38">
        <f>ROUND($AA1556*(1-W1556)+0.004999,2)</f>
        <v>55.75</v>
      </c>
      <c r="Y1556" s="146"/>
      <c r="Z1556" s="6" t="s">
        <v>3263</v>
      </c>
      <c r="AA1556" s="38">
        <v>55.75</v>
      </c>
      <c r="AB1556" s="59">
        <f t="shared" si="1450"/>
        <v>0</v>
      </c>
      <c r="AC1556" s="16">
        <f t="shared" si="1450"/>
        <v>55.75</v>
      </c>
      <c r="AD1556" s="12">
        <f>(AG1556-AC1556)/AG1556</f>
        <v>0</v>
      </c>
      <c r="AE1556" s="115"/>
      <c r="AF1556" s="121">
        <v>3</v>
      </c>
      <c r="AG1556" s="52">
        <f>SUM(AJ1556:AL1556)+AE1556</f>
        <v>55.75</v>
      </c>
      <c r="AH1556" s="146"/>
      <c r="AJ1556" s="38">
        <f>ROUND(AC1556/(1-VLOOKUP(AF1556,Group,2,FALSE)),2)</f>
        <v>55.75</v>
      </c>
      <c r="AK1556" s="16">
        <f>IF(VLOOKUP(AF1556,Group,5,FALSE)="YES",VLOOKUP(ROUND(ROUND(AJ1556,1)-AJ1556,2),Round,2,FALSE)+VLOOKUP(AF1556,Group,6,FALSE),0)</f>
        <v>0</v>
      </c>
      <c r="AL1556" s="16">
        <f>IF(VLOOKUP(AF1556,Group,7,FALSE)="",0,ROUND(AJ1556-0.04999,1)-AJ1556+AM1556)</f>
        <v>0</v>
      </c>
      <c r="AM1556" s="16" t="str">
        <f>IF(VLOOKUP(AF1556,Group,7,FALSE)="","",VLOOKUP(AF1556,Group,7,FALSE))</f>
        <v/>
      </c>
      <c r="AO1556" s="157" t="s">
        <v>56</v>
      </c>
    </row>
    <row r="1557" spans="2:41" s="3" customFormat="1" ht="9.9499999999999993" customHeight="1" x14ac:dyDescent="0.2">
      <c r="B1557" s="106" t="s">
        <v>6</v>
      </c>
      <c r="D1557" s="39"/>
      <c r="E1557" s="72" t="s">
        <v>377</v>
      </c>
      <c r="F1557" s="72"/>
      <c r="G1557" s="29" t="s">
        <v>2075</v>
      </c>
      <c r="H1557" s="29"/>
      <c r="I1557" s="29"/>
      <c r="J1557" s="29"/>
      <c r="K1557" s="29" t="s">
        <v>576</v>
      </c>
      <c r="L1557" s="29"/>
      <c r="M1557" s="29" t="s">
        <v>2423</v>
      </c>
      <c r="N1557" s="29"/>
      <c r="P1557" s="72" t="s">
        <v>1531</v>
      </c>
      <c r="Q1557" s="87"/>
      <c r="R1557" s="28"/>
      <c r="S1557" s="38">
        <f>IF(Suggested="Yes",AA1557,AG1557)</f>
        <v>55.75</v>
      </c>
      <c r="T1557" s="36" t="s">
        <v>43</v>
      </c>
      <c r="U1557" s="5" t="str">
        <f>+Instructions!$B$3</f>
        <v>E</v>
      </c>
      <c r="V1557" s="51"/>
      <c r="W1557" s="55">
        <f>+Instructions!$C$22</f>
        <v>0</v>
      </c>
      <c r="X1557" s="38">
        <f>ROUND($AA1557*(1-W1557)+0.004999,2)</f>
        <v>55.75</v>
      </c>
      <c r="Y1557" s="146"/>
      <c r="Z1557" s="6" t="s">
        <v>3263</v>
      </c>
      <c r="AA1557" s="38">
        <v>55.75</v>
      </c>
      <c r="AB1557" s="59">
        <f t="shared" si="1450"/>
        <v>0</v>
      </c>
      <c r="AC1557" s="16">
        <f t="shared" si="1450"/>
        <v>55.75</v>
      </c>
      <c r="AD1557" s="12">
        <f>(AG1557-AC1557)/AG1557</f>
        <v>0</v>
      </c>
      <c r="AE1557" s="115"/>
      <c r="AF1557" s="121">
        <v>3</v>
      </c>
      <c r="AG1557" s="52">
        <f>SUM(AJ1557:AL1557)+AE1557</f>
        <v>55.75</v>
      </c>
      <c r="AH1557" s="146"/>
      <c r="AJ1557" s="38">
        <f>ROUND(AC1557/(1-VLOOKUP(AF1557,Group,2,FALSE)),2)</f>
        <v>55.75</v>
      </c>
      <c r="AK1557" s="16">
        <f>IF(VLOOKUP(AF1557,Group,5,FALSE)="YES",VLOOKUP(ROUND(ROUND(AJ1557,1)-AJ1557,2),Round,2,FALSE)+VLOOKUP(AF1557,Group,6,FALSE),0)</f>
        <v>0</v>
      </c>
      <c r="AL1557" s="16">
        <f>IF(VLOOKUP(AF1557,Group,7,FALSE)="",0,ROUND(AJ1557-0.04999,1)-AJ1557+AM1557)</f>
        <v>0</v>
      </c>
      <c r="AM1557" s="16" t="str">
        <f>IF(VLOOKUP(AF1557,Group,7,FALSE)="","",VLOOKUP(AF1557,Group,7,FALSE))</f>
        <v/>
      </c>
      <c r="AO1557" s="156" t="s">
        <v>56</v>
      </c>
    </row>
    <row r="1558" spans="2:41" s="3" customFormat="1" ht="1.5" customHeight="1" x14ac:dyDescent="0.2">
      <c r="P1558" s="72"/>
      <c r="Q1558" s="87"/>
      <c r="R1558" s="6"/>
      <c r="S1558" s="38"/>
      <c r="T1558" s="6"/>
      <c r="U1558" s="5"/>
      <c r="V1558" s="51"/>
      <c r="W1558" s="55"/>
      <c r="X1558" s="14"/>
      <c r="Y1558" s="146"/>
      <c r="Z1558" s="38"/>
      <c r="AA1558" s="38"/>
      <c r="AB1558" s="54"/>
      <c r="AC1558" s="16"/>
      <c r="AD1558" s="14"/>
      <c r="AE1558" s="64"/>
      <c r="AF1558" s="118"/>
      <c r="AG1558" s="38"/>
      <c r="AH1558" s="146"/>
      <c r="AJ1558" s="38"/>
      <c r="AK1558" s="16"/>
      <c r="AL1558" s="16"/>
      <c r="AM1558" s="16"/>
      <c r="AO1558" s="157" t="s">
        <v>56</v>
      </c>
    </row>
    <row r="1559" spans="2:41" s="3" customFormat="1" ht="9.6" customHeight="1" x14ac:dyDescent="0.2">
      <c r="C1559" s="3" t="s">
        <v>244</v>
      </c>
      <c r="D1559" s="39" t="s">
        <v>303</v>
      </c>
      <c r="E1559" s="164" t="s">
        <v>2813</v>
      </c>
      <c r="F1559" s="72"/>
      <c r="G1559" s="29"/>
      <c r="H1559" s="29"/>
      <c r="I1559" s="29"/>
      <c r="J1559" s="29"/>
      <c r="K1559" s="29"/>
      <c r="L1559" s="29"/>
      <c r="M1559" s="29"/>
      <c r="N1559" s="29"/>
      <c r="Q1559" s="87"/>
      <c r="R1559" s="28"/>
      <c r="S1559" s="38"/>
      <c r="T1559" s="36"/>
      <c r="U1559" s="5"/>
      <c r="V1559" s="51"/>
      <c r="W1559" s="142"/>
      <c r="X1559" s="38"/>
      <c r="Y1559" s="146"/>
      <c r="Z1559" s="148"/>
      <c r="AA1559" s="38"/>
      <c r="AB1559" s="142"/>
      <c r="AC1559" s="142"/>
      <c r="AD1559" s="38"/>
      <c r="AE1559" s="59"/>
      <c r="AF1559" s="16"/>
      <c r="AG1559" s="12"/>
      <c r="AH1559" s="152"/>
      <c r="AI1559" s="154"/>
      <c r="AJ1559" s="38"/>
      <c r="AK1559" s="142"/>
      <c r="AM1559" s="6" t="s">
        <v>244</v>
      </c>
      <c r="AO1559" s="157"/>
    </row>
    <row r="1560" spans="2:41" s="3" customFormat="1" ht="3.75" customHeight="1" x14ac:dyDescent="0.2">
      <c r="P1560" s="72"/>
      <c r="Q1560" s="87"/>
      <c r="R1560" s="6"/>
      <c r="S1560" s="38"/>
      <c r="T1560" s="6"/>
      <c r="U1560" s="5"/>
      <c r="V1560" s="51"/>
      <c r="W1560" s="55"/>
      <c r="X1560" s="14"/>
      <c r="Y1560" s="146"/>
      <c r="Z1560" s="38"/>
      <c r="AA1560" s="38"/>
      <c r="AB1560" s="54"/>
      <c r="AC1560" s="16"/>
      <c r="AD1560" s="14"/>
      <c r="AE1560" s="64"/>
      <c r="AF1560" s="118"/>
      <c r="AG1560" s="38"/>
      <c r="AH1560" s="146"/>
      <c r="AJ1560" s="38"/>
      <c r="AK1560" s="16"/>
      <c r="AL1560" s="16"/>
      <c r="AM1560" s="16"/>
      <c r="AO1560" s="157"/>
    </row>
    <row r="1561" spans="2:41" s="3" customFormat="1" ht="9.9499999999999993" customHeight="1" x14ac:dyDescent="0.2">
      <c r="C1561" s="71" t="s">
        <v>1149</v>
      </c>
      <c r="P1561" s="137"/>
      <c r="Q1561" s="6"/>
      <c r="R1561" s="77" t="s">
        <v>791</v>
      </c>
      <c r="S1561" s="185" t="s">
        <v>1063</v>
      </c>
      <c r="T1561" s="190"/>
      <c r="U1561" s="5"/>
      <c r="V1561" s="51"/>
      <c r="W1561" s="68"/>
      <c r="X1561" s="68"/>
      <c r="Y1561" s="146"/>
      <c r="Z1561" s="38"/>
      <c r="AA1561" s="38"/>
      <c r="AB1561" s="14"/>
      <c r="AC1561" s="14"/>
      <c r="AD1561" s="14"/>
      <c r="AE1561" s="14"/>
      <c r="AF1561" s="64"/>
      <c r="AG1561" s="16"/>
      <c r="AH1561" s="146"/>
      <c r="AO1561" s="157" t="s">
        <v>56</v>
      </c>
    </row>
    <row r="1562" spans="2:41" s="3" customFormat="1" ht="2.85" customHeight="1" x14ac:dyDescent="0.2">
      <c r="P1562" s="72"/>
      <c r="Q1562" s="87"/>
      <c r="R1562" s="6"/>
      <c r="S1562" s="38"/>
      <c r="T1562" s="6"/>
      <c r="U1562" s="5"/>
      <c r="V1562" s="51"/>
      <c r="W1562" s="55"/>
      <c r="X1562" s="14"/>
      <c r="Y1562" s="146"/>
      <c r="Z1562" s="38"/>
      <c r="AA1562" s="38"/>
      <c r="AB1562" s="54"/>
      <c r="AC1562" s="16"/>
      <c r="AD1562" s="14"/>
      <c r="AE1562" s="64"/>
      <c r="AF1562" s="118"/>
      <c r="AG1562" s="38"/>
      <c r="AH1562" s="146"/>
      <c r="AJ1562" s="38"/>
      <c r="AK1562" s="16"/>
      <c r="AL1562" s="16"/>
      <c r="AM1562" s="16"/>
      <c r="AO1562" s="157" t="s">
        <v>56</v>
      </c>
    </row>
    <row r="1563" spans="2:41" s="3" customFormat="1" ht="9.9499999999999993" customHeight="1" x14ac:dyDescent="0.2">
      <c r="C1563" s="34"/>
      <c r="D1563" s="39" t="s">
        <v>216</v>
      </c>
      <c r="E1563" s="138" t="s">
        <v>229</v>
      </c>
      <c r="F1563" s="138"/>
      <c r="G1563" s="138"/>
      <c r="H1563" s="138"/>
      <c r="I1563" s="138"/>
      <c r="J1563" s="138"/>
      <c r="K1563" s="138"/>
      <c r="L1563" s="138"/>
      <c r="M1563" s="138"/>
      <c r="N1563" s="138"/>
      <c r="O1563" s="29"/>
      <c r="P1563" s="72"/>
      <c r="Q1563" s="29"/>
      <c r="R1563" s="29"/>
      <c r="S1563" s="29"/>
      <c r="T1563" s="29"/>
      <c r="U1563" s="5"/>
      <c r="V1563" s="51"/>
      <c r="W1563" s="68"/>
      <c r="X1563" s="68"/>
      <c r="Y1563" s="146"/>
      <c r="Z1563" s="38"/>
      <c r="AA1563" s="38"/>
      <c r="AB1563" s="54"/>
      <c r="AC1563" s="16"/>
      <c r="AD1563" s="14"/>
      <c r="AE1563" s="64"/>
      <c r="AF1563" s="118"/>
      <c r="AG1563" s="16"/>
      <c r="AH1563" s="146"/>
      <c r="AJ1563" s="38"/>
      <c r="AK1563" s="16"/>
      <c r="AL1563" s="16"/>
      <c r="AM1563" s="16"/>
      <c r="AO1563" s="157"/>
    </row>
    <row r="1564" spans="2:41" s="3" customFormat="1" ht="1.5" customHeight="1" x14ac:dyDescent="0.2">
      <c r="P1564" s="72"/>
      <c r="Q1564" s="87"/>
      <c r="R1564" s="6"/>
      <c r="S1564" s="38"/>
      <c r="T1564" s="6"/>
      <c r="U1564" s="5"/>
      <c r="V1564" s="51"/>
      <c r="W1564" s="55"/>
      <c r="X1564" s="14"/>
      <c r="Y1564" s="146"/>
      <c r="Z1564" s="38"/>
      <c r="AA1564" s="38"/>
      <c r="AB1564" s="54"/>
      <c r="AC1564" s="16"/>
      <c r="AD1564" s="14"/>
      <c r="AE1564" s="64"/>
      <c r="AF1564" s="118"/>
      <c r="AG1564" s="38"/>
      <c r="AH1564" s="146"/>
      <c r="AJ1564" s="38"/>
      <c r="AK1564" s="16"/>
      <c r="AL1564" s="16"/>
      <c r="AM1564" s="16"/>
      <c r="AO1564" s="157" t="s">
        <v>56</v>
      </c>
    </row>
    <row r="1565" spans="2:41" s="3" customFormat="1" ht="9.9499999999999993" customHeight="1" x14ac:dyDescent="0.2">
      <c r="B1565" s="107" t="s">
        <v>52</v>
      </c>
      <c r="D1565" s="39"/>
      <c r="E1565" s="72" t="s">
        <v>1540</v>
      </c>
      <c r="F1565" s="72"/>
      <c r="G1565" s="29" t="s">
        <v>45</v>
      </c>
      <c r="H1565" s="29"/>
      <c r="I1565" s="29"/>
      <c r="J1565" s="29"/>
      <c r="K1565" s="29" t="s">
        <v>88</v>
      </c>
      <c r="L1565" s="29"/>
      <c r="M1565" s="29" t="s">
        <v>1860</v>
      </c>
      <c r="N1565" s="29"/>
      <c r="P1565" s="72" t="s">
        <v>1521</v>
      </c>
      <c r="Q1565" s="87"/>
      <c r="R1565" s="28"/>
      <c r="S1565" s="38">
        <f>IF(Suggested="Yes",AA1565,AG1565)</f>
        <v>22.65</v>
      </c>
      <c r="T1565" s="36" t="s">
        <v>44</v>
      </c>
      <c r="U1565" s="5" t="str">
        <f>+Instructions!$B$3</f>
        <v>E</v>
      </c>
      <c r="V1565" s="51"/>
      <c r="W1565" s="55">
        <f>+Instructions!$C$22</f>
        <v>0</v>
      </c>
      <c r="X1565" s="38">
        <f t="shared" ref="X1565" si="1451">ROUND($AA1565*(1-W1565)+0.004999,2)</f>
        <v>22.65</v>
      </c>
      <c r="Y1565" s="146"/>
      <c r="Z1565" s="6" t="s">
        <v>3263</v>
      </c>
      <c r="AA1565" s="38">
        <v>22.65</v>
      </c>
      <c r="AB1565" s="59">
        <f t="shared" ref="AB1565" si="1452">+W1565</f>
        <v>0</v>
      </c>
      <c r="AC1565" s="16">
        <f t="shared" ref="AC1565" si="1453">+X1565</f>
        <v>22.65</v>
      </c>
      <c r="AD1565" s="12">
        <f t="shared" ref="AD1565" si="1454">(AG1565-AC1565)/AG1565</f>
        <v>0</v>
      </c>
      <c r="AE1565" s="115"/>
      <c r="AF1565" s="120">
        <v>1</v>
      </c>
      <c r="AG1565" s="37">
        <f t="shared" ref="AG1565" si="1455">SUM(AJ1565:AL1565)+AE1565</f>
        <v>22.65</v>
      </c>
      <c r="AH1565" s="146"/>
      <c r="AJ1565" s="38">
        <f t="shared" ref="AJ1565" si="1456">ROUND(AC1565/(1-VLOOKUP(AF1565,Group,2,FALSE)),2)</f>
        <v>22.65</v>
      </c>
      <c r="AK1565" s="16">
        <f t="shared" ref="AK1565" si="1457">IF(VLOOKUP(AF1565,Group,5,FALSE)="YES",VLOOKUP(ROUND(ROUND(AJ1565,1)-AJ1565,2),Round,2,FALSE)+VLOOKUP(AF1565,Group,6,FALSE),0)</f>
        <v>0</v>
      </c>
      <c r="AL1565" s="16">
        <f t="shared" ref="AL1565" si="1458">IF(VLOOKUP(AF1565,Group,7,FALSE)="",0,ROUND(AJ1565-0.04999,1)-AJ1565+AM1565)</f>
        <v>0</v>
      </c>
      <c r="AM1565" s="16" t="str">
        <f t="shared" ref="AM1565" si="1459">IF(VLOOKUP(AF1565,Group,7,FALSE)="","",VLOOKUP(AF1565,Group,7,FALSE))</f>
        <v/>
      </c>
      <c r="AO1565" s="156" t="s">
        <v>56</v>
      </c>
    </row>
    <row r="1566" spans="2:41" s="3" customFormat="1" ht="9.9499999999999993" customHeight="1" x14ac:dyDescent="0.2">
      <c r="B1566" s="107" t="s">
        <v>52</v>
      </c>
      <c r="D1566" s="39"/>
      <c r="E1566" s="72" t="s">
        <v>215</v>
      </c>
      <c r="F1566" s="72"/>
      <c r="G1566" s="29" t="s">
        <v>45</v>
      </c>
      <c r="H1566" s="29"/>
      <c r="I1566" s="29"/>
      <c r="J1566" s="29"/>
      <c r="K1566" s="29" t="s">
        <v>88</v>
      </c>
      <c r="L1566" s="29"/>
      <c r="M1566" s="29" t="s">
        <v>230</v>
      </c>
      <c r="N1566" s="29"/>
      <c r="P1566" s="72" t="s">
        <v>314</v>
      </c>
      <c r="Q1566" s="87"/>
      <c r="R1566" s="28"/>
      <c r="S1566" s="38">
        <f t="shared" ref="S1566:S1569" si="1460">IF(Suggested="Yes",AA1566,AG1566)</f>
        <v>39.9</v>
      </c>
      <c r="T1566" s="36" t="s">
        <v>44</v>
      </c>
      <c r="U1566" s="5" t="str">
        <f>+Instructions!$B$3</f>
        <v>E</v>
      </c>
      <c r="V1566" s="51"/>
      <c r="W1566" s="55">
        <f>+Instructions!$C$22</f>
        <v>0</v>
      </c>
      <c r="X1566" s="38">
        <f>ROUND($AA1566*(1-W1566)+0.004999,2)</f>
        <v>39.9</v>
      </c>
      <c r="Y1566" s="146"/>
      <c r="Z1566" s="6" t="s">
        <v>3263</v>
      </c>
      <c r="AA1566" s="38">
        <v>39.9</v>
      </c>
      <c r="AB1566" s="59">
        <f t="shared" ref="AB1566:AC1569" si="1461">+W1566</f>
        <v>0</v>
      </c>
      <c r="AC1566" s="16">
        <f t="shared" si="1461"/>
        <v>39.9</v>
      </c>
      <c r="AD1566" s="12">
        <f>(AG1566-AC1566)/AG1566</f>
        <v>0</v>
      </c>
      <c r="AE1566" s="115"/>
      <c r="AF1566" s="120">
        <v>1</v>
      </c>
      <c r="AG1566" s="37">
        <f>SUM(AJ1566:AL1566)+AE1566</f>
        <v>39.9</v>
      </c>
      <c r="AH1566" s="146"/>
      <c r="AJ1566" s="38">
        <f>ROUND(AC1566/(1-VLOOKUP(AF1566,Group,2,FALSE)),2)</f>
        <v>39.9</v>
      </c>
      <c r="AK1566" s="16">
        <f>IF(VLOOKUP(AF1566,Group,5,FALSE)="YES",VLOOKUP(ROUND(ROUND(AJ1566,1)-AJ1566,2),Round,2,FALSE)+VLOOKUP(AF1566,Group,6,FALSE),0)</f>
        <v>0</v>
      </c>
      <c r="AL1566" s="16">
        <f>IF(VLOOKUP(AF1566,Group,7,FALSE)="",0,ROUND(AJ1566-0.04999,1)-AJ1566+AM1566)</f>
        <v>0</v>
      </c>
      <c r="AM1566" s="16" t="str">
        <f>IF(VLOOKUP(AF1566,Group,7,FALSE)="","",VLOOKUP(AF1566,Group,7,FALSE))</f>
        <v/>
      </c>
      <c r="AO1566" s="157" t="s">
        <v>56</v>
      </c>
    </row>
    <row r="1567" spans="2:41" s="3" customFormat="1" ht="9.9499999999999993" customHeight="1" x14ac:dyDescent="0.2">
      <c r="B1567" s="107" t="s">
        <v>52</v>
      </c>
      <c r="D1567" s="39"/>
      <c r="E1567" s="72" t="s">
        <v>83</v>
      </c>
      <c r="F1567" s="72"/>
      <c r="G1567" s="29" t="s">
        <v>45</v>
      </c>
      <c r="H1567" s="29"/>
      <c r="I1567" s="29"/>
      <c r="J1567" s="29"/>
      <c r="K1567" s="29" t="s">
        <v>88</v>
      </c>
      <c r="L1567" s="29"/>
      <c r="M1567" s="29" t="s">
        <v>231</v>
      </c>
      <c r="N1567" s="29"/>
      <c r="P1567" s="72" t="s">
        <v>90</v>
      </c>
      <c r="Q1567" s="87"/>
      <c r="R1567" s="28"/>
      <c r="S1567" s="38">
        <f t="shared" si="1460"/>
        <v>22.5</v>
      </c>
      <c r="T1567" s="36" t="s">
        <v>44</v>
      </c>
      <c r="U1567" s="5" t="str">
        <f>+Instructions!$B$3</f>
        <v>E</v>
      </c>
      <c r="V1567" s="51"/>
      <c r="W1567" s="55">
        <f>+Instructions!$C$22</f>
        <v>0</v>
      </c>
      <c r="X1567" s="38">
        <f>ROUND($AA1567*(1-W1567)+0.004999,2)</f>
        <v>22.5</v>
      </c>
      <c r="Y1567" s="146"/>
      <c r="Z1567" s="6" t="s">
        <v>3263</v>
      </c>
      <c r="AA1567" s="38">
        <v>22.5</v>
      </c>
      <c r="AB1567" s="59">
        <f t="shared" si="1461"/>
        <v>0</v>
      </c>
      <c r="AC1567" s="16">
        <f t="shared" si="1461"/>
        <v>22.5</v>
      </c>
      <c r="AD1567" s="12">
        <f>(AG1567-AC1567)/AG1567</f>
        <v>0</v>
      </c>
      <c r="AE1567" s="115"/>
      <c r="AF1567" s="120">
        <v>1</v>
      </c>
      <c r="AG1567" s="37">
        <f>SUM(AJ1567:AL1567)+AE1567</f>
        <v>22.5</v>
      </c>
      <c r="AH1567" s="146"/>
      <c r="AJ1567" s="38">
        <f>ROUND(AC1567/(1-VLOOKUP(AF1567,Group,2,FALSE)),2)</f>
        <v>22.5</v>
      </c>
      <c r="AK1567" s="16">
        <f>IF(VLOOKUP(AF1567,Group,5,FALSE)="YES",VLOOKUP(ROUND(ROUND(AJ1567,1)-AJ1567,2),Round,2,FALSE)+VLOOKUP(AF1567,Group,6,FALSE),0)</f>
        <v>0</v>
      </c>
      <c r="AL1567" s="16">
        <f>IF(VLOOKUP(AF1567,Group,7,FALSE)="",0,ROUND(AJ1567-0.04999,1)-AJ1567+AM1567)</f>
        <v>0</v>
      </c>
      <c r="AM1567" s="16" t="str">
        <f>IF(VLOOKUP(AF1567,Group,7,FALSE)="","",VLOOKUP(AF1567,Group,7,FALSE))</f>
        <v/>
      </c>
      <c r="AO1567" s="157" t="s">
        <v>56</v>
      </c>
    </row>
    <row r="1568" spans="2:41" s="3" customFormat="1" ht="9.9499999999999993" customHeight="1" x14ac:dyDescent="0.2">
      <c r="B1568" s="107" t="s">
        <v>52</v>
      </c>
      <c r="D1568" s="39"/>
      <c r="E1568" s="72" t="s">
        <v>89</v>
      </c>
      <c r="F1568" s="72"/>
      <c r="G1568" s="29" t="s">
        <v>45</v>
      </c>
      <c r="H1568" s="29"/>
      <c r="I1568" s="29"/>
      <c r="J1568" s="29"/>
      <c r="K1568" s="29" t="s">
        <v>88</v>
      </c>
      <c r="L1568" s="29"/>
      <c r="M1568" s="29" t="s">
        <v>232</v>
      </c>
      <c r="N1568" s="29"/>
      <c r="P1568" s="72" t="s">
        <v>91</v>
      </c>
      <c r="Q1568" s="87"/>
      <c r="R1568" s="28"/>
      <c r="S1568" s="38">
        <f t="shared" si="1460"/>
        <v>22.15</v>
      </c>
      <c r="T1568" s="36" t="s">
        <v>44</v>
      </c>
      <c r="U1568" s="5" t="str">
        <f>+Instructions!$B$3</f>
        <v>E</v>
      </c>
      <c r="V1568" s="51"/>
      <c r="W1568" s="55">
        <f>+Instructions!$C$22</f>
        <v>0</v>
      </c>
      <c r="X1568" s="38">
        <f>ROUND($AA1568*(1-W1568)+0.004999,2)</f>
        <v>22.15</v>
      </c>
      <c r="Y1568" s="146"/>
      <c r="Z1568" s="6" t="s">
        <v>3263</v>
      </c>
      <c r="AA1568" s="38">
        <v>22.15</v>
      </c>
      <c r="AB1568" s="59">
        <f t="shared" si="1461"/>
        <v>0</v>
      </c>
      <c r="AC1568" s="16">
        <f t="shared" si="1461"/>
        <v>22.15</v>
      </c>
      <c r="AD1568" s="12">
        <f>(AG1568-AC1568)/AG1568</f>
        <v>0</v>
      </c>
      <c r="AE1568" s="115"/>
      <c r="AF1568" s="120">
        <v>1</v>
      </c>
      <c r="AG1568" s="37">
        <f>SUM(AJ1568:AL1568)+AE1568</f>
        <v>22.15</v>
      </c>
      <c r="AH1568" s="146"/>
      <c r="AJ1568" s="38">
        <f>ROUND(AC1568/(1-VLOOKUP(AF1568,Group,2,FALSE)),2)</f>
        <v>22.15</v>
      </c>
      <c r="AK1568" s="16">
        <f>IF(VLOOKUP(AF1568,Group,5,FALSE)="YES",VLOOKUP(ROUND(ROUND(AJ1568,1)-AJ1568,2),Round,2,FALSE)+VLOOKUP(AF1568,Group,6,FALSE),0)</f>
        <v>0</v>
      </c>
      <c r="AL1568" s="16">
        <f>IF(VLOOKUP(AF1568,Group,7,FALSE)="",0,ROUND(AJ1568-0.04999,1)-AJ1568+AM1568)</f>
        <v>0</v>
      </c>
      <c r="AM1568" s="16" t="str">
        <f>IF(VLOOKUP(AF1568,Group,7,FALSE)="","",VLOOKUP(AF1568,Group,7,FALSE))</f>
        <v/>
      </c>
      <c r="AO1568" s="157" t="s">
        <v>56</v>
      </c>
    </row>
    <row r="1569" spans="2:41" s="3" customFormat="1" ht="9.9499999999999993" customHeight="1" x14ac:dyDescent="0.2">
      <c r="B1569" s="107" t="s">
        <v>52</v>
      </c>
      <c r="D1569" s="39"/>
      <c r="E1569" s="72" t="s">
        <v>292</v>
      </c>
      <c r="F1569" s="72"/>
      <c r="G1569" s="29" t="s">
        <v>45</v>
      </c>
      <c r="H1569" s="29"/>
      <c r="J1569" s="29"/>
      <c r="K1569" s="144" t="s">
        <v>88</v>
      </c>
      <c r="M1569" s="29" t="s">
        <v>386</v>
      </c>
      <c r="N1569" s="29"/>
      <c r="P1569" s="72" t="s">
        <v>90</v>
      </c>
      <c r="Q1569" s="87"/>
      <c r="R1569" s="28"/>
      <c r="S1569" s="38">
        <f t="shared" si="1460"/>
        <v>23</v>
      </c>
      <c r="T1569" s="36" t="s">
        <v>44</v>
      </c>
      <c r="U1569" s="5" t="str">
        <f>+Instructions!$B$3</f>
        <v>E</v>
      </c>
      <c r="V1569" s="51"/>
      <c r="W1569" s="55">
        <f>+Instructions!$C$22</f>
        <v>0</v>
      </c>
      <c r="X1569" s="38">
        <f>ROUND($AA1569*(1-W1569)+0.004999,2)</f>
        <v>23</v>
      </c>
      <c r="Y1569" s="146"/>
      <c r="Z1569" s="6" t="s">
        <v>3263</v>
      </c>
      <c r="AA1569" s="38">
        <v>23</v>
      </c>
      <c r="AB1569" s="59">
        <f t="shared" si="1461"/>
        <v>0</v>
      </c>
      <c r="AC1569" s="16">
        <f t="shared" si="1461"/>
        <v>23</v>
      </c>
      <c r="AD1569" s="12">
        <f>(AG1569-AC1569)/AG1569</f>
        <v>0</v>
      </c>
      <c r="AE1569" s="115"/>
      <c r="AF1569" s="120">
        <v>1</v>
      </c>
      <c r="AG1569" s="37">
        <f>SUM(AJ1569:AL1569)+AE1569</f>
        <v>23</v>
      </c>
      <c r="AH1569" s="146"/>
      <c r="AJ1569" s="38">
        <f>ROUND(AC1569/(1-VLOOKUP(AF1569,Group,2,FALSE)),2)</f>
        <v>23</v>
      </c>
      <c r="AK1569" s="16">
        <f>IF(VLOOKUP(AF1569,Group,5,FALSE)="YES",VLOOKUP(ROUND(ROUND(AJ1569,1)-AJ1569,2),Round,2,FALSE)+VLOOKUP(AF1569,Group,6,FALSE),0)</f>
        <v>0</v>
      </c>
      <c r="AL1569" s="16">
        <f>IF(VLOOKUP(AF1569,Group,7,FALSE)="",0,ROUND(AJ1569-0.04999,1)-AJ1569+AM1569)</f>
        <v>0</v>
      </c>
      <c r="AM1569" s="16" t="str">
        <f>IF(VLOOKUP(AF1569,Group,7,FALSE)="","",VLOOKUP(AF1569,Group,7,FALSE))</f>
        <v/>
      </c>
      <c r="AO1569" s="157" t="s">
        <v>56</v>
      </c>
    </row>
    <row r="1570" spans="2:41" s="3" customFormat="1" ht="1.5" customHeight="1" x14ac:dyDescent="0.2">
      <c r="P1570" s="72"/>
      <c r="Q1570" s="87"/>
      <c r="R1570" s="6"/>
      <c r="S1570" s="38"/>
      <c r="T1570" s="6"/>
      <c r="U1570" s="5"/>
      <c r="V1570" s="51"/>
      <c r="W1570" s="55"/>
      <c r="X1570" s="14"/>
      <c r="Y1570" s="146"/>
      <c r="Z1570" s="38"/>
      <c r="AA1570" s="38"/>
      <c r="AB1570" s="54"/>
      <c r="AC1570" s="16"/>
      <c r="AD1570" s="14"/>
      <c r="AE1570" s="64"/>
      <c r="AF1570" s="118"/>
      <c r="AG1570" s="38"/>
      <c r="AH1570" s="146"/>
      <c r="AJ1570" s="38"/>
      <c r="AK1570" s="16"/>
      <c r="AL1570" s="16"/>
      <c r="AM1570" s="16"/>
      <c r="AO1570" s="157" t="s">
        <v>56</v>
      </c>
    </row>
    <row r="1571" spans="2:41" s="3" customFormat="1" ht="9.9499999999999993" customHeight="1" x14ac:dyDescent="0.2">
      <c r="B1571" s="107" t="s">
        <v>52</v>
      </c>
      <c r="D1571" s="39"/>
      <c r="E1571" s="72" t="s">
        <v>458</v>
      </c>
      <c r="F1571" s="72"/>
      <c r="G1571" s="29" t="s">
        <v>45</v>
      </c>
      <c r="H1571" s="29"/>
      <c r="I1571" s="29"/>
      <c r="J1571" s="29"/>
      <c r="K1571" s="29" t="s">
        <v>125</v>
      </c>
      <c r="L1571" s="29"/>
      <c r="M1571" s="29" t="s">
        <v>639</v>
      </c>
      <c r="N1571" s="29"/>
      <c r="P1571" s="72" t="s">
        <v>1341</v>
      </c>
      <c r="Q1571" s="87"/>
      <c r="R1571" s="28"/>
      <c r="S1571" s="38">
        <f>IF(Suggested="Yes",AA1571,AG1571)</f>
        <v>30.1</v>
      </c>
      <c r="T1571" s="36" t="s">
        <v>44</v>
      </c>
      <c r="U1571" s="5" t="str">
        <f>+Instructions!$B$3</f>
        <v>E</v>
      </c>
      <c r="V1571" s="51"/>
      <c r="W1571" s="55">
        <f>+Instructions!$C$22</f>
        <v>0</v>
      </c>
      <c r="X1571" s="38">
        <f>ROUND($AA1571*(1-W1571)+0.004999,2)</f>
        <v>30.1</v>
      </c>
      <c r="Y1571" s="146"/>
      <c r="Z1571" s="6" t="s">
        <v>3263</v>
      </c>
      <c r="AA1571" s="38">
        <v>30.1</v>
      </c>
      <c r="AB1571" s="59">
        <f>+W1571</f>
        <v>0</v>
      </c>
      <c r="AC1571" s="16">
        <f>+X1571</f>
        <v>30.1</v>
      </c>
      <c r="AD1571" s="12">
        <f>(AG1571-AC1571)/AG1571</f>
        <v>0</v>
      </c>
      <c r="AE1571" s="115"/>
      <c r="AF1571" s="120">
        <v>1</v>
      </c>
      <c r="AG1571" s="37">
        <f>SUM(AJ1571:AL1571)+AE1571</f>
        <v>30.1</v>
      </c>
      <c r="AH1571" s="146"/>
      <c r="AJ1571" s="38">
        <f>ROUND(AC1571/(1-VLOOKUP(AF1571,Group,2,FALSE)),2)</f>
        <v>30.1</v>
      </c>
      <c r="AK1571" s="16">
        <f>IF(VLOOKUP(AF1571,Group,5,FALSE)="YES",VLOOKUP(ROUND(ROUND(AJ1571,1)-AJ1571,2),Round,2,FALSE)+VLOOKUP(AF1571,Group,6,FALSE),0)</f>
        <v>0</v>
      </c>
      <c r="AL1571" s="16">
        <f>IF(VLOOKUP(AF1571,Group,7,FALSE)="",0,ROUND(AJ1571-0.04999,1)-AJ1571+AM1571)</f>
        <v>0</v>
      </c>
      <c r="AM1571" s="16" t="str">
        <f>IF(VLOOKUP(AF1571,Group,7,FALSE)="","",VLOOKUP(AF1571,Group,7,FALSE))</f>
        <v/>
      </c>
      <c r="AO1571" s="156" t="s">
        <v>56</v>
      </c>
    </row>
    <row r="1572" spans="2:41" s="3" customFormat="1" ht="2.85" customHeight="1" x14ac:dyDescent="0.2">
      <c r="P1572" s="72"/>
      <c r="Q1572" s="87"/>
      <c r="R1572" s="6"/>
      <c r="S1572" s="38"/>
      <c r="T1572" s="6"/>
      <c r="U1572" s="5"/>
      <c r="V1572" s="51"/>
      <c r="W1572" s="55"/>
      <c r="X1572" s="14"/>
      <c r="Y1572" s="146"/>
      <c r="Z1572" s="38"/>
      <c r="AA1572" s="38"/>
      <c r="AB1572" s="54"/>
      <c r="AC1572" s="16"/>
      <c r="AD1572" s="14"/>
      <c r="AE1572" s="64"/>
      <c r="AF1572" s="118"/>
      <c r="AG1572" s="38"/>
      <c r="AH1572" s="146"/>
      <c r="AJ1572" s="38"/>
      <c r="AK1572" s="16"/>
      <c r="AL1572" s="16"/>
      <c r="AM1572" s="16"/>
      <c r="AO1572" s="157" t="s">
        <v>56</v>
      </c>
    </row>
    <row r="1573" spans="2:41" s="3" customFormat="1" ht="9.9499999999999993" customHeight="1" x14ac:dyDescent="0.2">
      <c r="C1573" s="34"/>
      <c r="D1573" s="39" t="s">
        <v>216</v>
      </c>
      <c r="E1573" s="138" t="s">
        <v>1154</v>
      </c>
      <c r="F1573" s="138"/>
      <c r="G1573" s="138"/>
      <c r="H1573" s="138"/>
      <c r="I1573" s="138"/>
      <c r="J1573" s="138" t="s">
        <v>244</v>
      </c>
      <c r="K1573" s="138"/>
      <c r="L1573" s="138"/>
      <c r="M1573" s="138"/>
      <c r="N1573" s="138"/>
      <c r="O1573" s="29"/>
      <c r="P1573" s="72"/>
      <c r="Q1573" s="29"/>
      <c r="R1573" s="29"/>
      <c r="S1573" s="29"/>
      <c r="T1573" s="29"/>
      <c r="U1573" s="5"/>
      <c r="V1573" s="51"/>
      <c r="W1573" s="68"/>
      <c r="X1573" s="68"/>
      <c r="Y1573" s="146"/>
      <c r="Z1573" s="38"/>
      <c r="AA1573" s="38"/>
      <c r="AB1573" s="54"/>
      <c r="AC1573" s="16"/>
      <c r="AD1573" s="14"/>
      <c r="AE1573" s="64"/>
      <c r="AF1573" s="118"/>
      <c r="AG1573" s="16"/>
      <c r="AH1573" s="146"/>
      <c r="AJ1573" s="38"/>
      <c r="AK1573" s="16"/>
      <c r="AL1573" s="16"/>
      <c r="AM1573" s="16"/>
      <c r="AO1573" s="157"/>
    </row>
    <row r="1574" spans="2:41" s="3" customFormat="1" ht="1.5" customHeight="1" x14ac:dyDescent="0.2">
      <c r="P1574" s="72"/>
      <c r="Q1574" s="87"/>
      <c r="R1574" s="6"/>
      <c r="S1574" s="38"/>
      <c r="T1574" s="6"/>
      <c r="U1574" s="5"/>
      <c r="V1574" s="51"/>
      <c r="W1574" s="55"/>
      <c r="X1574" s="14"/>
      <c r="Y1574" s="146"/>
      <c r="Z1574" s="38"/>
      <c r="AA1574" s="38"/>
      <c r="AB1574" s="54"/>
      <c r="AC1574" s="16"/>
      <c r="AD1574" s="14"/>
      <c r="AE1574" s="64"/>
      <c r="AF1574" s="118"/>
      <c r="AG1574" s="38"/>
      <c r="AH1574" s="146"/>
      <c r="AJ1574" s="38"/>
      <c r="AK1574" s="16"/>
      <c r="AL1574" s="16"/>
      <c r="AM1574" s="16"/>
      <c r="AO1574" s="157" t="s">
        <v>56</v>
      </c>
    </row>
    <row r="1575" spans="2:41" s="3" customFormat="1" ht="9.9499999999999993" customHeight="1" x14ac:dyDescent="0.2">
      <c r="B1575" s="106" t="s">
        <v>6</v>
      </c>
      <c r="D1575" s="39"/>
      <c r="E1575" s="72" t="s">
        <v>83</v>
      </c>
      <c r="F1575" s="72"/>
      <c r="G1575" s="29" t="s">
        <v>94</v>
      </c>
      <c r="H1575" s="29"/>
      <c r="I1575" s="29"/>
      <c r="J1575" s="29"/>
      <c r="K1575" s="29" t="s">
        <v>88</v>
      </c>
      <c r="L1575" s="29"/>
      <c r="M1575" s="29" t="s">
        <v>163</v>
      </c>
      <c r="N1575" s="29"/>
      <c r="P1575" s="72" t="s">
        <v>1531</v>
      </c>
      <c r="Q1575" s="87"/>
      <c r="R1575" s="28"/>
      <c r="S1575" s="38">
        <f>IF(Suggested="Yes",AA1575,AG1575)</f>
        <v>50.4</v>
      </c>
      <c r="T1575" s="36" t="s">
        <v>43</v>
      </c>
      <c r="U1575" s="5" t="str">
        <f>+Instructions!$B$3</f>
        <v>E</v>
      </c>
      <c r="V1575" s="51"/>
      <c r="W1575" s="55">
        <f>+Instructions!$C$22</f>
        <v>0</v>
      </c>
      <c r="X1575" s="38">
        <f>ROUND($AA1575*(1-W1575)+0.004999,2)</f>
        <v>50.4</v>
      </c>
      <c r="Y1575" s="146"/>
      <c r="Z1575" s="6" t="s">
        <v>3263</v>
      </c>
      <c r="AA1575" s="38">
        <v>50.4</v>
      </c>
      <c r="AB1575" s="59">
        <f t="shared" ref="AB1575:AC1577" si="1462">+W1575</f>
        <v>0</v>
      </c>
      <c r="AC1575" s="16">
        <f t="shared" si="1462"/>
        <v>50.4</v>
      </c>
      <c r="AD1575" s="12">
        <f>(AG1575-AC1575)/AG1575</f>
        <v>0</v>
      </c>
      <c r="AE1575" s="115"/>
      <c r="AF1575" s="121">
        <v>3</v>
      </c>
      <c r="AG1575" s="52">
        <f>SUM(AJ1575:AL1575)+AE1575</f>
        <v>50.4</v>
      </c>
      <c r="AH1575" s="146"/>
      <c r="AJ1575" s="38">
        <f>ROUND(AC1575/(1-VLOOKUP(AF1575,Group,2,FALSE)),2)</f>
        <v>50.4</v>
      </c>
      <c r="AK1575" s="16">
        <f>IF(VLOOKUP(AF1575,Group,5,FALSE)="YES",VLOOKUP(ROUND(ROUND(AJ1575,1)-AJ1575,2),Round,2,FALSE)+VLOOKUP(AF1575,Group,6,FALSE),0)</f>
        <v>0</v>
      </c>
      <c r="AL1575" s="16">
        <f>IF(VLOOKUP(AF1575,Group,7,FALSE)="",0,ROUND(AJ1575-0.04999,1)-AJ1575+AM1575)</f>
        <v>0</v>
      </c>
      <c r="AM1575" s="16" t="str">
        <f>IF(VLOOKUP(AF1575,Group,7,FALSE)="","",VLOOKUP(AF1575,Group,7,FALSE))</f>
        <v/>
      </c>
      <c r="AO1575" s="157" t="s">
        <v>56</v>
      </c>
    </row>
    <row r="1576" spans="2:41" s="3" customFormat="1" ht="9.9499999999999993" customHeight="1" x14ac:dyDescent="0.2">
      <c r="B1576" s="106" t="s">
        <v>6</v>
      </c>
      <c r="D1576" s="39"/>
      <c r="E1576" s="72" t="s">
        <v>83</v>
      </c>
      <c r="F1576" s="72"/>
      <c r="G1576" s="29" t="s">
        <v>382</v>
      </c>
      <c r="H1576" s="29"/>
      <c r="I1576" s="29"/>
      <c r="J1576" s="29"/>
      <c r="K1576" s="29" t="s">
        <v>88</v>
      </c>
      <c r="L1576" s="29"/>
      <c r="M1576" s="29" t="s">
        <v>385</v>
      </c>
      <c r="N1576" s="29"/>
      <c r="P1576" s="72" t="s">
        <v>1531</v>
      </c>
      <c r="Q1576" s="87"/>
      <c r="R1576" s="28"/>
      <c r="S1576" s="38">
        <f>IF(Suggested="Yes",AA1576,AG1576)</f>
        <v>41.55</v>
      </c>
      <c r="T1576" s="36" t="s">
        <v>43</v>
      </c>
      <c r="U1576" s="5" t="str">
        <f>+Instructions!$B$3</f>
        <v>E</v>
      </c>
      <c r="V1576" s="51"/>
      <c r="W1576" s="55">
        <f>+Instructions!$C$22</f>
        <v>0</v>
      </c>
      <c r="X1576" s="38">
        <f>ROUND($AA1576*(1-W1576)+0.004999,2)</f>
        <v>41.55</v>
      </c>
      <c r="Y1576" s="146"/>
      <c r="Z1576" s="6" t="s">
        <v>3263</v>
      </c>
      <c r="AA1576" s="38">
        <v>41.55</v>
      </c>
      <c r="AB1576" s="59">
        <f t="shared" si="1462"/>
        <v>0</v>
      </c>
      <c r="AC1576" s="16">
        <f t="shared" si="1462"/>
        <v>41.55</v>
      </c>
      <c r="AD1576" s="12">
        <f>(AG1576-AC1576)/AG1576</f>
        <v>0</v>
      </c>
      <c r="AE1576" s="115"/>
      <c r="AF1576" s="121">
        <v>3</v>
      </c>
      <c r="AG1576" s="52">
        <f>SUM(AJ1576:AL1576)+AE1576</f>
        <v>41.55</v>
      </c>
      <c r="AH1576" s="146"/>
      <c r="AJ1576" s="38">
        <f>ROUND(AC1576/(1-VLOOKUP(AF1576,Group,2,FALSE)),2)</f>
        <v>41.55</v>
      </c>
      <c r="AK1576" s="16">
        <f>IF(VLOOKUP(AF1576,Group,5,FALSE)="YES",VLOOKUP(ROUND(ROUND(AJ1576,1)-AJ1576,2),Round,2,FALSE)+VLOOKUP(AF1576,Group,6,FALSE),0)</f>
        <v>0</v>
      </c>
      <c r="AL1576" s="16">
        <f>IF(VLOOKUP(AF1576,Group,7,FALSE)="",0,ROUND(AJ1576-0.04999,1)-AJ1576+AM1576)</f>
        <v>0</v>
      </c>
      <c r="AM1576" s="16" t="str">
        <f>IF(VLOOKUP(AF1576,Group,7,FALSE)="","",VLOOKUP(AF1576,Group,7,FALSE))</f>
        <v/>
      </c>
      <c r="AO1576" s="157" t="s">
        <v>56</v>
      </c>
    </row>
    <row r="1577" spans="2:41" s="3" customFormat="1" ht="9.9499999999999993" customHeight="1" x14ac:dyDescent="0.2">
      <c r="B1577" s="106" t="s">
        <v>6</v>
      </c>
      <c r="D1577" s="39"/>
      <c r="E1577" s="72" t="s">
        <v>1912</v>
      </c>
      <c r="F1577" s="72"/>
      <c r="G1577" s="29" t="s">
        <v>364</v>
      </c>
      <c r="H1577" s="29"/>
      <c r="I1577" s="29"/>
      <c r="J1577" s="29"/>
      <c r="K1577" s="29" t="s">
        <v>88</v>
      </c>
      <c r="L1577" s="29"/>
      <c r="M1577" s="29" t="s">
        <v>234</v>
      </c>
      <c r="N1577" s="29"/>
      <c r="P1577" s="72" t="s">
        <v>1531</v>
      </c>
      <c r="Q1577" s="87"/>
      <c r="R1577" s="28"/>
      <c r="S1577" s="38">
        <f>IF(Suggested="Yes",AA1577,AG1577)</f>
        <v>52.7</v>
      </c>
      <c r="T1577" s="36" t="s">
        <v>43</v>
      </c>
      <c r="U1577" s="5" t="str">
        <f>+Instructions!$B$3</f>
        <v>E</v>
      </c>
      <c r="V1577" s="51"/>
      <c r="W1577" s="55">
        <f>+Instructions!$C$22</f>
        <v>0</v>
      </c>
      <c r="X1577" s="38">
        <f>ROUND($AA1577*(1-W1577)+0.004999,2)</f>
        <v>52.7</v>
      </c>
      <c r="Y1577" s="146"/>
      <c r="Z1577" s="6" t="s">
        <v>3263</v>
      </c>
      <c r="AA1577" s="38">
        <v>52.7</v>
      </c>
      <c r="AB1577" s="59">
        <f t="shared" si="1462"/>
        <v>0</v>
      </c>
      <c r="AC1577" s="16">
        <f t="shared" si="1462"/>
        <v>52.7</v>
      </c>
      <c r="AD1577" s="12">
        <f>(AG1577-AC1577)/AG1577</f>
        <v>0</v>
      </c>
      <c r="AE1577" s="115"/>
      <c r="AF1577" s="121">
        <v>3</v>
      </c>
      <c r="AG1577" s="52">
        <f>SUM(AJ1577:AL1577)+AE1577</f>
        <v>52.7</v>
      </c>
      <c r="AH1577" s="146"/>
      <c r="AJ1577" s="38">
        <f>ROUND(AC1577/(1-VLOOKUP(AF1577,Group,2,FALSE)),2)</f>
        <v>52.7</v>
      </c>
      <c r="AK1577" s="16">
        <f>IF(VLOOKUP(AF1577,Group,5,FALSE)="YES",VLOOKUP(ROUND(ROUND(AJ1577,1)-AJ1577,2),Round,2,FALSE)+VLOOKUP(AF1577,Group,6,FALSE),0)</f>
        <v>0</v>
      </c>
      <c r="AL1577" s="16">
        <f>IF(VLOOKUP(AF1577,Group,7,FALSE)="",0,ROUND(AJ1577-0.04999,1)-AJ1577+AM1577)</f>
        <v>0</v>
      </c>
      <c r="AM1577" s="16" t="str">
        <f>IF(VLOOKUP(AF1577,Group,7,FALSE)="","",VLOOKUP(AF1577,Group,7,FALSE))</f>
        <v/>
      </c>
      <c r="AO1577" s="157" t="s">
        <v>56</v>
      </c>
    </row>
    <row r="1578" spans="2:41" s="3" customFormat="1" ht="2.85" customHeight="1" x14ac:dyDescent="0.2">
      <c r="P1578" s="72"/>
      <c r="Q1578" s="87"/>
      <c r="R1578" s="6"/>
      <c r="S1578" s="38"/>
      <c r="T1578" s="6"/>
      <c r="U1578" s="5"/>
      <c r="V1578" s="51"/>
      <c r="W1578" s="55"/>
      <c r="X1578" s="14"/>
      <c r="Y1578" s="146"/>
      <c r="Z1578" s="38"/>
      <c r="AA1578" s="38"/>
      <c r="AB1578" s="54"/>
      <c r="AC1578" s="16"/>
      <c r="AD1578" s="14"/>
      <c r="AE1578" s="64"/>
      <c r="AF1578" s="118"/>
      <c r="AG1578" s="38"/>
      <c r="AH1578" s="146"/>
      <c r="AJ1578" s="38"/>
      <c r="AK1578" s="16"/>
      <c r="AL1578" s="16"/>
      <c r="AM1578" s="16"/>
      <c r="AO1578" s="157" t="s">
        <v>56</v>
      </c>
    </row>
    <row r="1579" spans="2:41" s="3" customFormat="1" ht="9.9499999999999993" customHeight="1" x14ac:dyDescent="0.2">
      <c r="C1579" s="34"/>
      <c r="D1579" s="39" t="s">
        <v>216</v>
      </c>
      <c r="E1579" s="138" t="s">
        <v>127</v>
      </c>
      <c r="F1579" s="138"/>
      <c r="G1579" s="138"/>
      <c r="H1579" s="138"/>
      <c r="I1579" s="138"/>
      <c r="J1579" s="138"/>
      <c r="K1579" s="138"/>
      <c r="L1579" s="138"/>
      <c r="M1579" s="138"/>
      <c r="N1579" s="138"/>
      <c r="O1579" s="29"/>
      <c r="P1579" s="72"/>
      <c r="Q1579" s="29"/>
      <c r="R1579" s="29"/>
      <c r="S1579" s="29"/>
      <c r="T1579" s="29"/>
      <c r="U1579" s="5"/>
      <c r="V1579" s="51"/>
      <c r="W1579" s="68"/>
      <c r="X1579" s="68"/>
      <c r="Y1579" s="146"/>
      <c r="Z1579" s="38"/>
      <c r="AA1579" s="38"/>
      <c r="AB1579" s="54"/>
      <c r="AC1579" s="16"/>
      <c r="AD1579" s="14"/>
      <c r="AE1579" s="64"/>
      <c r="AF1579" s="118"/>
      <c r="AG1579" s="16"/>
      <c r="AH1579" s="146"/>
      <c r="AJ1579" s="38"/>
      <c r="AK1579" s="16"/>
      <c r="AL1579" s="16"/>
      <c r="AM1579" s="16"/>
      <c r="AO1579" s="157"/>
    </row>
    <row r="1580" spans="2:41" s="3" customFormat="1" ht="1.5" customHeight="1" x14ac:dyDescent="0.2">
      <c r="P1580" s="72"/>
      <c r="Q1580" s="87"/>
      <c r="R1580" s="6"/>
      <c r="S1580" s="38"/>
      <c r="T1580" s="6"/>
      <c r="U1580" s="5"/>
      <c r="V1580" s="51"/>
      <c r="W1580" s="55"/>
      <c r="X1580" s="14"/>
      <c r="Y1580" s="146"/>
      <c r="Z1580" s="38"/>
      <c r="AA1580" s="38"/>
      <c r="AB1580" s="54"/>
      <c r="AC1580" s="16"/>
      <c r="AD1580" s="14"/>
      <c r="AE1580" s="64"/>
      <c r="AF1580" s="118"/>
      <c r="AG1580" s="38"/>
      <c r="AH1580" s="146"/>
      <c r="AJ1580" s="38"/>
      <c r="AK1580" s="16"/>
      <c r="AL1580" s="16"/>
      <c r="AM1580" s="16"/>
      <c r="AO1580" s="157" t="s">
        <v>56</v>
      </c>
    </row>
    <row r="1581" spans="2:41" s="3" customFormat="1" ht="9.9499999999999993" customHeight="1" x14ac:dyDescent="0.2">
      <c r="B1581" s="106" t="s">
        <v>6</v>
      </c>
      <c r="D1581" s="39"/>
      <c r="E1581" s="72" t="s">
        <v>97</v>
      </c>
      <c r="F1581" s="72"/>
      <c r="G1581" s="29" t="s">
        <v>1301</v>
      </c>
      <c r="H1581" s="29"/>
      <c r="I1581" s="29"/>
      <c r="J1581" s="29"/>
      <c r="K1581" s="29" t="s">
        <v>88</v>
      </c>
      <c r="L1581" s="29"/>
      <c r="M1581" s="29" t="s">
        <v>137</v>
      </c>
      <c r="N1581" s="29"/>
      <c r="P1581" s="72"/>
      <c r="Q1581" s="87"/>
      <c r="R1581" s="28"/>
      <c r="S1581" s="38">
        <f>IF(Suggested="Yes",AA1581,AG1581)</f>
        <v>24.45</v>
      </c>
      <c r="T1581" s="36" t="s">
        <v>43</v>
      </c>
      <c r="U1581" s="5" t="str">
        <f>+Instructions!$B$3</f>
        <v>E</v>
      </c>
      <c r="V1581" s="51"/>
      <c r="W1581" s="55">
        <f>+Instructions!$C$22</f>
        <v>0</v>
      </c>
      <c r="X1581" s="38">
        <f>ROUND($AA1581*(1-W1581)+0.004999,2)</f>
        <v>24.45</v>
      </c>
      <c r="Y1581" s="146"/>
      <c r="Z1581" s="6" t="s">
        <v>3263</v>
      </c>
      <c r="AA1581" s="38">
        <v>24.45</v>
      </c>
      <c r="AB1581" s="59">
        <f>+W1581</f>
        <v>0</v>
      </c>
      <c r="AC1581" s="16">
        <f>+X1581</f>
        <v>24.45</v>
      </c>
      <c r="AD1581" s="12">
        <f>(AG1581-AC1581)/AG1581</f>
        <v>0</v>
      </c>
      <c r="AE1581" s="115"/>
      <c r="AF1581" s="121">
        <v>3</v>
      </c>
      <c r="AG1581" s="52">
        <f>SUM(AJ1581:AL1581)+AE1581</f>
        <v>24.45</v>
      </c>
      <c r="AH1581" s="146"/>
      <c r="AJ1581" s="38">
        <f>ROUND(AC1581/(1-VLOOKUP(AF1581,Group,2,FALSE)),2)</f>
        <v>24.45</v>
      </c>
      <c r="AK1581" s="16">
        <f>IF(VLOOKUP(AF1581,Group,5,FALSE)="YES",VLOOKUP(ROUND(ROUND(AJ1581,1)-AJ1581,2),Round,2,FALSE)+VLOOKUP(AF1581,Group,6,FALSE),0)</f>
        <v>0</v>
      </c>
      <c r="AL1581" s="16">
        <f>IF(VLOOKUP(AF1581,Group,7,FALSE)="",0,ROUND(AJ1581-0.04999,1)-AJ1581+AM1581)</f>
        <v>0</v>
      </c>
      <c r="AM1581" s="16" t="str">
        <f>IF(VLOOKUP(AF1581,Group,7,FALSE)="","",VLOOKUP(AF1581,Group,7,FALSE))</f>
        <v/>
      </c>
      <c r="AO1581" s="157" t="s">
        <v>56</v>
      </c>
    </row>
    <row r="1582" spans="2:41" s="3" customFormat="1" ht="9.9499999999999993" customHeight="1" x14ac:dyDescent="0.2">
      <c r="B1582" s="106" t="s">
        <v>6</v>
      </c>
      <c r="D1582" s="39"/>
      <c r="E1582" s="72" t="s">
        <v>98</v>
      </c>
      <c r="F1582" s="72"/>
      <c r="G1582" s="29" t="s">
        <v>99</v>
      </c>
      <c r="H1582" s="29"/>
      <c r="I1582" s="29"/>
      <c r="J1582" s="29"/>
      <c r="K1582" s="29" t="s">
        <v>88</v>
      </c>
      <c r="L1582" s="29"/>
      <c r="M1582" s="29" t="s">
        <v>138</v>
      </c>
      <c r="N1582" s="29"/>
      <c r="P1582" s="72"/>
      <c r="Q1582" s="87"/>
      <c r="R1582" s="28"/>
      <c r="S1582" s="38">
        <f>IF(Suggested="Yes",AA1582,AG1582)</f>
        <v>23.9</v>
      </c>
      <c r="T1582" s="36" t="s">
        <v>43</v>
      </c>
      <c r="U1582" s="5" t="str">
        <f>+Instructions!$B$3</f>
        <v>E</v>
      </c>
      <c r="V1582" s="51"/>
      <c r="W1582" s="55">
        <f>+Instructions!$C$22</f>
        <v>0</v>
      </c>
      <c r="X1582" s="38">
        <f>ROUND($AA1582*(1-W1582)+0.004999,2)</f>
        <v>23.9</v>
      </c>
      <c r="Y1582" s="146"/>
      <c r="Z1582" s="6" t="s">
        <v>3263</v>
      </c>
      <c r="AA1582" s="38">
        <v>23.9</v>
      </c>
      <c r="AB1582" s="59">
        <f>+W1582</f>
        <v>0</v>
      </c>
      <c r="AC1582" s="16">
        <f>+X1582</f>
        <v>23.9</v>
      </c>
      <c r="AD1582" s="12">
        <f>(AG1582-AC1582)/AG1582</f>
        <v>0</v>
      </c>
      <c r="AE1582" s="115"/>
      <c r="AF1582" s="121">
        <v>3</v>
      </c>
      <c r="AG1582" s="52">
        <f>SUM(AJ1582:AL1582)+AE1582</f>
        <v>23.9</v>
      </c>
      <c r="AH1582" s="146"/>
      <c r="AJ1582" s="38">
        <f>ROUND(AC1582/(1-VLOOKUP(AF1582,Group,2,FALSE)),2)</f>
        <v>23.9</v>
      </c>
      <c r="AK1582" s="16">
        <f>IF(VLOOKUP(AF1582,Group,5,FALSE)="YES",VLOOKUP(ROUND(ROUND(AJ1582,1)-AJ1582,2),Round,2,FALSE)+VLOOKUP(AF1582,Group,6,FALSE),0)</f>
        <v>0</v>
      </c>
      <c r="AL1582" s="16">
        <f>IF(VLOOKUP(AF1582,Group,7,FALSE)="",0,ROUND(AJ1582-0.04999,1)-AJ1582+AM1582)</f>
        <v>0</v>
      </c>
      <c r="AM1582" s="16" t="str">
        <f>IF(VLOOKUP(AF1582,Group,7,FALSE)="","",VLOOKUP(AF1582,Group,7,FALSE))</f>
        <v/>
      </c>
      <c r="AO1582" s="157" t="s">
        <v>56</v>
      </c>
    </row>
    <row r="1583" spans="2:41" s="3" customFormat="1" ht="1.5" customHeight="1" x14ac:dyDescent="0.2">
      <c r="P1583" s="72"/>
      <c r="Q1583" s="87"/>
      <c r="R1583" s="6"/>
      <c r="S1583" s="38"/>
      <c r="T1583" s="6"/>
      <c r="U1583" s="5"/>
      <c r="V1583" s="51"/>
      <c r="W1583" s="55"/>
      <c r="X1583" s="14"/>
      <c r="Y1583" s="146"/>
      <c r="Z1583" s="38"/>
      <c r="AA1583" s="38"/>
      <c r="AB1583" s="54"/>
      <c r="AC1583" s="16"/>
      <c r="AD1583" s="14"/>
      <c r="AE1583" s="64"/>
      <c r="AF1583" s="118"/>
      <c r="AG1583" s="38"/>
      <c r="AH1583" s="146"/>
      <c r="AJ1583" s="38"/>
      <c r="AK1583" s="16"/>
      <c r="AL1583" s="16"/>
      <c r="AM1583" s="16"/>
      <c r="AO1583" s="157" t="s">
        <v>56</v>
      </c>
    </row>
    <row r="1584" spans="2:41" s="3" customFormat="1" ht="9.75" customHeight="1" x14ac:dyDescent="0.2">
      <c r="C1584" s="3" t="s">
        <v>244</v>
      </c>
      <c r="D1584" s="39" t="s">
        <v>303</v>
      </c>
      <c r="E1584" s="164" t="s">
        <v>1249</v>
      </c>
      <c r="F1584" s="72"/>
      <c r="G1584" s="29"/>
      <c r="H1584" s="29"/>
      <c r="I1584" s="29"/>
      <c r="J1584" s="29"/>
      <c r="K1584" s="29"/>
      <c r="L1584" s="29"/>
      <c r="M1584" s="29"/>
      <c r="N1584" s="29"/>
      <c r="Q1584" s="87"/>
      <c r="R1584" s="28"/>
      <c r="S1584" s="38"/>
      <c r="T1584" s="36"/>
      <c r="U1584" s="5"/>
      <c r="V1584" s="51"/>
      <c r="W1584" s="142"/>
      <c r="X1584" s="38"/>
      <c r="Y1584" s="146"/>
      <c r="Z1584" s="148"/>
      <c r="AA1584" s="38"/>
      <c r="AB1584" s="142"/>
      <c r="AC1584" s="142"/>
      <c r="AD1584" s="38"/>
      <c r="AE1584" s="59"/>
      <c r="AF1584" s="16"/>
      <c r="AG1584" s="12"/>
      <c r="AH1584" s="152"/>
      <c r="AI1584" s="154"/>
      <c r="AJ1584" s="38"/>
      <c r="AK1584" s="142"/>
      <c r="AM1584" s="6" t="s">
        <v>244</v>
      </c>
      <c r="AO1584" s="157"/>
    </row>
    <row r="1585" spans="2:41" s="3" customFormat="1" ht="3.75" customHeight="1" x14ac:dyDescent="0.2">
      <c r="P1585" s="72"/>
      <c r="Q1585" s="87"/>
      <c r="R1585" s="6"/>
      <c r="S1585" s="38"/>
      <c r="T1585" s="6"/>
      <c r="U1585" s="5"/>
      <c r="V1585" s="51"/>
      <c r="W1585" s="55"/>
      <c r="X1585" s="14"/>
      <c r="Y1585" s="146"/>
      <c r="Z1585" s="38"/>
      <c r="AA1585" s="38"/>
      <c r="AB1585" s="54"/>
      <c r="AC1585" s="16"/>
      <c r="AD1585" s="14"/>
      <c r="AE1585" s="64"/>
      <c r="AF1585" s="118"/>
      <c r="AG1585" s="38"/>
      <c r="AH1585" s="146"/>
      <c r="AJ1585" s="38"/>
      <c r="AK1585" s="16"/>
      <c r="AL1585" s="16"/>
      <c r="AM1585" s="16"/>
      <c r="AO1585" s="157" t="s">
        <v>56</v>
      </c>
    </row>
    <row r="1586" spans="2:41" s="3" customFormat="1" ht="9.9499999999999993" customHeight="1" x14ac:dyDescent="0.2">
      <c r="C1586" s="71" t="s">
        <v>1861</v>
      </c>
      <c r="P1586" s="137"/>
      <c r="Q1586" s="6"/>
      <c r="R1586" s="77" t="s">
        <v>791</v>
      </c>
      <c r="S1586" s="185" t="s">
        <v>1068</v>
      </c>
      <c r="T1586" s="190"/>
      <c r="U1586" s="5"/>
      <c r="V1586" s="51"/>
      <c r="W1586" s="68"/>
      <c r="X1586" s="68"/>
      <c r="Y1586" s="146"/>
      <c r="Z1586" s="38"/>
      <c r="AA1586" s="38"/>
      <c r="AB1586" s="14"/>
      <c r="AC1586" s="14"/>
      <c r="AD1586" s="14"/>
      <c r="AE1586" s="14"/>
      <c r="AF1586" s="64"/>
      <c r="AG1586" s="16"/>
      <c r="AH1586" s="146"/>
      <c r="AO1586" s="157" t="s">
        <v>56</v>
      </c>
    </row>
    <row r="1587" spans="2:41" s="3" customFormat="1" ht="2.85" customHeight="1" x14ac:dyDescent="0.2">
      <c r="P1587" s="72"/>
      <c r="Q1587" s="87"/>
      <c r="R1587" s="6"/>
      <c r="S1587" s="38"/>
      <c r="T1587" s="6"/>
      <c r="U1587" s="5"/>
      <c r="V1587" s="51"/>
      <c r="W1587" s="55"/>
      <c r="X1587" s="14"/>
      <c r="Y1587" s="146"/>
      <c r="Z1587" s="38"/>
      <c r="AA1587" s="38"/>
      <c r="AB1587" s="54"/>
      <c r="AC1587" s="16"/>
      <c r="AD1587" s="14"/>
      <c r="AE1587" s="64"/>
      <c r="AF1587" s="118"/>
      <c r="AG1587" s="38"/>
      <c r="AH1587" s="146"/>
      <c r="AJ1587" s="38"/>
      <c r="AK1587" s="16"/>
      <c r="AL1587" s="16"/>
      <c r="AM1587" s="16"/>
      <c r="AO1587" s="157" t="s">
        <v>56</v>
      </c>
    </row>
    <row r="1588" spans="2:41" s="3" customFormat="1" ht="9.9499999999999993" customHeight="1" x14ac:dyDescent="0.2">
      <c r="C1588" s="34"/>
      <c r="D1588" s="39" t="s">
        <v>216</v>
      </c>
      <c r="E1588" s="138" t="s">
        <v>371</v>
      </c>
      <c r="F1588" s="138"/>
      <c r="G1588" s="138"/>
      <c r="H1588" s="138"/>
      <c r="I1588" s="138"/>
      <c r="J1588" s="138"/>
      <c r="K1588" s="138"/>
      <c r="L1588" s="138"/>
      <c r="M1588" s="138"/>
      <c r="N1588" s="138"/>
      <c r="O1588" s="29"/>
      <c r="P1588" s="72"/>
      <c r="Q1588" s="29"/>
      <c r="R1588" s="29"/>
      <c r="S1588" s="29"/>
      <c r="T1588" s="29"/>
      <c r="U1588" s="5"/>
      <c r="V1588" s="51"/>
      <c r="W1588" s="68"/>
      <c r="X1588" s="68"/>
      <c r="Y1588" s="146"/>
      <c r="Z1588" s="38"/>
      <c r="AA1588" s="38"/>
      <c r="AB1588" s="54"/>
      <c r="AC1588" s="16"/>
      <c r="AD1588" s="14"/>
      <c r="AE1588" s="64"/>
      <c r="AF1588" s="118"/>
      <c r="AG1588" s="16"/>
      <c r="AH1588" s="146"/>
      <c r="AJ1588" s="38"/>
      <c r="AK1588" s="16"/>
      <c r="AL1588" s="16"/>
      <c r="AM1588" s="16"/>
      <c r="AO1588" s="157"/>
    </row>
    <row r="1589" spans="2:41" s="3" customFormat="1" ht="1.5" customHeight="1" x14ac:dyDescent="0.2">
      <c r="P1589" s="72"/>
      <c r="Q1589" s="87"/>
      <c r="R1589" s="6"/>
      <c r="S1589" s="38"/>
      <c r="T1589" s="6"/>
      <c r="U1589" s="5"/>
      <c r="V1589" s="51"/>
      <c r="W1589" s="55"/>
      <c r="X1589" s="14"/>
      <c r="Y1589" s="146"/>
      <c r="Z1589" s="38"/>
      <c r="AA1589" s="38"/>
      <c r="AB1589" s="54"/>
      <c r="AC1589" s="16"/>
      <c r="AD1589" s="14"/>
      <c r="AE1589" s="64"/>
      <c r="AF1589" s="118"/>
      <c r="AG1589" s="38"/>
      <c r="AH1589" s="146"/>
      <c r="AJ1589" s="38"/>
      <c r="AK1589" s="16"/>
      <c r="AL1589" s="16"/>
      <c r="AM1589" s="16"/>
      <c r="AO1589" s="157" t="s">
        <v>56</v>
      </c>
    </row>
    <row r="1590" spans="2:41" s="3" customFormat="1" ht="9.9499999999999993" customHeight="1" x14ac:dyDescent="0.2">
      <c r="B1590" s="107" t="s">
        <v>52</v>
      </c>
      <c r="D1590" s="39"/>
      <c r="E1590" s="72" t="s">
        <v>92</v>
      </c>
      <c r="F1590" s="72"/>
      <c r="G1590" s="29" t="s">
        <v>45</v>
      </c>
      <c r="H1590" s="29"/>
      <c r="I1590" s="29"/>
      <c r="J1590" s="29"/>
      <c r="K1590" s="29" t="s">
        <v>125</v>
      </c>
      <c r="L1590" s="29"/>
      <c r="M1590" s="29" t="s">
        <v>1166</v>
      </c>
      <c r="N1590" s="29"/>
      <c r="P1590" s="72" t="s">
        <v>300</v>
      </c>
      <c r="Q1590" s="87"/>
      <c r="R1590" s="28"/>
      <c r="S1590" s="38">
        <f t="shared" ref="S1590:S1595" si="1463">IF(Suggested="Yes",AA1590,AG1590)</f>
        <v>52.75</v>
      </c>
      <c r="T1590" s="36" t="s">
        <v>44</v>
      </c>
      <c r="U1590" s="5" t="str">
        <f>+Instructions!$B$3</f>
        <v>E</v>
      </c>
      <c r="V1590" s="51"/>
      <c r="W1590" s="55">
        <f>+Instructions!$C$22</f>
        <v>0</v>
      </c>
      <c r="X1590" s="38">
        <f>ROUND($AA1590*(1-W1590)+0.004999,2)</f>
        <v>52.75</v>
      </c>
      <c r="Y1590" s="146"/>
      <c r="Z1590" s="6" t="s">
        <v>3263</v>
      </c>
      <c r="AA1590" s="38">
        <v>52.75</v>
      </c>
      <c r="AB1590" s="59">
        <f>+W1590</f>
        <v>0</v>
      </c>
      <c r="AC1590" s="16">
        <f>+X1590</f>
        <v>52.75</v>
      </c>
      <c r="AD1590" s="12">
        <f>(AG1590-AC1590)/AG1590</f>
        <v>0</v>
      </c>
      <c r="AE1590" s="115"/>
      <c r="AF1590" s="120">
        <v>1</v>
      </c>
      <c r="AG1590" s="37">
        <f>SUM(AJ1590:AL1590)+AE1590</f>
        <v>52.75</v>
      </c>
      <c r="AH1590" s="146"/>
      <c r="AJ1590" s="38">
        <f>ROUND(AC1590/(1-VLOOKUP(AF1590,Group,2,FALSE)),2)</f>
        <v>52.75</v>
      </c>
      <c r="AK1590" s="16">
        <f>IF(VLOOKUP(AF1590,Group,5,FALSE)="YES",VLOOKUP(ROUND(ROUND(AJ1590,1)-AJ1590,2),Round,2,FALSE)+VLOOKUP(AF1590,Group,6,FALSE),0)</f>
        <v>0</v>
      </c>
      <c r="AL1590" s="16">
        <f>IF(VLOOKUP(AF1590,Group,7,FALSE)="",0,ROUND(AJ1590-0.04999,1)-AJ1590+AM1590)</f>
        <v>0</v>
      </c>
      <c r="AM1590" s="16" t="str">
        <f>IF(VLOOKUP(AF1590,Group,7,FALSE)="","",VLOOKUP(AF1590,Group,7,FALSE))</f>
        <v/>
      </c>
      <c r="AO1590" s="157" t="s">
        <v>56</v>
      </c>
    </row>
    <row r="1591" spans="2:41" s="3" customFormat="1" ht="9.75" customHeight="1" x14ac:dyDescent="0.2">
      <c r="B1591" s="107" t="s">
        <v>52</v>
      </c>
      <c r="D1591" s="39"/>
      <c r="E1591" s="72" t="s">
        <v>215</v>
      </c>
      <c r="F1591" s="72"/>
      <c r="G1591" s="29" t="s">
        <v>45</v>
      </c>
      <c r="H1591" s="29"/>
      <c r="I1591" s="29"/>
      <c r="J1591" s="29"/>
      <c r="K1591" s="29" t="s">
        <v>125</v>
      </c>
      <c r="L1591" s="29"/>
      <c r="M1591" s="29" t="s">
        <v>2429</v>
      </c>
      <c r="N1591" s="29"/>
      <c r="P1591" s="72" t="s">
        <v>314</v>
      </c>
      <c r="Q1591" s="87"/>
      <c r="R1591" s="28"/>
      <c r="S1591" s="38">
        <f t="shared" si="1463"/>
        <v>56.4</v>
      </c>
      <c r="T1591" s="36" t="s">
        <v>44</v>
      </c>
      <c r="U1591" s="5" t="str">
        <f>+Instructions!$B$3</f>
        <v>E</v>
      </c>
      <c r="V1591" s="51"/>
      <c r="W1591" s="55">
        <f>+Instructions!$C$22</f>
        <v>0</v>
      </c>
      <c r="X1591" s="38">
        <f t="shared" ref="X1591" si="1464">ROUND($AA1591*(1-W1591)+0.004999,2)</f>
        <v>56.4</v>
      </c>
      <c r="Y1591" s="146"/>
      <c r="Z1591" s="6" t="s">
        <v>3263</v>
      </c>
      <c r="AA1591" s="38">
        <v>56.4</v>
      </c>
      <c r="AB1591" s="59">
        <f t="shared" ref="AB1591" si="1465">+W1591</f>
        <v>0</v>
      </c>
      <c r="AC1591" s="16">
        <f t="shared" ref="AC1591" si="1466">+X1591</f>
        <v>56.4</v>
      </c>
      <c r="AD1591" s="12">
        <f t="shared" ref="AD1591" si="1467">(AG1591-AC1591)/AG1591</f>
        <v>0</v>
      </c>
      <c r="AE1591" s="115"/>
      <c r="AF1591" s="120">
        <v>1</v>
      </c>
      <c r="AG1591" s="37">
        <f t="shared" ref="AG1591" si="1468">SUM(AJ1591:AL1591)+AE1591</f>
        <v>56.4</v>
      </c>
      <c r="AH1591" s="146"/>
      <c r="AJ1591" s="38">
        <f t="shared" ref="AJ1591" si="1469">ROUND(AC1591/(1-VLOOKUP(AF1591,Group,2,FALSE)),2)</f>
        <v>56.4</v>
      </c>
      <c r="AK1591" s="16">
        <f t="shared" ref="AK1591" si="1470">IF(VLOOKUP(AF1591,Group,5,FALSE)="YES",VLOOKUP(ROUND(ROUND(AJ1591,1)-AJ1591,2),Round,2,FALSE)+VLOOKUP(AF1591,Group,6,FALSE),0)</f>
        <v>0</v>
      </c>
      <c r="AL1591" s="16">
        <f t="shared" ref="AL1591" si="1471">IF(VLOOKUP(AF1591,Group,7,FALSE)="",0,ROUND(AJ1591-0.04999,1)-AJ1591+AM1591)</f>
        <v>0</v>
      </c>
      <c r="AM1591" s="16" t="str">
        <f t="shared" ref="AM1591" si="1472">IF(VLOOKUP(AF1591,Group,7,FALSE)="","",VLOOKUP(AF1591,Group,7,FALSE))</f>
        <v/>
      </c>
      <c r="AO1591" s="156" t="s">
        <v>56</v>
      </c>
    </row>
    <row r="1592" spans="2:41" s="3" customFormat="1" ht="9.9499999999999993" customHeight="1" x14ac:dyDescent="0.2">
      <c r="B1592" s="107" t="s">
        <v>52</v>
      </c>
      <c r="D1592" s="39"/>
      <c r="E1592" s="72" t="s">
        <v>252</v>
      </c>
      <c r="F1592" s="72"/>
      <c r="G1592" s="29" t="s">
        <v>45</v>
      </c>
      <c r="H1592" s="29"/>
      <c r="I1592" s="29"/>
      <c r="J1592" s="29"/>
      <c r="K1592" s="29" t="s">
        <v>125</v>
      </c>
      <c r="L1592" s="29"/>
      <c r="M1592" s="29" t="s">
        <v>1167</v>
      </c>
      <c r="N1592" s="29"/>
      <c r="P1592" s="72" t="s">
        <v>547</v>
      </c>
      <c r="Q1592" s="87"/>
      <c r="R1592" s="28"/>
      <c r="S1592" s="38">
        <f t="shared" si="1463"/>
        <v>61</v>
      </c>
      <c r="T1592" s="36" t="s">
        <v>44</v>
      </c>
      <c r="U1592" s="5" t="str">
        <f>+Instructions!$B$3</f>
        <v>E</v>
      </c>
      <c r="V1592" s="51"/>
      <c r="W1592" s="55">
        <f>+Instructions!$C$22</f>
        <v>0</v>
      </c>
      <c r="X1592" s="38">
        <f>ROUND($AA1592*(1-W1592)+0.004999,2)</f>
        <v>61</v>
      </c>
      <c r="Y1592" s="146"/>
      <c r="Z1592" s="6" t="s">
        <v>3263</v>
      </c>
      <c r="AA1592" s="38">
        <v>61</v>
      </c>
      <c r="AB1592" s="59">
        <f>+W1592</f>
        <v>0</v>
      </c>
      <c r="AC1592" s="16">
        <f>+X1592</f>
        <v>61</v>
      </c>
      <c r="AD1592" s="12">
        <f>(AG1592-AC1592)/AG1592</f>
        <v>0</v>
      </c>
      <c r="AE1592" s="115"/>
      <c r="AF1592" s="120">
        <v>1</v>
      </c>
      <c r="AG1592" s="37">
        <f>SUM(AJ1592:AL1592)+AE1592</f>
        <v>61</v>
      </c>
      <c r="AH1592" s="146"/>
      <c r="AJ1592" s="38">
        <f>ROUND(AC1592/(1-VLOOKUP(AF1592,Group,2,FALSE)),2)</f>
        <v>61</v>
      </c>
      <c r="AK1592" s="16">
        <f>IF(VLOOKUP(AF1592,Group,5,FALSE)="YES",VLOOKUP(ROUND(ROUND(AJ1592,1)-AJ1592,2),Round,2,FALSE)+VLOOKUP(AF1592,Group,6,FALSE),0)</f>
        <v>0</v>
      </c>
      <c r="AL1592" s="16">
        <f>IF(VLOOKUP(AF1592,Group,7,FALSE)="",0,ROUND(AJ1592-0.04999,1)-AJ1592+AM1592)</f>
        <v>0</v>
      </c>
      <c r="AM1592" s="16" t="str">
        <f>IF(VLOOKUP(AF1592,Group,7,FALSE)="","",VLOOKUP(AF1592,Group,7,FALSE))</f>
        <v/>
      </c>
      <c r="AO1592" s="157" t="s">
        <v>56</v>
      </c>
    </row>
    <row r="1593" spans="2:41" s="3" customFormat="1" ht="9.9499999999999993" customHeight="1" x14ac:dyDescent="0.2">
      <c r="B1593" s="107" t="s">
        <v>52</v>
      </c>
      <c r="D1593" s="39"/>
      <c r="E1593" s="72" t="s">
        <v>83</v>
      </c>
      <c r="F1593" s="72"/>
      <c r="G1593" s="29" t="s">
        <v>45</v>
      </c>
      <c r="H1593" s="29"/>
      <c r="J1593" s="29"/>
      <c r="K1593" s="144" t="s">
        <v>125</v>
      </c>
      <c r="M1593" s="29" t="s">
        <v>372</v>
      </c>
      <c r="N1593" s="29"/>
      <c r="P1593" s="72" t="s">
        <v>90</v>
      </c>
      <c r="Q1593" s="87"/>
      <c r="R1593" s="28"/>
      <c r="S1593" s="38">
        <f t="shared" si="1463"/>
        <v>50.9</v>
      </c>
      <c r="T1593" s="36" t="s">
        <v>44</v>
      </c>
      <c r="U1593" s="5" t="str">
        <f>+Instructions!$B$3</f>
        <v>E</v>
      </c>
      <c r="V1593" s="51"/>
      <c r="W1593" s="55">
        <f>+Instructions!$C$22</f>
        <v>0</v>
      </c>
      <c r="X1593" s="38">
        <f>ROUND($AA1593*(1-W1593)+0.004999,2)</f>
        <v>50.9</v>
      </c>
      <c r="Y1593" s="146"/>
      <c r="Z1593" s="6" t="s">
        <v>3263</v>
      </c>
      <c r="AA1593" s="38">
        <v>50.9</v>
      </c>
      <c r="AB1593" s="59">
        <f t="shared" ref="AB1593:AC1595" si="1473">+W1593</f>
        <v>0</v>
      </c>
      <c r="AC1593" s="16">
        <f t="shared" si="1473"/>
        <v>50.9</v>
      </c>
      <c r="AD1593" s="12">
        <f>(AG1593-AC1593)/AG1593</f>
        <v>0</v>
      </c>
      <c r="AE1593" s="115"/>
      <c r="AF1593" s="120">
        <v>1</v>
      </c>
      <c r="AG1593" s="37">
        <f>SUM(AJ1593:AL1593)+AE1593</f>
        <v>50.9</v>
      </c>
      <c r="AH1593" s="146"/>
      <c r="AJ1593" s="38">
        <f>ROUND(AC1593/(1-VLOOKUP(AF1593,Group,2,FALSE)),2)</f>
        <v>50.9</v>
      </c>
      <c r="AK1593" s="16">
        <f>IF(VLOOKUP(AF1593,Group,5,FALSE)="YES",VLOOKUP(ROUND(ROUND(AJ1593,1)-AJ1593,2),Round,2,FALSE)+VLOOKUP(AF1593,Group,6,FALSE),0)</f>
        <v>0</v>
      </c>
      <c r="AL1593" s="16">
        <f>IF(VLOOKUP(AF1593,Group,7,FALSE)="",0,ROUND(AJ1593-0.04999,1)-AJ1593+AM1593)</f>
        <v>0</v>
      </c>
      <c r="AM1593" s="16" t="str">
        <f>IF(VLOOKUP(AF1593,Group,7,FALSE)="","",VLOOKUP(AF1593,Group,7,FALSE))</f>
        <v/>
      </c>
      <c r="AO1593" s="157" t="s">
        <v>56</v>
      </c>
    </row>
    <row r="1594" spans="2:41" s="3" customFormat="1" ht="9.75" customHeight="1" x14ac:dyDescent="0.2">
      <c r="B1594" s="107" t="s">
        <v>52</v>
      </c>
      <c r="D1594" s="39"/>
      <c r="E1594" s="72" t="s">
        <v>128</v>
      </c>
      <c r="F1594" s="72"/>
      <c r="G1594" s="29" t="s">
        <v>45</v>
      </c>
      <c r="H1594" s="29"/>
      <c r="I1594" s="29"/>
      <c r="J1594" s="29"/>
      <c r="K1594" s="29" t="s">
        <v>125</v>
      </c>
      <c r="L1594" s="29"/>
      <c r="M1594" s="29" t="s">
        <v>2178</v>
      </c>
      <c r="N1594" s="29"/>
      <c r="P1594" s="72" t="s">
        <v>91</v>
      </c>
      <c r="Q1594" s="87"/>
      <c r="R1594" s="28"/>
      <c r="S1594" s="38">
        <f t="shared" si="1463"/>
        <v>71.75</v>
      </c>
      <c r="T1594" s="36" t="s">
        <v>44</v>
      </c>
      <c r="U1594" s="5" t="str">
        <f>+Instructions!$B$3</f>
        <v>E</v>
      </c>
      <c r="V1594" s="51"/>
      <c r="W1594" s="55">
        <f>+Instructions!$C$22</f>
        <v>0</v>
      </c>
      <c r="X1594" s="38">
        <f t="shared" ref="X1594" si="1474">ROUND($AA1594*(1-W1594)+0.004999,2)</f>
        <v>71.75</v>
      </c>
      <c r="Y1594" s="146"/>
      <c r="Z1594" s="6" t="s">
        <v>3263</v>
      </c>
      <c r="AA1594" s="38">
        <v>71.75</v>
      </c>
      <c r="AB1594" s="59">
        <f t="shared" si="1473"/>
        <v>0</v>
      </c>
      <c r="AC1594" s="16">
        <f t="shared" si="1473"/>
        <v>71.75</v>
      </c>
      <c r="AD1594" s="12">
        <f t="shared" ref="AD1594" si="1475">(AG1594-AC1594)/AG1594</f>
        <v>0</v>
      </c>
      <c r="AE1594" s="115"/>
      <c r="AF1594" s="120">
        <v>1</v>
      </c>
      <c r="AG1594" s="37">
        <f t="shared" ref="AG1594" si="1476">SUM(AJ1594:AL1594)+AE1594</f>
        <v>71.75</v>
      </c>
      <c r="AH1594" s="146"/>
      <c r="AJ1594" s="38">
        <f t="shared" ref="AJ1594" si="1477">ROUND(AC1594/(1-VLOOKUP(AF1594,Group,2,FALSE)),2)</f>
        <v>71.75</v>
      </c>
      <c r="AK1594" s="16">
        <f t="shared" ref="AK1594" si="1478">IF(VLOOKUP(AF1594,Group,5,FALSE)="YES",VLOOKUP(ROUND(ROUND(AJ1594,1)-AJ1594,2),Round,2,FALSE)+VLOOKUP(AF1594,Group,6,FALSE),0)</f>
        <v>0</v>
      </c>
      <c r="AL1594" s="16">
        <f t="shared" ref="AL1594" si="1479">IF(VLOOKUP(AF1594,Group,7,FALSE)="",0,ROUND(AJ1594-0.04999,1)-AJ1594+AM1594)</f>
        <v>0</v>
      </c>
      <c r="AM1594" s="16" t="str">
        <f t="shared" ref="AM1594" si="1480">IF(VLOOKUP(AF1594,Group,7,FALSE)="","",VLOOKUP(AF1594,Group,7,FALSE))</f>
        <v/>
      </c>
      <c r="AO1594" s="156" t="s">
        <v>56</v>
      </c>
    </row>
    <row r="1595" spans="2:41" s="3" customFormat="1" ht="9.9499999999999993" customHeight="1" x14ac:dyDescent="0.2">
      <c r="B1595" s="107" t="s">
        <v>52</v>
      </c>
      <c r="D1595" s="39"/>
      <c r="E1595" s="72" t="s">
        <v>177</v>
      </c>
      <c r="F1595" s="72"/>
      <c r="G1595" s="29" t="s">
        <v>45</v>
      </c>
      <c r="H1595" s="29"/>
      <c r="I1595" s="29"/>
      <c r="J1595" s="29"/>
      <c r="K1595" s="29" t="s">
        <v>125</v>
      </c>
      <c r="L1595" s="29"/>
      <c r="M1595" s="29" t="s">
        <v>688</v>
      </c>
      <c r="N1595" s="29"/>
      <c r="P1595" s="72" t="s">
        <v>90</v>
      </c>
      <c r="Q1595" s="87"/>
      <c r="R1595" s="28"/>
      <c r="S1595" s="38">
        <f t="shared" si="1463"/>
        <v>58.8</v>
      </c>
      <c r="T1595" s="36" t="s">
        <v>44</v>
      </c>
      <c r="U1595" s="5" t="str">
        <f>+Instructions!$B$3</f>
        <v>E</v>
      </c>
      <c r="V1595" s="51"/>
      <c r="W1595" s="55">
        <f>+Instructions!$C$22</f>
        <v>0</v>
      </c>
      <c r="X1595" s="38">
        <f>ROUND($AA1595*(1-W1595)+0.004999,2)</f>
        <v>58.8</v>
      </c>
      <c r="Y1595" s="146"/>
      <c r="Z1595" s="6" t="s">
        <v>3263</v>
      </c>
      <c r="AA1595" s="38">
        <v>58.8</v>
      </c>
      <c r="AB1595" s="59">
        <f t="shared" si="1473"/>
        <v>0</v>
      </c>
      <c r="AC1595" s="16">
        <f t="shared" si="1473"/>
        <v>58.8</v>
      </c>
      <c r="AD1595" s="12">
        <f>(AG1595-AC1595)/AG1595</f>
        <v>0</v>
      </c>
      <c r="AE1595" s="115"/>
      <c r="AF1595" s="120">
        <v>1</v>
      </c>
      <c r="AG1595" s="37">
        <f>SUM(AJ1595:AL1595)+AE1595</f>
        <v>58.8</v>
      </c>
      <c r="AH1595" s="146"/>
      <c r="AJ1595" s="38">
        <f>ROUND(AC1595/(1-VLOOKUP(AF1595,Group,2,FALSE)),2)</f>
        <v>58.8</v>
      </c>
      <c r="AK1595" s="16">
        <f>IF(VLOOKUP(AF1595,Group,5,FALSE)="YES",VLOOKUP(ROUND(ROUND(AJ1595,1)-AJ1595,2),Round,2,FALSE)+VLOOKUP(AF1595,Group,6,FALSE),0)</f>
        <v>0</v>
      </c>
      <c r="AL1595" s="16">
        <f>IF(VLOOKUP(AF1595,Group,7,FALSE)="",0,ROUND(AJ1595-0.04999,1)-AJ1595+AM1595)</f>
        <v>0</v>
      </c>
      <c r="AM1595" s="16" t="str">
        <f>IF(VLOOKUP(AF1595,Group,7,FALSE)="","",VLOOKUP(AF1595,Group,7,FALSE))</f>
        <v/>
      </c>
      <c r="AO1595" s="156" t="s">
        <v>56</v>
      </c>
    </row>
    <row r="1596" spans="2:41" s="3" customFormat="1" ht="1.5" customHeight="1" x14ac:dyDescent="0.2">
      <c r="P1596" s="72"/>
      <c r="Q1596" s="87"/>
      <c r="R1596" s="6"/>
      <c r="S1596" s="38"/>
      <c r="T1596" s="6"/>
      <c r="U1596" s="5"/>
      <c r="V1596" s="51"/>
      <c r="W1596" s="55"/>
      <c r="X1596" s="14"/>
      <c r="Y1596" s="146"/>
      <c r="Z1596" s="38"/>
      <c r="AA1596" s="38"/>
      <c r="AB1596" s="54"/>
      <c r="AC1596" s="16"/>
      <c r="AD1596" s="14"/>
      <c r="AE1596" s="64"/>
      <c r="AF1596" s="118"/>
      <c r="AG1596" s="38"/>
      <c r="AH1596" s="146"/>
      <c r="AJ1596" s="38"/>
      <c r="AK1596" s="16"/>
      <c r="AL1596" s="16"/>
      <c r="AM1596" s="16"/>
      <c r="AO1596" s="157" t="s">
        <v>56</v>
      </c>
    </row>
    <row r="1597" spans="2:41" s="3" customFormat="1" ht="9.9499999999999993" customHeight="1" x14ac:dyDescent="0.2">
      <c r="B1597" s="106" t="s">
        <v>6</v>
      </c>
      <c r="D1597" s="39"/>
      <c r="E1597" s="72" t="s">
        <v>1966</v>
      </c>
      <c r="F1597" s="72"/>
      <c r="G1597" s="29" t="s">
        <v>1936</v>
      </c>
      <c r="H1597" s="29"/>
      <c r="I1597" s="29"/>
      <c r="J1597" s="29"/>
      <c r="K1597" s="29" t="s">
        <v>125</v>
      </c>
      <c r="L1597" s="29"/>
      <c r="M1597" s="29" t="s">
        <v>2180</v>
      </c>
      <c r="N1597" s="29"/>
      <c r="P1597" s="72" t="s">
        <v>1531</v>
      </c>
      <c r="Q1597" s="87"/>
      <c r="R1597" s="28"/>
      <c r="S1597" s="38">
        <f t="shared" ref="S1597:S1605" si="1481">IF(Suggested="Yes",AA1597,AG1597)</f>
        <v>62.65</v>
      </c>
      <c r="T1597" s="36" t="s">
        <v>43</v>
      </c>
      <c r="U1597" s="5" t="str">
        <f>+Instructions!$B$3</f>
        <v>E</v>
      </c>
      <c r="V1597" s="51"/>
      <c r="W1597" s="55">
        <f>+Instructions!$C$22</f>
        <v>0</v>
      </c>
      <c r="X1597" s="38">
        <f t="shared" ref="X1597:X1605" si="1482">ROUND($AA1597*(1-W1597)+0.004999,2)</f>
        <v>62.65</v>
      </c>
      <c r="Y1597" s="146"/>
      <c r="Z1597" s="6" t="s">
        <v>3263</v>
      </c>
      <c r="AA1597" s="38">
        <v>62.65</v>
      </c>
      <c r="AB1597" s="59">
        <f t="shared" ref="AB1597:AB1605" si="1483">+W1597</f>
        <v>0</v>
      </c>
      <c r="AC1597" s="16">
        <f t="shared" ref="AC1597:AC1605" si="1484">+X1597</f>
        <v>62.65</v>
      </c>
      <c r="AD1597" s="12">
        <f t="shared" ref="AD1597:AD1605" si="1485">(AG1597-AC1597)/AG1597</f>
        <v>0</v>
      </c>
      <c r="AE1597" s="115"/>
      <c r="AF1597" s="121">
        <v>3</v>
      </c>
      <c r="AG1597" s="52">
        <f t="shared" ref="AG1597:AG1605" si="1486">SUM(AJ1597:AL1597)+AE1597</f>
        <v>62.65</v>
      </c>
      <c r="AH1597" s="146"/>
      <c r="AJ1597" s="38">
        <f t="shared" ref="AJ1597:AJ1605" si="1487">ROUND(AC1597/(1-VLOOKUP(AF1597,Group,2,FALSE)),2)</f>
        <v>62.65</v>
      </c>
      <c r="AK1597" s="16">
        <f t="shared" ref="AK1597:AK1605" si="1488">IF(VLOOKUP(AF1597,Group,5,FALSE)="YES",VLOOKUP(ROUND(ROUND(AJ1597,1)-AJ1597,2),Round,2,FALSE)+VLOOKUP(AF1597,Group,6,FALSE),0)</f>
        <v>0</v>
      </c>
      <c r="AL1597" s="16">
        <f t="shared" ref="AL1597:AL1605" si="1489">IF(VLOOKUP(AF1597,Group,7,FALSE)="",0,ROUND(AJ1597-0.04999,1)-AJ1597+AM1597)</f>
        <v>0</v>
      </c>
      <c r="AM1597" s="16" t="str">
        <f t="shared" ref="AM1597:AM1605" si="1490">IF(VLOOKUP(AF1597,Group,7,FALSE)="","",VLOOKUP(AF1597,Group,7,FALSE))</f>
        <v/>
      </c>
      <c r="AO1597" s="156" t="s">
        <v>56</v>
      </c>
    </row>
    <row r="1598" spans="2:41" s="3" customFormat="1" ht="9.9499999999999993" customHeight="1" x14ac:dyDescent="0.2">
      <c r="B1598" s="106" t="s">
        <v>6</v>
      </c>
      <c r="D1598" s="39"/>
      <c r="E1598" s="72" t="s">
        <v>83</v>
      </c>
      <c r="F1598" s="72"/>
      <c r="G1598" s="29" t="s">
        <v>94</v>
      </c>
      <c r="H1598" s="29"/>
      <c r="I1598" s="29"/>
      <c r="J1598" s="29"/>
      <c r="K1598" s="29" t="s">
        <v>125</v>
      </c>
      <c r="L1598" s="29"/>
      <c r="M1598" s="29" t="s">
        <v>2181</v>
      </c>
      <c r="N1598" s="29"/>
      <c r="P1598" s="72" t="s">
        <v>1531</v>
      </c>
      <c r="Q1598" s="87"/>
      <c r="R1598" s="28"/>
      <c r="S1598" s="38">
        <f t="shared" si="1481"/>
        <v>57.15</v>
      </c>
      <c r="T1598" s="36" t="s">
        <v>43</v>
      </c>
      <c r="U1598" s="5" t="str">
        <f>+Instructions!$B$3</f>
        <v>E</v>
      </c>
      <c r="V1598" s="51"/>
      <c r="W1598" s="55">
        <f>+Instructions!$C$22</f>
        <v>0</v>
      </c>
      <c r="X1598" s="38">
        <f t="shared" si="1482"/>
        <v>57.15</v>
      </c>
      <c r="Y1598" s="146"/>
      <c r="Z1598" s="6" t="s">
        <v>3263</v>
      </c>
      <c r="AA1598" s="38">
        <v>57.15</v>
      </c>
      <c r="AB1598" s="59">
        <f t="shared" si="1483"/>
        <v>0</v>
      </c>
      <c r="AC1598" s="16">
        <f t="shared" si="1484"/>
        <v>57.15</v>
      </c>
      <c r="AD1598" s="12">
        <f t="shared" si="1485"/>
        <v>0</v>
      </c>
      <c r="AE1598" s="115"/>
      <c r="AF1598" s="121">
        <v>3</v>
      </c>
      <c r="AG1598" s="52">
        <f t="shared" si="1486"/>
        <v>57.15</v>
      </c>
      <c r="AH1598" s="146"/>
      <c r="AJ1598" s="38">
        <f t="shared" si="1487"/>
        <v>57.15</v>
      </c>
      <c r="AK1598" s="16">
        <f t="shared" si="1488"/>
        <v>0</v>
      </c>
      <c r="AL1598" s="16">
        <f t="shared" si="1489"/>
        <v>0</v>
      </c>
      <c r="AM1598" s="16" t="str">
        <f t="shared" si="1490"/>
        <v/>
      </c>
      <c r="AO1598" s="157" t="s">
        <v>56</v>
      </c>
    </row>
    <row r="1599" spans="2:41" s="3" customFormat="1" ht="9.9499999999999993" customHeight="1" x14ac:dyDescent="0.2">
      <c r="B1599" s="106" t="s">
        <v>6</v>
      </c>
      <c r="D1599" s="39"/>
      <c r="E1599" s="72" t="s">
        <v>251</v>
      </c>
      <c r="F1599" s="72"/>
      <c r="G1599" s="29" t="s">
        <v>96</v>
      </c>
      <c r="H1599" s="29"/>
      <c r="I1599" s="29"/>
      <c r="J1599" s="29"/>
      <c r="K1599" s="29" t="s">
        <v>125</v>
      </c>
      <c r="L1599" s="29"/>
      <c r="M1599" s="29" t="s">
        <v>1169</v>
      </c>
      <c r="N1599" s="29"/>
      <c r="P1599" s="72" t="s">
        <v>1531</v>
      </c>
      <c r="Q1599" s="87"/>
      <c r="R1599" s="28"/>
      <c r="S1599" s="38">
        <f t="shared" si="1481"/>
        <v>57.35</v>
      </c>
      <c r="T1599" s="36" t="s">
        <v>43</v>
      </c>
      <c r="U1599" s="5" t="str">
        <f>+Instructions!$B$3</f>
        <v>E</v>
      </c>
      <c r="V1599" s="51"/>
      <c r="W1599" s="55">
        <f>+Instructions!$C$22</f>
        <v>0</v>
      </c>
      <c r="X1599" s="38">
        <f t="shared" si="1482"/>
        <v>57.35</v>
      </c>
      <c r="Y1599" s="146"/>
      <c r="Z1599" s="6" t="s">
        <v>3263</v>
      </c>
      <c r="AA1599" s="38">
        <v>57.35</v>
      </c>
      <c r="AB1599" s="59">
        <f t="shared" si="1483"/>
        <v>0</v>
      </c>
      <c r="AC1599" s="16">
        <f t="shared" si="1484"/>
        <v>57.35</v>
      </c>
      <c r="AD1599" s="12">
        <f t="shared" si="1485"/>
        <v>0</v>
      </c>
      <c r="AE1599" s="115"/>
      <c r="AF1599" s="121">
        <v>3</v>
      </c>
      <c r="AG1599" s="52">
        <f t="shared" si="1486"/>
        <v>57.35</v>
      </c>
      <c r="AH1599" s="146"/>
      <c r="AJ1599" s="38">
        <f t="shared" si="1487"/>
        <v>57.35</v>
      </c>
      <c r="AK1599" s="16">
        <f t="shared" si="1488"/>
        <v>0</v>
      </c>
      <c r="AL1599" s="16">
        <f t="shared" si="1489"/>
        <v>0</v>
      </c>
      <c r="AM1599" s="16" t="str">
        <f t="shared" si="1490"/>
        <v/>
      </c>
      <c r="AO1599" s="157" t="s">
        <v>56</v>
      </c>
    </row>
    <row r="1600" spans="2:41" s="3" customFormat="1" ht="9.9499999999999993" customHeight="1" x14ac:dyDescent="0.2">
      <c r="B1600" s="106" t="s">
        <v>6</v>
      </c>
      <c r="D1600" s="39"/>
      <c r="E1600" s="72" t="s">
        <v>83</v>
      </c>
      <c r="F1600" s="72"/>
      <c r="G1600" s="29" t="s">
        <v>116</v>
      </c>
      <c r="H1600" s="29"/>
      <c r="I1600" s="29"/>
      <c r="J1600" s="29"/>
      <c r="K1600" s="29" t="s">
        <v>125</v>
      </c>
      <c r="L1600" s="29"/>
      <c r="M1600" s="29" t="s">
        <v>2182</v>
      </c>
      <c r="N1600" s="29"/>
      <c r="P1600" s="72" t="s">
        <v>1531</v>
      </c>
      <c r="Q1600" s="87"/>
      <c r="R1600" s="28"/>
      <c r="S1600" s="38">
        <f t="shared" si="1481"/>
        <v>56.45</v>
      </c>
      <c r="T1600" s="36" t="s">
        <v>43</v>
      </c>
      <c r="U1600" s="5" t="str">
        <f>+Instructions!$B$3</f>
        <v>E</v>
      </c>
      <c r="V1600" s="51"/>
      <c r="W1600" s="55">
        <f>+Instructions!$C$22</f>
        <v>0</v>
      </c>
      <c r="X1600" s="38">
        <f t="shared" si="1482"/>
        <v>56.45</v>
      </c>
      <c r="Y1600" s="146"/>
      <c r="Z1600" s="6" t="s">
        <v>3263</v>
      </c>
      <c r="AA1600" s="38">
        <v>56.45</v>
      </c>
      <c r="AB1600" s="59">
        <f t="shared" si="1483"/>
        <v>0</v>
      </c>
      <c r="AC1600" s="16">
        <f t="shared" si="1484"/>
        <v>56.45</v>
      </c>
      <c r="AD1600" s="12">
        <f t="shared" si="1485"/>
        <v>0</v>
      </c>
      <c r="AE1600" s="115"/>
      <c r="AF1600" s="121">
        <v>3</v>
      </c>
      <c r="AG1600" s="52">
        <f t="shared" si="1486"/>
        <v>56.45</v>
      </c>
      <c r="AH1600" s="146"/>
      <c r="AJ1600" s="38">
        <f t="shared" si="1487"/>
        <v>56.45</v>
      </c>
      <c r="AK1600" s="16">
        <f t="shared" si="1488"/>
        <v>0</v>
      </c>
      <c r="AL1600" s="16">
        <f t="shared" si="1489"/>
        <v>0</v>
      </c>
      <c r="AM1600" s="16" t="str">
        <f t="shared" si="1490"/>
        <v/>
      </c>
      <c r="AO1600" s="156" t="s">
        <v>56</v>
      </c>
    </row>
    <row r="1601" spans="2:41" s="3" customFormat="1" ht="9.9499999999999993" customHeight="1" x14ac:dyDescent="0.2">
      <c r="B1601" s="106" t="s">
        <v>6</v>
      </c>
      <c r="D1601" s="39"/>
      <c r="E1601" s="72" t="s">
        <v>83</v>
      </c>
      <c r="F1601" s="72"/>
      <c r="G1601" s="29" t="s">
        <v>1938</v>
      </c>
      <c r="H1601" s="29"/>
      <c r="I1601" s="29"/>
      <c r="J1601" s="29"/>
      <c r="K1601" s="29" t="s">
        <v>125</v>
      </c>
      <c r="L1601" s="29"/>
      <c r="M1601" s="29" t="s">
        <v>2183</v>
      </c>
      <c r="N1601" s="29"/>
      <c r="P1601" s="72" t="s">
        <v>1531</v>
      </c>
      <c r="Q1601" s="87"/>
      <c r="R1601" s="28"/>
      <c r="S1601" s="38">
        <f t="shared" si="1481"/>
        <v>57.95</v>
      </c>
      <c r="T1601" s="36" t="s">
        <v>43</v>
      </c>
      <c r="U1601" s="5" t="str">
        <f>+Instructions!$B$3</f>
        <v>E</v>
      </c>
      <c r="V1601" s="51"/>
      <c r="W1601" s="55">
        <f>+Instructions!$C$22</f>
        <v>0</v>
      </c>
      <c r="X1601" s="38">
        <f t="shared" si="1482"/>
        <v>57.95</v>
      </c>
      <c r="Y1601" s="146"/>
      <c r="Z1601" s="6" t="s">
        <v>3263</v>
      </c>
      <c r="AA1601" s="38">
        <v>57.95</v>
      </c>
      <c r="AB1601" s="59">
        <f t="shared" si="1483"/>
        <v>0</v>
      </c>
      <c r="AC1601" s="16">
        <f t="shared" si="1484"/>
        <v>57.95</v>
      </c>
      <c r="AD1601" s="12">
        <f t="shared" si="1485"/>
        <v>0</v>
      </c>
      <c r="AE1601" s="115"/>
      <c r="AF1601" s="121">
        <v>3</v>
      </c>
      <c r="AG1601" s="52">
        <f t="shared" si="1486"/>
        <v>57.95</v>
      </c>
      <c r="AH1601" s="146"/>
      <c r="AJ1601" s="38">
        <f t="shared" si="1487"/>
        <v>57.95</v>
      </c>
      <c r="AK1601" s="16">
        <f t="shared" si="1488"/>
        <v>0</v>
      </c>
      <c r="AL1601" s="16">
        <f t="shared" si="1489"/>
        <v>0</v>
      </c>
      <c r="AM1601" s="16" t="str">
        <f t="shared" si="1490"/>
        <v/>
      </c>
      <c r="AO1601" s="156" t="s">
        <v>56</v>
      </c>
    </row>
    <row r="1602" spans="2:41" s="3" customFormat="1" ht="9.9499999999999993" customHeight="1" x14ac:dyDescent="0.2">
      <c r="B1602" s="106" t="s">
        <v>6</v>
      </c>
      <c r="D1602" s="39"/>
      <c r="E1602" s="72" t="s">
        <v>83</v>
      </c>
      <c r="F1602" s="72"/>
      <c r="G1602" s="29" t="s">
        <v>1160</v>
      </c>
      <c r="H1602" s="29"/>
      <c r="I1602" s="29"/>
      <c r="J1602" s="29"/>
      <c r="K1602" s="29" t="s">
        <v>125</v>
      </c>
      <c r="L1602" s="29"/>
      <c r="M1602" s="29" t="s">
        <v>1170</v>
      </c>
      <c r="N1602" s="29"/>
      <c r="P1602" s="72" t="s">
        <v>1531</v>
      </c>
      <c r="Q1602" s="87"/>
      <c r="R1602" s="28"/>
      <c r="S1602" s="38">
        <f t="shared" si="1481"/>
        <v>89.4</v>
      </c>
      <c r="T1602" s="36" t="s">
        <v>43</v>
      </c>
      <c r="U1602" s="5" t="str">
        <f>+Instructions!$B$3</f>
        <v>E</v>
      </c>
      <c r="V1602" s="51"/>
      <c r="W1602" s="55">
        <f>+Instructions!$C$22</f>
        <v>0</v>
      </c>
      <c r="X1602" s="38">
        <f t="shared" si="1482"/>
        <v>89.4</v>
      </c>
      <c r="Y1602" s="146"/>
      <c r="Z1602" s="6" t="s">
        <v>3263</v>
      </c>
      <c r="AA1602" s="38">
        <v>89.4</v>
      </c>
      <c r="AB1602" s="59">
        <f t="shared" si="1483"/>
        <v>0</v>
      </c>
      <c r="AC1602" s="16">
        <f t="shared" si="1484"/>
        <v>89.4</v>
      </c>
      <c r="AD1602" s="12">
        <f t="shared" si="1485"/>
        <v>0</v>
      </c>
      <c r="AE1602" s="115"/>
      <c r="AF1602" s="121">
        <v>3</v>
      </c>
      <c r="AG1602" s="52">
        <f t="shared" si="1486"/>
        <v>89.4</v>
      </c>
      <c r="AH1602" s="146"/>
      <c r="AJ1602" s="38">
        <f t="shared" si="1487"/>
        <v>89.4</v>
      </c>
      <c r="AK1602" s="16">
        <f t="shared" si="1488"/>
        <v>0</v>
      </c>
      <c r="AL1602" s="16">
        <f t="shared" si="1489"/>
        <v>0</v>
      </c>
      <c r="AM1602" s="16" t="str">
        <f t="shared" si="1490"/>
        <v/>
      </c>
      <c r="AO1602" s="157" t="s">
        <v>56</v>
      </c>
    </row>
    <row r="1603" spans="2:41" s="3" customFormat="1" ht="9.9499999999999993" customHeight="1" x14ac:dyDescent="0.2">
      <c r="B1603" s="106" t="s">
        <v>6</v>
      </c>
      <c r="D1603" s="39"/>
      <c r="E1603" s="72" t="s">
        <v>83</v>
      </c>
      <c r="F1603" s="72"/>
      <c r="G1603" s="29" t="s">
        <v>1158</v>
      </c>
      <c r="H1603" s="29"/>
      <c r="K1603" s="29" t="s">
        <v>125</v>
      </c>
      <c r="L1603" s="29"/>
      <c r="M1603" s="29" t="s">
        <v>1171</v>
      </c>
      <c r="N1603" s="72"/>
      <c r="P1603" s="72" t="s">
        <v>1531</v>
      </c>
      <c r="Q1603" s="87"/>
      <c r="R1603" s="28"/>
      <c r="S1603" s="38">
        <f t="shared" si="1481"/>
        <v>75.05</v>
      </c>
      <c r="T1603" s="36" t="s">
        <v>43</v>
      </c>
      <c r="U1603" s="5" t="str">
        <f>+Instructions!$B$3</f>
        <v>E</v>
      </c>
      <c r="V1603" s="51"/>
      <c r="W1603" s="55">
        <f>+Instructions!$C$22</f>
        <v>0</v>
      </c>
      <c r="X1603" s="38">
        <f t="shared" si="1482"/>
        <v>75.05</v>
      </c>
      <c r="Y1603" s="146"/>
      <c r="Z1603" s="6" t="s">
        <v>3263</v>
      </c>
      <c r="AA1603" s="38">
        <v>75.05</v>
      </c>
      <c r="AB1603" s="59">
        <f t="shared" si="1483"/>
        <v>0</v>
      </c>
      <c r="AC1603" s="16">
        <f t="shared" si="1484"/>
        <v>75.05</v>
      </c>
      <c r="AD1603" s="12">
        <f t="shared" si="1485"/>
        <v>0</v>
      </c>
      <c r="AE1603" s="115"/>
      <c r="AF1603" s="121">
        <v>3</v>
      </c>
      <c r="AG1603" s="52">
        <f t="shared" si="1486"/>
        <v>75.05</v>
      </c>
      <c r="AH1603" s="146"/>
      <c r="AJ1603" s="38">
        <f t="shared" si="1487"/>
        <v>75.05</v>
      </c>
      <c r="AK1603" s="16">
        <f t="shared" si="1488"/>
        <v>0</v>
      </c>
      <c r="AL1603" s="16">
        <f t="shared" si="1489"/>
        <v>0</v>
      </c>
      <c r="AM1603" s="16" t="str">
        <f t="shared" si="1490"/>
        <v/>
      </c>
      <c r="AO1603" s="157" t="s">
        <v>56</v>
      </c>
    </row>
    <row r="1604" spans="2:41" s="3" customFormat="1" ht="9.9499999999999993" customHeight="1" x14ac:dyDescent="0.2">
      <c r="B1604" s="106" t="s">
        <v>6</v>
      </c>
      <c r="D1604" s="39"/>
      <c r="E1604" s="72" t="s">
        <v>377</v>
      </c>
      <c r="F1604" s="72"/>
      <c r="G1604" s="29" t="s">
        <v>543</v>
      </c>
      <c r="H1604" s="29"/>
      <c r="I1604" s="29"/>
      <c r="J1604" s="29"/>
      <c r="K1604" s="29" t="s">
        <v>125</v>
      </c>
      <c r="L1604" s="29"/>
      <c r="M1604" s="29" t="s">
        <v>1168</v>
      </c>
      <c r="N1604" s="29"/>
      <c r="P1604" s="72" t="s">
        <v>1531</v>
      </c>
      <c r="Q1604" s="87"/>
      <c r="R1604" s="28"/>
      <c r="S1604" s="38">
        <f t="shared" si="1481"/>
        <v>50.9</v>
      </c>
      <c r="T1604" s="36" t="s">
        <v>43</v>
      </c>
      <c r="U1604" s="5" t="str">
        <f>+Instructions!$B$3</f>
        <v>E</v>
      </c>
      <c r="V1604" s="51"/>
      <c r="W1604" s="55">
        <f>+Instructions!$C$22</f>
        <v>0</v>
      </c>
      <c r="X1604" s="38">
        <f t="shared" si="1482"/>
        <v>50.9</v>
      </c>
      <c r="Y1604" s="146"/>
      <c r="Z1604" s="6" t="s">
        <v>3263</v>
      </c>
      <c r="AA1604" s="38">
        <v>50.9</v>
      </c>
      <c r="AB1604" s="59">
        <f t="shared" si="1483"/>
        <v>0</v>
      </c>
      <c r="AC1604" s="16">
        <f t="shared" si="1484"/>
        <v>50.9</v>
      </c>
      <c r="AD1604" s="12">
        <f t="shared" si="1485"/>
        <v>0</v>
      </c>
      <c r="AE1604" s="115"/>
      <c r="AF1604" s="121">
        <v>3</v>
      </c>
      <c r="AG1604" s="52">
        <f t="shared" si="1486"/>
        <v>50.9</v>
      </c>
      <c r="AH1604" s="146"/>
      <c r="AJ1604" s="38">
        <f t="shared" si="1487"/>
        <v>50.9</v>
      </c>
      <c r="AK1604" s="16">
        <f t="shared" si="1488"/>
        <v>0</v>
      </c>
      <c r="AL1604" s="16">
        <f t="shared" si="1489"/>
        <v>0</v>
      </c>
      <c r="AM1604" s="16" t="str">
        <f t="shared" si="1490"/>
        <v/>
      </c>
      <c r="AO1604" s="157" t="s">
        <v>56</v>
      </c>
    </row>
    <row r="1605" spans="2:41" s="3" customFormat="1" ht="9.9499999999999993" customHeight="1" x14ac:dyDescent="0.2">
      <c r="B1605" s="106" t="s">
        <v>6</v>
      </c>
      <c r="D1605" s="39"/>
      <c r="E1605" s="72" t="s">
        <v>83</v>
      </c>
      <c r="F1605" s="72"/>
      <c r="G1605" s="29" t="s">
        <v>2022</v>
      </c>
      <c r="H1605" s="29"/>
      <c r="I1605" s="29"/>
      <c r="J1605" s="29"/>
      <c r="K1605" s="29" t="s">
        <v>125</v>
      </c>
      <c r="L1605" s="29"/>
      <c r="M1605" s="29" t="s">
        <v>2184</v>
      </c>
      <c r="N1605" s="29"/>
      <c r="P1605" s="72" t="s">
        <v>1531</v>
      </c>
      <c r="Q1605" s="87"/>
      <c r="R1605" s="28"/>
      <c r="S1605" s="38">
        <f t="shared" si="1481"/>
        <v>58.4</v>
      </c>
      <c r="T1605" s="36" t="s">
        <v>43</v>
      </c>
      <c r="U1605" s="5" t="str">
        <f>+Instructions!$B$3</f>
        <v>E</v>
      </c>
      <c r="V1605" s="51"/>
      <c r="W1605" s="55">
        <f>+Instructions!$C$22</f>
        <v>0</v>
      </c>
      <c r="X1605" s="38">
        <f t="shared" si="1482"/>
        <v>58.4</v>
      </c>
      <c r="Y1605" s="146"/>
      <c r="Z1605" s="6" t="s">
        <v>3263</v>
      </c>
      <c r="AA1605" s="38">
        <v>58.4</v>
      </c>
      <c r="AB1605" s="59">
        <f t="shared" si="1483"/>
        <v>0</v>
      </c>
      <c r="AC1605" s="16">
        <f t="shared" si="1484"/>
        <v>58.4</v>
      </c>
      <c r="AD1605" s="12">
        <f t="shared" si="1485"/>
        <v>0</v>
      </c>
      <c r="AE1605" s="115"/>
      <c r="AF1605" s="121">
        <v>3</v>
      </c>
      <c r="AG1605" s="52">
        <f t="shared" si="1486"/>
        <v>58.4</v>
      </c>
      <c r="AH1605" s="146"/>
      <c r="AJ1605" s="38">
        <f t="shared" si="1487"/>
        <v>58.4</v>
      </c>
      <c r="AK1605" s="16">
        <f t="shared" si="1488"/>
        <v>0</v>
      </c>
      <c r="AL1605" s="16">
        <f t="shared" si="1489"/>
        <v>0</v>
      </c>
      <c r="AM1605" s="16" t="str">
        <f t="shared" si="1490"/>
        <v/>
      </c>
      <c r="AO1605" s="156" t="s">
        <v>56</v>
      </c>
    </row>
    <row r="1606" spans="2:41" s="3" customFormat="1" ht="1.5" customHeight="1" x14ac:dyDescent="0.2">
      <c r="P1606" s="72"/>
      <c r="Q1606" s="87"/>
      <c r="R1606" s="6"/>
      <c r="S1606" s="38"/>
      <c r="T1606" s="6"/>
      <c r="U1606" s="5"/>
      <c r="V1606" s="51"/>
      <c r="W1606" s="55"/>
      <c r="X1606" s="14"/>
      <c r="Y1606" s="146"/>
      <c r="Z1606" s="38"/>
      <c r="AA1606" s="38"/>
      <c r="AB1606" s="54"/>
      <c r="AC1606" s="16"/>
      <c r="AD1606" s="14"/>
      <c r="AE1606" s="64"/>
      <c r="AF1606" s="118"/>
      <c r="AG1606" s="38"/>
      <c r="AH1606" s="146"/>
      <c r="AJ1606" s="38"/>
      <c r="AK1606" s="16"/>
      <c r="AL1606" s="16"/>
      <c r="AM1606" s="16"/>
      <c r="AO1606" s="157" t="s">
        <v>56</v>
      </c>
    </row>
    <row r="1607" spans="2:41" s="3" customFormat="1" ht="9.9499999999999993" customHeight="1" x14ac:dyDescent="0.2">
      <c r="B1607" s="106" t="s">
        <v>6</v>
      </c>
      <c r="D1607" s="39"/>
      <c r="E1607" s="72" t="s">
        <v>97</v>
      </c>
      <c r="F1607" s="72"/>
      <c r="G1607" s="29" t="s">
        <v>1301</v>
      </c>
      <c r="H1607" s="29"/>
      <c r="I1607" s="29"/>
      <c r="J1607" s="29"/>
      <c r="K1607" s="29" t="s">
        <v>125</v>
      </c>
      <c r="L1607" s="29"/>
      <c r="M1607" s="29" t="s">
        <v>1172</v>
      </c>
      <c r="N1607" s="29"/>
      <c r="P1607" s="72"/>
      <c r="Q1607" s="87"/>
      <c r="R1607" s="28"/>
      <c r="S1607" s="38">
        <f>IF(Suggested="Yes",AA1607,AG1607)</f>
        <v>66</v>
      </c>
      <c r="T1607" s="36" t="s">
        <v>43</v>
      </c>
      <c r="U1607" s="5" t="str">
        <f>+Instructions!$B$3</f>
        <v>E</v>
      </c>
      <c r="V1607" s="51"/>
      <c r="W1607" s="55">
        <f>+Instructions!$C$22</f>
        <v>0</v>
      </c>
      <c r="X1607" s="38">
        <f>ROUND($AA1607*(1-W1607)+0.004999,2)</f>
        <v>66</v>
      </c>
      <c r="Y1607" s="146"/>
      <c r="Z1607" s="6" t="s">
        <v>3263</v>
      </c>
      <c r="AA1607" s="38">
        <v>66</v>
      </c>
      <c r="AB1607" s="59">
        <f t="shared" ref="AB1607:AC1609" si="1491">+W1607</f>
        <v>0</v>
      </c>
      <c r="AC1607" s="16">
        <f t="shared" si="1491"/>
        <v>66</v>
      </c>
      <c r="AD1607" s="12">
        <f>(AG1607-AC1607)/AG1607</f>
        <v>0</v>
      </c>
      <c r="AE1607" s="115"/>
      <c r="AF1607" s="121">
        <v>3</v>
      </c>
      <c r="AG1607" s="52">
        <f>SUM(AJ1607:AL1607)+AE1607</f>
        <v>66</v>
      </c>
      <c r="AH1607" s="146"/>
      <c r="AJ1607" s="38">
        <f>ROUND(AC1607/(1-VLOOKUP(AF1607,Group,2,FALSE)),2)</f>
        <v>66</v>
      </c>
      <c r="AK1607" s="16">
        <f>IF(VLOOKUP(AF1607,Group,5,FALSE)="YES",VLOOKUP(ROUND(ROUND(AJ1607,1)-AJ1607,2),Round,2,FALSE)+VLOOKUP(AF1607,Group,6,FALSE),0)</f>
        <v>0</v>
      </c>
      <c r="AL1607" s="16">
        <f>IF(VLOOKUP(AF1607,Group,7,FALSE)="",0,ROUND(AJ1607-0.04999,1)-AJ1607+AM1607)</f>
        <v>0</v>
      </c>
      <c r="AM1607" s="16" t="str">
        <f>IF(VLOOKUP(AF1607,Group,7,FALSE)="","",VLOOKUP(AF1607,Group,7,FALSE))</f>
        <v/>
      </c>
      <c r="AO1607" s="157" t="s">
        <v>56</v>
      </c>
    </row>
    <row r="1608" spans="2:41" s="3" customFormat="1" ht="9.9499999999999993" customHeight="1" x14ac:dyDescent="0.2">
      <c r="B1608" s="106" t="s">
        <v>6</v>
      </c>
      <c r="D1608" s="39"/>
      <c r="E1608" s="72" t="s">
        <v>98</v>
      </c>
      <c r="F1608" s="72"/>
      <c r="G1608" s="29" t="s">
        <v>99</v>
      </c>
      <c r="H1608" s="29"/>
      <c r="I1608" s="29"/>
      <c r="J1608" s="29"/>
      <c r="K1608" s="29" t="s">
        <v>125</v>
      </c>
      <c r="L1608" s="29"/>
      <c r="M1608" s="29" t="s">
        <v>1173</v>
      </c>
      <c r="N1608" s="29"/>
      <c r="P1608" s="72"/>
      <c r="Q1608" s="87"/>
      <c r="R1608" s="28"/>
      <c r="S1608" s="38">
        <f>IF(Suggested="Yes",AA1608,AG1608)</f>
        <v>59.4</v>
      </c>
      <c r="T1608" s="36" t="s">
        <v>43</v>
      </c>
      <c r="U1608" s="5" t="str">
        <f>+Instructions!$B$3</f>
        <v>E</v>
      </c>
      <c r="V1608" s="51"/>
      <c r="W1608" s="55">
        <f>+Instructions!$C$22</f>
        <v>0</v>
      </c>
      <c r="X1608" s="38">
        <f>ROUND($AA1608*(1-W1608)+0.004999,2)</f>
        <v>59.4</v>
      </c>
      <c r="Y1608" s="146"/>
      <c r="Z1608" s="6" t="s">
        <v>3263</v>
      </c>
      <c r="AA1608" s="38">
        <v>59.4</v>
      </c>
      <c r="AB1608" s="59">
        <f t="shared" si="1491"/>
        <v>0</v>
      </c>
      <c r="AC1608" s="16">
        <f t="shared" si="1491"/>
        <v>59.4</v>
      </c>
      <c r="AD1608" s="12">
        <f>(AG1608-AC1608)/AG1608</f>
        <v>0</v>
      </c>
      <c r="AE1608" s="115"/>
      <c r="AF1608" s="121">
        <v>3</v>
      </c>
      <c r="AG1608" s="52">
        <f>SUM(AJ1608:AL1608)+AE1608</f>
        <v>59.4</v>
      </c>
      <c r="AH1608" s="146"/>
      <c r="AJ1608" s="38">
        <f>ROUND(AC1608/(1-VLOOKUP(AF1608,Group,2,FALSE)),2)</f>
        <v>59.4</v>
      </c>
      <c r="AK1608" s="16">
        <f>IF(VLOOKUP(AF1608,Group,5,FALSE)="YES",VLOOKUP(ROUND(ROUND(AJ1608,1)-AJ1608,2),Round,2,FALSE)+VLOOKUP(AF1608,Group,6,FALSE),0)</f>
        <v>0</v>
      </c>
      <c r="AL1608" s="16">
        <f>IF(VLOOKUP(AF1608,Group,7,FALSE)="",0,ROUND(AJ1608-0.04999,1)-AJ1608+AM1608)</f>
        <v>0</v>
      </c>
      <c r="AM1608" s="16" t="str">
        <f>IF(VLOOKUP(AF1608,Group,7,FALSE)="","",VLOOKUP(AF1608,Group,7,FALSE))</f>
        <v/>
      </c>
      <c r="AO1608" s="157" t="s">
        <v>56</v>
      </c>
    </row>
    <row r="1609" spans="2:41" s="3" customFormat="1" ht="9.9499999999999993" customHeight="1" x14ac:dyDescent="0.2">
      <c r="B1609" s="106" t="s">
        <v>6</v>
      </c>
      <c r="D1609" s="39"/>
      <c r="E1609" s="72" t="s">
        <v>256</v>
      </c>
      <c r="F1609" s="72"/>
      <c r="G1609" s="29" t="s">
        <v>1162</v>
      </c>
      <c r="H1609" s="29"/>
      <c r="I1609" s="29"/>
      <c r="J1609" s="29"/>
      <c r="K1609" s="29" t="s">
        <v>125</v>
      </c>
      <c r="L1609" s="29"/>
      <c r="M1609" s="29" t="s">
        <v>1174</v>
      </c>
      <c r="N1609" s="29"/>
      <c r="P1609" s="72"/>
      <c r="Q1609" s="87"/>
      <c r="R1609" s="28"/>
      <c r="S1609" s="38">
        <f>IF(Suggested="Yes",AA1609,AG1609)</f>
        <v>71.95</v>
      </c>
      <c r="T1609" s="36" t="s">
        <v>43</v>
      </c>
      <c r="U1609" s="5" t="str">
        <f>+Instructions!$B$3</f>
        <v>E</v>
      </c>
      <c r="V1609" s="51"/>
      <c r="W1609" s="55">
        <f>+Instructions!$C$22</f>
        <v>0</v>
      </c>
      <c r="X1609" s="38">
        <f>ROUND($AA1609*(1-W1609)+0.004999,2)</f>
        <v>71.95</v>
      </c>
      <c r="Y1609" s="146"/>
      <c r="Z1609" s="6" t="s">
        <v>3263</v>
      </c>
      <c r="AA1609" s="38">
        <v>71.95</v>
      </c>
      <c r="AB1609" s="59">
        <f t="shared" si="1491"/>
        <v>0</v>
      </c>
      <c r="AC1609" s="16">
        <f t="shared" si="1491"/>
        <v>71.95</v>
      </c>
      <c r="AD1609" s="12">
        <f>(AG1609-AC1609)/AG1609</f>
        <v>0</v>
      </c>
      <c r="AE1609" s="115"/>
      <c r="AF1609" s="121">
        <v>3</v>
      </c>
      <c r="AG1609" s="52">
        <f>SUM(AJ1609:AL1609)+AE1609</f>
        <v>71.95</v>
      </c>
      <c r="AH1609" s="146"/>
      <c r="AJ1609" s="38">
        <f>ROUND(AC1609/(1-VLOOKUP(AF1609,Group,2,FALSE)),2)</f>
        <v>71.95</v>
      </c>
      <c r="AK1609" s="16">
        <f>IF(VLOOKUP(AF1609,Group,5,FALSE)="YES",VLOOKUP(ROUND(ROUND(AJ1609,1)-AJ1609,2),Round,2,FALSE)+VLOOKUP(AF1609,Group,6,FALSE),0)</f>
        <v>0</v>
      </c>
      <c r="AL1609" s="16">
        <f>IF(VLOOKUP(AF1609,Group,7,FALSE)="",0,ROUND(AJ1609-0.04999,1)-AJ1609+AM1609)</f>
        <v>0</v>
      </c>
      <c r="AM1609" s="16" t="str">
        <f>IF(VLOOKUP(AF1609,Group,7,FALSE)="","",VLOOKUP(AF1609,Group,7,FALSE))</f>
        <v/>
      </c>
      <c r="AO1609" s="157" t="s">
        <v>56</v>
      </c>
    </row>
    <row r="1610" spans="2:41" s="3" customFormat="1" ht="2.85" customHeight="1" x14ac:dyDescent="0.2">
      <c r="P1610" s="72"/>
      <c r="Q1610" s="87"/>
      <c r="R1610" s="6"/>
      <c r="S1610" s="38"/>
      <c r="T1610" s="6"/>
      <c r="U1610" s="5"/>
      <c r="V1610" s="51"/>
      <c r="W1610" s="55"/>
      <c r="X1610" s="14"/>
      <c r="Y1610" s="146"/>
      <c r="Z1610" s="38"/>
      <c r="AA1610" s="38"/>
      <c r="AB1610" s="54"/>
      <c r="AC1610" s="16"/>
      <c r="AD1610" s="14"/>
      <c r="AE1610" s="64"/>
      <c r="AF1610" s="118"/>
      <c r="AG1610" s="38"/>
      <c r="AH1610" s="146"/>
      <c r="AJ1610" s="38"/>
      <c r="AK1610" s="16"/>
      <c r="AL1610" s="16"/>
      <c r="AM1610" s="16"/>
      <c r="AO1610" s="157" t="s">
        <v>56</v>
      </c>
    </row>
    <row r="1611" spans="2:41" s="3" customFormat="1" ht="9.9499999999999993" customHeight="1" x14ac:dyDescent="0.2">
      <c r="C1611" s="34"/>
      <c r="D1611" s="39" t="s">
        <v>227</v>
      </c>
      <c r="E1611" s="138" t="s">
        <v>529</v>
      </c>
      <c r="F1611" s="138"/>
      <c r="G1611" s="138"/>
      <c r="H1611" s="138"/>
      <c r="I1611" s="138"/>
      <c r="J1611" s="138"/>
      <c r="K1611" s="138"/>
      <c r="L1611" s="138"/>
      <c r="M1611" s="138" t="s">
        <v>244</v>
      </c>
      <c r="N1611" s="138"/>
      <c r="O1611" s="29"/>
      <c r="P1611" s="72"/>
      <c r="Q1611" s="29"/>
      <c r="R1611" s="29"/>
      <c r="S1611" s="29"/>
      <c r="T1611" s="29"/>
      <c r="U1611" s="5"/>
      <c r="V1611" s="51"/>
      <c r="W1611" s="68"/>
      <c r="X1611" s="68"/>
      <c r="Y1611" s="146"/>
      <c r="Z1611" s="38"/>
      <c r="AA1611" s="38"/>
      <c r="AB1611" s="54"/>
      <c r="AC1611" s="16"/>
      <c r="AD1611" s="14"/>
      <c r="AE1611" s="64"/>
      <c r="AF1611" s="118"/>
      <c r="AG1611" s="16"/>
      <c r="AH1611" s="146"/>
      <c r="AJ1611" s="38"/>
      <c r="AK1611" s="16"/>
      <c r="AL1611" s="16"/>
      <c r="AM1611" s="16"/>
      <c r="AO1611" s="157"/>
    </row>
    <row r="1612" spans="2:41" s="3" customFormat="1" ht="1.5" customHeight="1" x14ac:dyDescent="0.2">
      <c r="P1612" s="72"/>
      <c r="Q1612" s="87"/>
      <c r="R1612" s="6"/>
      <c r="S1612" s="38"/>
      <c r="T1612" s="6"/>
      <c r="U1612" s="5"/>
      <c r="V1612" s="51"/>
      <c r="W1612" s="55"/>
      <c r="X1612" s="14"/>
      <c r="Y1612" s="146"/>
      <c r="Z1612" s="38"/>
      <c r="AA1612" s="38"/>
      <c r="AB1612" s="54"/>
      <c r="AC1612" s="16"/>
      <c r="AD1612" s="14"/>
      <c r="AE1612" s="64"/>
      <c r="AF1612" s="118"/>
      <c r="AG1612" s="38"/>
      <c r="AH1612" s="146"/>
      <c r="AJ1612" s="38"/>
      <c r="AK1612" s="16"/>
      <c r="AL1612" s="16"/>
      <c r="AM1612" s="16"/>
      <c r="AO1612" s="157" t="s">
        <v>56</v>
      </c>
    </row>
    <row r="1613" spans="2:41" s="3" customFormat="1" ht="9.9499999999999993" customHeight="1" x14ac:dyDescent="0.2">
      <c r="B1613" s="106" t="s">
        <v>6</v>
      </c>
      <c r="D1613" s="39"/>
      <c r="E1613" s="72" t="s">
        <v>83</v>
      </c>
      <c r="F1613" s="72"/>
      <c r="G1613" s="29" t="s">
        <v>116</v>
      </c>
      <c r="H1613" s="29"/>
      <c r="I1613" s="29"/>
      <c r="J1613" s="29"/>
      <c r="K1613" s="29" t="s">
        <v>442</v>
      </c>
      <c r="L1613" s="29"/>
      <c r="M1613" s="29" t="s">
        <v>494</v>
      </c>
      <c r="N1613" s="29"/>
      <c r="P1613" s="72" t="s">
        <v>1531</v>
      </c>
      <c r="Q1613" s="87"/>
      <c r="R1613" s="28"/>
      <c r="S1613" s="38">
        <f>IF(Suggested="Yes",AA1613,AG1613)</f>
        <v>70.7</v>
      </c>
      <c r="T1613" s="36" t="s">
        <v>43</v>
      </c>
      <c r="U1613" s="5" t="str">
        <f>+Instructions!$B$3</f>
        <v>E</v>
      </c>
      <c r="V1613" s="51"/>
      <c r="W1613" s="55">
        <f>+Instructions!$C$22</f>
        <v>0</v>
      </c>
      <c r="X1613" s="38">
        <f>ROUND($AA1613*(1-W1613)+0.004999,2)</f>
        <v>70.7</v>
      </c>
      <c r="Y1613" s="146"/>
      <c r="Z1613" s="6" t="s">
        <v>3263</v>
      </c>
      <c r="AA1613" s="38">
        <v>70.7</v>
      </c>
      <c r="AB1613" s="59">
        <f>+W1613</f>
        <v>0</v>
      </c>
      <c r="AC1613" s="16">
        <f>+X1613</f>
        <v>70.7</v>
      </c>
      <c r="AD1613" s="12">
        <f>(AG1613-AC1613)/AG1613</f>
        <v>0</v>
      </c>
      <c r="AE1613" s="115"/>
      <c r="AF1613" s="121">
        <v>3</v>
      </c>
      <c r="AG1613" s="52">
        <f>SUM(AJ1613:AL1613)+AE1613</f>
        <v>70.7</v>
      </c>
      <c r="AH1613" s="146"/>
      <c r="AJ1613" s="38">
        <f>ROUND(AC1613/(1-VLOOKUP(AF1613,Group,2,FALSE)),2)</f>
        <v>70.7</v>
      </c>
      <c r="AK1613" s="16">
        <f>IF(VLOOKUP(AF1613,Group,5,FALSE)="YES",VLOOKUP(ROUND(ROUND(AJ1613,1)-AJ1613,2),Round,2,FALSE)+VLOOKUP(AF1613,Group,6,FALSE),0)</f>
        <v>0</v>
      </c>
      <c r="AL1613" s="16">
        <f>IF(VLOOKUP(AF1613,Group,7,FALSE)="",0,ROUND(AJ1613-0.04999,1)-AJ1613+AM1613)</f>
        <v>0</v>
      </c>
      <c r="AM1613" s="16" t="str">
        <f>IF(VLOOKUP(AF1613,Group,7,FALSE)="","",VLOOKUP(AF1613,Group,7,FALSE))</f>
        <v/>
      </c>
      <c r="AO1613" s="157" t="s">
        <v>56</v>
      </c>
    </row>
    <row r="1614" spans="2:41" s="3" customFormat="1" ht="1.5" customHeight="1" x14ac:dyDescent="0.2">
      <c r="P1614" s="72"/>
      <c r="Q1614" s="87"/>
      <c r="R1614" s="6"/>
      <c r="S1614" s="38"/>
      <c r="T1614" s="6"/>
      <c r="U1614" s="5"/>
      <c r="V1614" s="51"/>
      <c r="W1614" s="55"/>
      <c r="X1614" s="14"/>
      <c r="Y1614" s="146"/>
      <c r="Z1614" s="38"/>
      <c r="AA1614" s="38"/>
      <c r="AB1614" s="54"/>
      <c r="AC1614" s="16"/>
      <c r="AD1614" s="14"/>
      <c r="AE1614" s="64"/>
      <c r="AF1614" s="118"/>
      <c r="AG1614" s="38"/>
      <c r="AH1614" s="146"/>
      <c r="AJ1614" s="38"/>
      <c r="AK1614" s="16"/>
      <c r="AL1614" s="16"/>
      <c r="AM1614" s="16"/>
      <c r="AO1614" s="157" t="s">
        <v>56</v>
      </c>
    </row>
    <row r="1615" spans="2:41" s="3" customFormat="1" ht="9.75" customHeight="1" x14ac:dyDescent="0.2">
      <c r="C1615" s="3" t="s">
        <v>244</v>
      </c>
      <c r="D1615" s="39" t="s">
        <v>303</v>
      </c>
      <c r="E1615" s="164" t="s">
        <v>1424</v>
      </c>
      <c r="F1615" s="72"/>
      <c r="G1615" s="29"/>
      <c r="H1615" s="29"/>
      <c r="I1615" s="29"/>
      <c r="J1615" s="29"/>
      <c r="K1615" s="29"/>
      <c r="L1615" s="29"/>
      <c r="M1615" s="29"/>
      <c r="N1615" s="29"/>
      <c r="Q1615" s="87"/>
      <c r="R1615" s="28"/>
      <c r="S1615" s="38"/>
      <c r="T1615" s="36"/>
      <c r="U1615" s="5"/>
      <c r="V1615" s="51"/>
      <c r="W1615" s="142"/>
      <c r="X1615" s="38"/>
      <c r="Y1615" s="146"/>
      <c r="Z1615" s="148"/>
      <c r="AA1615" s="38"/>
      <c r="AB1615" s="142"/>
      <c r="AC1615" s="142"/>
      <c r="AD1615" s="38"/>
      <c r="AE1615" s="59"/>
      <c r="AF1615" s="16"/>
      <c r="AG1615" s="12"/>
      <c r="AH1615" s="152"/>
      <c r="AI1615" s="154"/>
      <c r="AJ1615" s="38"/>
      <c r="AK1615" s="142"/>
      <c r="AM1615" s="6" t="s">
        <v>244</v>
      </c>
      <c r="AO1615" s="157"/>
    </row>
    <row r="1616" spans="2:41" s="3" customFormat="1" ht="3.75" customHeight="1" x14ac:dyDescent="0.2">
      <c r="P1616" s="72"/>
      <c r="Q1616" s="87"/>
      <c r="R1616" s="6"/>
      <c r="S1616" s="38"/>
      <c r="T1616" s="6"/>
      <c r="U1616" s="5"/>
      <c r="V1616" s="51"/>
      <c r="W1616" s="55"/>
      <c r="X1616" s="14"/>
      <c r="Y1616" s="146"/>
      <c r="Z1616" s="38"/>
      <c r="AA1616" s="38"/>
      <c r="AB1616" s="54"/>
      <c r="AC1616" s="16"/>
      <c r="AD1616" s="14"/>
      <c r="AE1616" s="64"/>
      <c r="AF1616" s="118"/>
      <c r="AG1616" s="38"/>
      <c r="AH1616" s="146"/>
      <c r="AJ1616" s="38"/>
      <c r="AK1616" s="16"/>
      <c r="AL1616" s="16"/>
      <c r="AM1616" s="16"/>
      <c r="AO1616" s="157" t="s">
        <v>56</v>
      </c>
    </row>
    <row r="1617" spans="2:41" s="3" customFormat="1" ht="9.9499999999999993" customHeight="1" x14ac:dyDescent="0.2">
      <c r="C1617" s="71" t="s">
        <v>1164</v>
      </c>
      <c r="P1617" s="137"/>
      <c r="Q1617" s="6"/>
      <c r="R1617" s="77" t="s">
        <v>791</v>
      </c>
      <c r="S1617" s="185" t="s">
        <v>1068</v>
      </c>
      <c r="T1617" s="190"/>
      <c r="U1617" s="5"/>
      <c r="V1617" s="51"/>
      <c r="W1617" s="68"/>
      <c r="X1617" s="68"/>
      <c r="Y1617" s="146"/>
      <c r="Z1617" s="38"/>
      <c r="AA1617" s="38"/>
      <c r="AB1617" s="14"/>
      <c r="AC1617" s="14"/>
      <c r="AD1617" s="14"/>
      <c r="AE1617" s="14"/>
      <c r="AF1617" s="64"/>
      <c r="AG1617" s="16"/>
      <c r="AH1617" s="146"/>
      <c r="AO1617" s="157" t="s">
        <v>56</v>
      </c>
    </row>
    <row r="1618" spans="2:41" s="3" customFormat="1" ht="2.85" customHeight="1" x14ac:dyDescent="0.2">
      <c r="P1618" s="72"/>
      <c r="Q1618" s="87"/>
      <c r="R1618" s="6"/>
      <c r="S1618" s="38"/>
      <c r="T1618" s="6"/>
      <c r="U1618" s="5"/>
      <c r="V1618" s="51"/>
      <c r="W1618" s="55"/>
      <c r="X1618" s="14"/>
      <c r="Y1618" s="146"/>
      <c r="Z1618" s="38"/>
      <c r="AA1618" s="38"/>
      <c r="AB1618" s="54"/>
      <c r="AC1618" s="16"/>
      <c r="AD1618" s="14"/>
      <c r="AE1618" s="64"/>
      <c r="AF1618" s="118"/>
      <c r="AG1618" s="38"/>
      <c r="AH1618" s="146"/>
      <c r="AJ1618" s="38"/>
      <c r="AK1618" s="16"/>
      <c r="AL1618" s="16"/>
      <c r="AM1618" s="16"/>
      <c r="AO1618" s="157" t="s">
        <v>56</v>
      </c>
    </row>
    <row r="1619" spans="2:41" s="3" customFormat="1" ht="9.9499999999999993" customHeight="1" x14ac:dyDescent="0.2">
      <c r="C1619" s="34"/>
      <c r="D1619" s="39" t="s">
        <v>216</v>
      </c>
      <c r="E1619" s="138" t="s">
        <v>371</v>
      </c>
      <c r="F1619" s="138"/>
      <c r="G1619" s="138"/>
      <c r="H1619" s="138"/>
      <c r="I1619" s="138"/>
      <c r="J1619" s="138"/>
      <c r="K1619" s="138"/>
      <c r="L1619" s="138"/>
      <c r="M1619" s="138"/>
      <c r="N1619" s="138"/>
      <c r="O1619" s="29"/>
      <c r="P1619" s="72"/>
      <c r="Q1619" s="29"/>
      <c r="R1619" s="29"/>
      <c r="S1619" s="29"/>
      <c r="T1619" s="29"/>
      <c r="U1619" s="5"/>
      <c r="V1619" s="51"/>
      <c r="W1619" s="68"/>
      <c r="X1619" s="68"/>
      <c r="Y1619" s="146"/>
      <c r="Z1619" s="38"/>
      <c r="AA1619" s="38"/>
      <c r="AB1619" s="54"/>
      <c r="AC1619" s="16"/>
      <c r="AD1619" s="14"/>
      <c r="AE1619" s="64"/>
      <c r="AF1619" s="118"/>
      <c r="AG1619" s="16"/>
      <c r="AH1619" s="146"/>
      <c r="AJ1619" s="38"/>
      <c r="AK1619" s="16"/>
      <c r="AL1619" s="16"/>
      <c r="AM1619" s="16"/>
      <c r="AO1619" s="157"/>
    </row>
    <row r="1620" spans="2:41" s="3" customFormat="1" ht="1.5" customHeight="1" x14ac:dyDescent="0.2">
      <c r="P1620" s="72"/>
      <c r="Q1620" s="87"/>
      <c r="R1620" s="6"/>
      <c r="S1620" s="38"/>
      <c r="T1620" s="6"/>
      <c r="U1620" s="5"/>
      <c r="V1620" s="51"/>
      <c r="W1620" s="55"/>
      <c r="X1620" s="14"/>
      <c r="Y1620" s="146"/>
      <c r="Z1620" s="38"/>
      <c r="AA1620" s="38"/>
      <c r="AB1620" s="54"/>
      <c r="AC1620" s="16"/>
      <c r="AD1620" s="14"/>
      <c r="AE1620" s="64"/>
      <c r="AF1620" s="118"/>
      <c r="AG1620" s="38"/>
      <c r="AH1620" s="146"/>
      <c r="AJ1620" s="38"/>
      <c r="AK1620" s="16"/>
      <c r="AL1620" s="16"/>
      <c r="AM1620" s="16"/>
      <c r="AO1620" s="157" t="s">
        <v>56</v>
      </c>
    </row>
    <row r="1621" spans="2:41" s="3" customFormat="1" ht="9.9499999999999993" customHeight="1" x14ac:dyDescent="0.2">
      <c r="B1621" s="107" t="s">
        <v>52</v>
      </c>
      <c r="D1621" s="39"/>
      <c r="E1621" s="72" t="s">
        <v>92</v>
      </c>
      <c r="F1621" s="72"/>
      <c r="G1621" s="29" t="s">
        <v>45</v>
      </c>
      <c r="H1621" s="29"/>
      <c r="I1621" s="29"/>
      <c r="J1621" s="29"/>
      <c r="K1621" s="29" t="s">
        <v>88</v>
      </c>
      <c r="L1621" s="29"/>
      <c r="M1621" s="29" t="s">
        <v>375</v>
      </c>
      <c r="N1621" s="29"/>
      <c r="P1621" s="72" t="s">
        <v>300</v>
      </c>
      <c r="Q1621" s="87"/>
      <c r="R1621" s="28"/>
      <c r="S1621" s="38">
        <f t="shared" ref="S1621:S1626" si="1492">IF(Suggested="Yes",AA1621,AG1621)</f>
        <v>52.75</v>
      </c>
      <c r="T1621" s="36" t="s">
        <v>44</v>
      </c>
      <c r="U1621" s="5" t="str">
        <f>+Instructions!$B$3</f>
        <v>E</v>
      </c>
      <c r="V1621" s="51"/>
      <c r="W1621" s="55">
        <f>+Instructions!$C$22</f>
        <v>0</v>
      </c>
      <c r="X1621" s="38">
        <f t="shared" ref="X1621:X1626" si="1493">ROUND($AA1621*(1-W1621)+0.004999,2)</f>
        <v>52.75</v>
      </c>
      <c r="Y1621" s="146"/>
      <c r="Z1621" s="6" t="s">
        <v>3263</v>
      </c>
      <c r="AA1621" s="38">
        <v>52.75</v>
      </c>
      <c r="AB1621" s="59">
        <f t="shared" ref="AB1621:AC1626" si="1494">+W1621</f>
        <v>0</v>
      </c>
      <c r="AC1621" s="16">
        <f t="shared" si="1494"/>
        <v>52.75</v>
      </c>
      <c r="AD1621" s="12">
        <f t="shared" ref="AD1621:AD1626" si="1495">(AG1621-AC1621)/AG1621</f>
        <v>0</v>
      </c>
      <c r="AE1621" s="115"/>
      <c r="AF1621" s="120">
        <v>1</v>
      </c>
      <c r="AG1621" s="37">
        <f t="shared" ref="AG1621:AG1626" si="1496">SUM(AJ1621:AL1621)+AE1621</f>
        <v>52.75</v>
      </c>
      <c r="AH1621" s="146"/>
      <c r="AJ1621" s="38">
        <f t="shared" ref="AJ1621:AJ1626" si="1497">ROUND(AC1621/(1-VLOOKUP(AF1621,Group,2,FALSE)),2)</f>
        <v>52.75</v>
      </c>
      <c r="AK1621" s="16">
        <f t="shared" ref="AK1621:AK1626" si="1498">IF(VLOOKUP(AF1621,Group,5,FALSE)="YES",VLOOKUP(ROUND(ROUND(AJ1621,1)-AJ1621,2),Round,2,FALSE)+VLOOKUP(AF1621,Group,6,FALSE),0)</f>
        <v>0</v>
      </c>
      <c r="AL1621" s="16">
        <f t="shared" ref="AL1621:AL1626" si="1499">IF(VLOOKUP(AF1621,Group,7,FALSE)="",0,ROUND(AJ1621-0.04999,1)-AJ1621+AM1621)</f>
        <v>0</v>
      </c>
      <c r="AM1621" s="16" t="str">
        <f t="shared" ref="AM1621:AM1626" si="1500">IF(VLOOKUP(AF1621,Group,7,FALSE)="","",VLOOKUP(AF1621,Group,7,FALSE))</f>
        <v/>
      </c>
      <c r="AO1621" s="157" t="s">
        <v>56</v>
      </c>
    </row>
    <row r="1622" spans="2:41" s="3" customFormat="1" ht="9.9499999999999993" customHeight="1" x14ac:dyDescent="0.2">
      <c r="B1622" s="107" t="s">
        <v>52</v>
      </c>
      <c r="D1622" s="39"/>
      <c r="E1622" s="72" t="s">
        <v>215</v>
      </c>
      <c r="F1622" s="72"/>
      <c r="G1622" s="29" t="s">
        <v>45</v>
      </c>
      <c r="H1622" s="29"/>
      <c r="I1622" s="29"/>
      <c r="J1622" s="29"/>
      <c r="K1622" s="29" t="s">
        <v>88</v>
      </c>
      <c r="L1622" s="29"/>
      <c r="M1622" s="29" t="s">
        <v>2430</v>
      </c>
      <c r="N1622" s="29"/>
      <c r="P1622" s="72" t="s">
        <v>314</v>
      </c>
      <c r="Q1622" s="87"/>
      <c r="R1622" s="28"/>
      <c r="S1622" s="38">
        <f t="shared" si="1492"/>
        <v>56.6</v>
      </c>
      <c r="T1622" s="36" t="s">
        <v>44</v>
      </c>
      <c r="U1622" s="5" t="str">
        <f>+Instructions!$B$3</f>
        <v>E</v>
      </c>
      <c r="V1622" s="51"/>
      <c r="W1622" s="55">
        <f>+Instructions!$C$22</f>
        <v>0</v>
      </c>
      <c r="X1622" s="38">
        <f t="shared" si="1493"/>
        <v>56.6</v>
      </c>
      <c r="Y1622" s="146"/>
      <c r="Z1622" s="6" t="s">
        <v>3263</v>
      </c>
      <c r="AA1622" s="38">
        <v>56.6</v>
      </c>
      <c r="AB1622" s="59">
        <f>+W1622</f>
        <v>0</v>
      </c>
      <c r="AC1622" s="16">
        <f>+X1622</f>
        <v>56.6</v>
      </c>
      <c r="AD1622" s="12">
        <f t="shared" si="1495"/>
        <v>0</v>
      </c>
      <c r="AE1622" s="115"/>
      <c r="AF1622" s="120">
        <v>1</v>
      </c>
      <c r="AG1622" s="37">
        <f t="shared" si="1496"/>
        <v>56.6</v>
      </c>
      <c r="AH1622" s="146"/>
      <c r="AJ1622" s="38">
        <f t="shared" si="1497"/>
        <v>56.6</v>
      </c>
      <c r="AK1622" s="16">
        <f t="shared" si="1498"/>
        <v>0</v>
      </c>
      <c r="AL1622" s="16">
        <f t="shared" si="1499"/>
        <v>0</v>
      </c>
      <c r="AM1622" s="16" t="str">
        <f t="shared" si="1500"/>
        <v/>
      </c>
      <c r="AO1622" s="157" t="s">
        <v>56</v>
      </c>
    </row>
    <row r="1623" spans="2:41" s="3" customFormat="1" ht="9.9499999999999993" customHeight="1" x14ac:dyDescent="0.2">
      <c r="B1623" s="107" t="s">
        <v>52</v>
      </c>
      <c r="D1623" s="39"/>
      <c r="E1623" s="72" t="s">
        <v>252</v>
      </c>
      <c r="F1623" s="72"/>
      <c r="G1623" s="29" t="s">
        <v>45</v>
      </c>
      <c r="H1623" s="29"/>
      <c r="I1623" s="29"/>
      <c r="J1623" s="29"/>
      <c r="K1623" s="29" t="s">
        <v>88</v>
      </c>
      <c r="L1623" s="29"/>
      <c r="M1623" s="29" t="s">
        <v>1157</v>
      </c>
      <c r="N1623" s="29"/>
      <c r="P1623" s="72" t="s">
        <v>547</v>
      </c>
      <c r="Q1623" s="87"/>
      <c r="R1623" s="28"/>
      <c r="S1623" s="38">
        <f t="shared" si="1492"/>
        <v>61</v>
      </c>
      <c r="T1623" s="36" t="s">
        <v>44</v>
      </c>
      <c r="U1623" s="5" t="str">
        <f>+Instructions!$B$3</f>
        <v>E</v>
      </c>
      <c r="V1623" s="51"/>
      <c r="W1623" s="55">
        <f>+Instructions!$C$22</f>
        <v>0</v>
      </c>
      <c r="X1623" s="38">
        <f t="shared" si="1493"/>
        <v>61</v>
      </c>
      <c r="Y1623" s="146"/>
      <c r="Z1623" s="6" t="s">
        <v>3263</v>
      </c>
      <c r="AA1623" s="38">
        <v>61</v>
      </c>
      <c r="AB1623" s="59">
        <f t="shared" si="1494"/>
        <v>0</v>
      </c>
      <c r="AC1623" s="16">
        <f t="shared" si="1494"/>
        <v>61</v>
      </c>
      <c r="AD1623" s="12">
        <f t="shared" si="1495"/>
        <v>0</v>
      </c>
      <c r="AE1623" s="115"/>
      <c r="AF1623" s="120">
        <v>1</v>
      </c>
      <c r="AG1623" s="37">
        <f t="shared" si="1496"/>
        <v>61</v>
      </c>
      <c r="AH1623" s="146"/>
      <c r="AJ1623" s="38">
        <f t="shared" si="1497"/>
        <v>61</v>
      </c>
      <c r="AK1623" s="16">
        <f t="shared" si="1498"/>
        <v>0</v>
      </c>
      <c r="AL1623" s="16">
        <f t="shared" si="1499"/>
        <v>0</v>
      </c>
      <c r="AM1623" s="16" t="str">
        <f t="shared" si="1500"/>
        <v/>
      </c>
      <c r="AO1623" s="157" t="s">
        <v>56</v>
      </c>
    </row>
    <row r="1624" spans="2:41" s="3" customFormat="1" ht="9.9499999999999993" customHeight="1" x14ac:dyDescent="0.2">
      <c r="B1624" s="107" t="s">
        <v>52</v>
      </c>
      <c r="D1624" s="39"/>
      <c r="E1624" s="72" t="s">
        <v>83</v>
      </c>
      <c r="F1624" s="72"/>
      <c r="G1624" s="29" t="s">
        <v>45</v>
      </c>
      <c r="H1624" s="29"/>
      <c r="I1624" s="29"/>
      <c r="J1624" s="29"/>
      <c r="K1624" s="29" t="s">
        <v>88</v>
      </c>
      <c r="L1624" s="72"/>
      <c r="M1624" s="29" t="s">
        <v>214</v>
      </c>
      <c r="N1624" s="29"/>
      <c r="P1624" s="72" t="s">
        <v>90</v>
      </c>
      <c r="Q1624" s="87"/>
      <c r="R1624" s="28"/>
      <c r="S1624" s="38">
        <f t="shared" si="1492"/>
        <v>50.95</v>
      </c>
      <c r="T1624" s="36" t="s">
        <v>44</v>
      </c>
      <c r="U1624" s="5" t="str">
        <f>+Instructions!$B$3</f>
        <v>E</v>
      </c>
      <c r="V1624" s="51"/>
      <c r="W1624" s="55">
        <f>+Instructions!$C$22</f>
        <v>0</v>
      </c>
      <c r="X1624" s="38">
        <f t="shared" si="1493"/>
        <v>50.95</v>
      </c>
      <c r="Y1624" s="146"/>
      <c r="Z1624" s="6" t="s">
        <v>3263</v>
      </c>
      <c r="AA1624" s="38">
        <v>50.95</v>
      </c>
      <c r="AB1624" s="59">
        <f t="shared" si="1494"/>
        <v>0</v>
      </c>
      <c r="AC1624" s="16">
        <f t="shared" si="1494"/>
        <v>50.95</v>
      </c>
      <c r="AD1624" s="12">
        <f t="shared" si="1495"/>
        <v>0</v>
      </c>
      <c r="AE1624" s="115"/>
      <c r="AF1624" s="120">
        <v>1</v>
      </c>
      <c r="AG1624" s="37">
        <f t="shared" si="1496"/>
        <v>50.95</v>
      </c>
      <c r="AH1624" s="146"/>
      <c r="AJ1624" s="38">
        <f t="shared" si="1497"/>
        <v>50.95</v>
      </c>
      <c r="AK1624" s="16">
        <f t="shared" si="1498"/>
        <v>0</v>
      </c>
      <c r="AL1624" s="16">
        <f t="shared" si="1499"/>
        <v>0</v>
      </c>
      <c r="AM1624" s="16" t="str">
        <f t="shared" si="1500"/>
        <v/>
      </c>
      <c r="AO1624" s="157" t="s">
        <v>56</v>
      </c>
    </row>
    <row r="1625" spans="2:41" s="3" customFormat="1" ht="9.75" customHeight="1" x14ac:dyDescent="0.2">
      <c r="B1625" s="107" t="s">
        <v>52</v>
      </c>
      <c r="D1625" s="39"/>
      <c r="E1625" s="72" t="s">
        <v>128</v>
      </c>
      <c r="F1625" s="72"/>
      <c r="G1625" s="29" t="s">
        <v>45</v>
      </c>
      <c r="H1625" s="29"/>
      <c r="I1625" s="29"/>
      <c r="J1625" s="29"/>
      <c r="K1625" s="29" t="s">
        <v>88</v>
      </c>
      <c r="L1625" s="29"/>
      <c r="M1625" s="29" t="s">
        <v>2185</v>
      </c>
      <c r="N1625" s="29"/>
      <c r="P1625" s="72" t="s">
        <v>91</v>
      </c>
      <c r="Q1625" s="87"/>
      <c r="R1625" s="28"/>
      <c r="S1625" s="38">
        <f>IF(Suggested="Yes",AA1625,AG1625)</f>
        <v>68.95</v>
      </c>
      <c r="T1625" s="36" t="s">
        <v>44</v>
      </c>
      <c r="U1625" s="5" t="str">
        <f>+Instructions!$B$3</f>
        <v>E</v>
      </c>
      <c r="V1625" s="51"/>
      <c r="W1625" s="55">
        <f>+Instructions!$C$22</f>
        <v>0</v>
      </c>
      <c r="X1625" s="38">
        <f t="shared" si="1493"/>
        <v>68.95</v>
      </c>
      <c r="Y1625" s="146"/>
      <c r="Z1625" s="6" t="s">
        <v>3263</v>
      </c>
      <c r="AA1625" s="38">
        <v>68.95</v>
      </c>
      <c r="AB1625" s="59">
        <f t="shared" si="1494"/>
        <v>0</v>
      </c>
      <c r="AC1625" s="16">
        <f t="shared" si="1494"/>
        <v>68.95</v>
      </c>
      <c r="AD1625" s="12">
        <f t="shared" si="1495"/>
        <v>0</v>
      </c>
      <c r="AE1625" s="115"/>
      <c r="AF1625" s="120">
        <v>1</v>
      </c>
      <c r="AG1625" s="37">
        <f t="shared" si="1496"/>
        <v>68.95</v>
      </c>
      <c r="AH1625" s="146"/>
      <c r="AJ1625" s="38">
        <f t="shared" si="1497"/>
        <v>68.95</v>
      </c>
      <c r="AK1625" s="16">
        <f t="shared" si="1498"/>
        <v>0</v>
      </c>
      <c r="AL1625" s="16">
        <f t="shared" si="1499"/>
        <v>0</v>
      </c>
      <c r="AM1625" s="16" t="str">
        <f t="shared" si="1500"/>
        <v/>
      </c>
      <c r="AO1625" s="156" t="s">
        <v>56</v>
      </c>
    </row>
    <row r="1626" spans="2:41" s="3" customFormat="1" ht="9.9499999999999993" customHeight="1" x14ac:dyDescent="0.2">
      <c r="B1626" s="107" t="s">
        <v>52</v>
      </c>
      <c r="D1626" s="39"/>
      <c r="E1626" s="72" t="s">
        <v>177</v>
      </c>
      <c r="F1626" s="72"/>
      <c r="G1626" s="29" t="s">
        <v>45</v>
      </c>
      <c r="H1626" s="29"/>
      <c r="I1626" s="29"/>
      <c r="J1626" s="29"/>
      <c r="K1626" s="29" t="s">
        <v>88</v>
      </c>
      <c r="L1626" s="29"/>
      <c r="M1626" s="29" t="s">
        <v>598</v>
      </c>
      <c r="N1626" s="29"/>
      <c r="P1626" s="72" t="s">
        <v>90</v>
      </c>
      <c r="Q1626" s="87"/>
      <c r="R1626" s="28"/>
      <c r="S1626" s="38">
        <f t="shared" si="1492"/>
        <v>58.5</v>
      </c>
      <c r="T1626" s="36" t="s">
        <v>44</v>
      </c>
      <c r="U1626" s="5" t="str">
        <f>+Instructions!$B$3</f>
        <v>E</v>
      </c>
      <c r="V1626" s="51"/>
      <c r="W1626" s="55">
        <f>+Instructions!$C$22</f>
        <v>0</v>
      </c>
      <c r="X1626" s="38">
        <f t="shared" si="1493"/>
        <v>58.5</v>
      </c>
      <c r="Y1626" s="146"/>
      <c r="Z1626" s="6" t="s">
        <v>3263</v>
      </c>
      <c r="AA1626" s="38">
        <v>58.5</v>
      </c>
      <c r="AB1626" s="59">
        <f t="shared" si="1494"/>
        <v>0</v>
      </c>
      <c r="AC1626" s="16">
        <f t="shared" si="1494"/>
        <v>58.5</v>
      </c>
      <c r="AD1626" s="12">
        <f t="shared" si="1495"/>
        <v>0</v>
      </c>
      <c r="AE1626" s="115"/>
      <c r="AF1626" s="120">
        <v>1</v>
      </c>
      <c r="AG1626" s="37">
        <f t="shared" si="1496"/>
        <v>58.5</v>
      </c>
      <c r="AH1626" s="146"/>
      <c r="AJ1626" s="38">
        <f t="shared" si="1497"/>
        <v>58.5</v>
      </c>
      <c r="AK1626" s="16">
        <f t="shared" si="1498"/>
        <v>0</v>
      </c>
      <c r="AL1626" s="16">
        <f t="shared" si="1499"/>
        <v>0</v>
      </c>
      <c r="AM1626" s="16" t="str">
        <f t="shared" si="1500"/>
        <v/>
      </c>
      <c r="AO1626" s="157" t="s">
        <v>56</v>
      </c>
    </row>
    <row r="1627" spans="2:41" s="3" customFormat="1" ht="1.5" customHeight="1" x14ac:dyDescent="0.2">
      <c r="P1627" s="72"/>
      <c r="Q1627" s="87"/>
      <c r="R1627" s="6"/>
      <c r="S1627" s="38"/>
      <c r="T1627" s="6"/>
      <c r="U1627" s="5"/>
      <c r="V1627" s="51"/>
      <c r="W1627" s="55"/>
      <c r="X1627" s="14"/>
      <c r="Y1627" s="146"/>
      <c r="Z1627" s="38"/>
      <c r="AA1627" s="38"/>
      <c r="AB1627" s="54"/>
      <c r="AC1627" s="16"/>
      <c r="AD1627" s="14"/>
      <c r="AE1627" s="64"/>
      <c r="AF1627" s="118"/>
      <c r="AG1627" s="38"/>
      <c r="AH1627" s="146"/>
      <c r="AJ1627" s="38"/>
      <c r="AK1627" s="16"/>
      <c r="AL1627" s="16"/>
      <c r="AM1627" s="16"/>
      <c r="AO1627" s="157" t="s">
        <v>56</v>
      </c>
    </row>
    <row r="1628" spans="2:41" s="3" customFormat="1" ht="9.9499999999999993" customHeight="1" x14ac:dyDescent="0.2">
      <c r="B1628" s="106" t="s">
        <v>6</v>
      </c>
      <c r="D1628" s="39"/>
      <c r="E1628" s="72" t="s">
        <v>251</v>
      </c>
      <c r="F1628" s="72"/>
      <c r="G1628" s="29" t="s">
        <v>96</v>
      </c>
      <c r="H1628" s="29"/>
      <c r="I1628" s="29"/>
      <c r="J1628" s="29"/>
      <c r="K1628" s="29" t="s">
        <v>88</v>
      </c>
      <c r="L1628" s="29"/>
      <c r="M1628" s="29" t="s">
        <v>376</v>
      </c>
      <c r="N1628" s="29"/>
      <c r="P1628" s="72" t="s">
        <v>1531</v>
      </c>
      <c r="Q1628" s="87"/>
      <c r="R1628" s="28"/>
      <c r="S1628" s="38">
        <f t="shared" ref="S1628:S1632" si="1501">IF(Suggested="Yes",AA1628,AG1628)</f>
        <v>64</v>
      </c>
      <c r="T1628" s="36" t="s">
        <v>43</v>
      </c>
      <c r="U1628" s="5" t="str">
        <f>+Instructions!$B$3</f>
        <v>E</v>
      </c>
      <c r="V1628" s="51"/>
      <c r="W1628" s="55">
        <f>+Instructions!$C$22</f>
        <v>0</v>
      </c>
      <c r="X1628" s="38">
        <f t="shared" ref="X1628:X1632" si="1502">ROUND($AA1628*(1-W1628)+0.004999,2)</f>
        <v>64</v>
      </c>
      <c r="Y1628" s="146"/>
      <c r="Z1628" s="6" t="s">
        <v>3263</v>
      </c>
      <c r="AA1628" s="38">
        <v>64</v>
      </c>
      <c r="AB1628" s="59">
        <f t="shared" ref="AB1628:AB1632" si="1503">+W1628</f>
        <v>0</v>
      </c>
      <c r="AC1628" s="16">
        <f t="shared" ref="AC1628:AC1632" si="1504">+X1628</f>
        <v>64</v>
      </c>
      <c r="AD1628" s="12">
        <f t="shared" ref="AD1628:AD1632" si="1505">(AG1628-AC1628)/AG1628</f>
        <v>0</v>
      </c>
      <c r="AE1628" s="115"/>
      <c r="AF1628" s="121">
        <v>3</v>
      </c>
      <c r="AG1628" s="52">
        <f t="shared" ref="AG1628:AG1632" si="1506">SUM(AJ1628:AL1628)+AE1628</f>
        <v>64</v>
      </c>
      <c r="AH1628" s="146"/>
      <c r="AJ1628" s="38">
        <f t="shared" ref="AJ1628:AJ1632" si="1507">ROUND(AC1628/(1-VLOOKUP(AF1628,Group,2,FALSE)),2)</f>
        <v>64</v>
      </c>
      <c r="AK1628" s="16">
        <f t="shared" ref="AK1628:AK1632" si="1508">IF(VLOOKUP(AF1628,Group,5,FALSE)="YES",VLOOKUP(ROUND(ROUND(AJ1628,1)-AJ1628,2),Round,2,FALSE)+VLOOKUP(AF1628,Group,6,FALSE),0)</f>
        <v>0</v>
      </c>
      <c r="AL1628" s="16">
        <f t="shared" ref="AL1628:AL1632" si="1509">IF(VLOOKUP(AF1628,Group,7,FALSE)="",0,ROUND(AJ1628-0.04999,1)-AJ1628+AM1628)</f>
        <v>0</v>
      </c>
      <c r="AM1628" s="16" t="str">
        <f t="shared" ref="AM1628:AM1632" si="1510">IF(VLOOKUP(AF1628,Group,7,FALSE)="","",VLOOKUP(AF1628,Group,7,FALSE))</f>
        <v/>
      </c>
      <c r="AO1628" s="157" t="s">
        <v>56</v>
      </c>
    </row>
    <row r="1629" spans="2:41" s="3" customFormat="1" ht="9.9499999999999993" customHeight="1" x14ac:dyDescent="0.2">
      <c r="B1629" s="106" t="s">
        <v>6</v>
      </c>
      <c r="D1629" s="39"/>
      <c r="E1629" s="72" t="s">
        <v>83</v>
      </c>
      <c r="F1629" s="72"/>
      <c r="G1629" s="29" t="s">
        <v>1160</v>
      </c>
      <c r="H1629" s="29"/>
      <c r="I1629" s="29"/>
      <c r="J1629" s="29"/>
      <c r="K1629" s="29" t="s">
        <v>88</v>
      </c>
      <c r="L1629" s="29"/>
      <c r="M1629" s="29" t="s">
        <v>1161</v>
      </c>
      <c r="N1629" s="29"/>
      <c r="P1629" s="72" t="s">
        <v>1531</v>
      </c>
      <c r="Q1629" s="87"/>
      <c r="R1629" s="28"/>
      <c r="S1629" s="38">
        <f t="shared" si="1501"/>
        <v>82.7</v>
      </c>
      <c r="T1629" s="36" t="s">
        <v>43</v>
      </c>
      <c r="U1629" s="5" t="str">
        <f>+Instructions!$B$3</f>
        <v>E</v>
      </c>
      <c r="V1629" s="51"/>
      <c r="W1629" s="55">
        <f>+Instructions!$C$22</f>
        <v>0</v>
      </c>
      <c r="X1629" s="38">
        <f t="shared" si="1502"/>
        <v>82.7</v>
      </c>
      <c r="Y1629" s="146"/>
      <c r="Z1629" s="6" t="s">
        <v>3263</v>
      </c>
      <c r="AA1629" s="38">
        <v>82.7</v>
      </c>
      <c r="AB1629" s="59">
        <f t="shared" si="1503"/>
        <v>0</v>
      </c>
      <c r="AC1629" s="16">
        <f t="shared" si="1504"/>
        <v>82.7</v>
      </c>
      <c r="AD1629" s="12">
        <f t="shared" si="1505"/>
        <v>0</v>
      </c>
      <c r="AE1629" s="115"/>
      <c r="AF1629" s="121">
        <v>3</v>
      </c>
      <c r="AG1629" s="52">
        <f t="shared" si="1506"/>
        <v>82.7</v>
      </c>
      <c r="AH1629" s="146"/>
      <c r="AJ1629" s="38">
        <f t="shared" si="1507"/>
        <v>82.7</v>
      </c>
      <c r="AK1629" s="16">
        <f t="shared" si="1508"/>
        <v>0</v>
      </c>
      <c r="AL1629" s="16">
        <f t="shared" si="1509"/>
        <v>0</v>
      </c>
      <c r="AM1629" s="16" t="str">
        <f t="shared" si="1510"/>
        <v/>
      </c>
      <c r="AO1629" s="157" t="s">
        <v>56</v>
      </c>
    </row>
    <row r="1630" spans="2:41" s="3" customFormat="1" ht="9.9499999999999993" customHeight="1" x14ac:dyDescent="0.2">
      <c r="B1630" s="106" t="s">
        <v>6</v>
      </c>
      <c r="D1630" s="198"/>
      <c r="E1630" s="72" t="s">
        <v>575</v>
      </c>
      <c r="F1630" s="72"/>
      <c r="G1630" s="29" t="s">
        <v>1597</v>
      </c>
      <c r="H1630" s="29"/>
      <c r="I1630" s="29"/>
      <c r="J1630" s="29"/>
      <c r="K1630" s="29" t="s">
        <v>88</v>
      </c>
      <c r="L1630" s="29"/>
      <c r="M1630" s="144" t="s">
        <v>1862</v>
      </c>
      <c r="N1630" s="72"/>
      <c r="P1630" s="72" t="s">
        <v>1531</v>
      </c>
      <c r="Q1630" s="87"/>
      <c r="R1630" s="28"/>
      <c r="S1630" s="38">
        <f>IF(Suggested="Yes",AA1630,AG1630)</f>
        <v>99.55</v>
      </c>
      <c r="T1630" s="36" t="s">
        <v>43</v>
      </c>
      <c r="U1630" s="5" t="str">
        <f>+Instructions!$B$3</f>
        <v>E</v>
      </c>
      <c r="V1630" s="51"/>
      <c r="W1630" s="55">
        <f>+Instructions!$C$22</f>
        <v>0</v>
      </c>
      <c r="X1630" s="38">
        <f>ROUND($AA1630*(1-W1630)+0.004999,2)</f>
        <v>99.55</v>
      </c>
      <c r="Y1630" s="146"/>
      <c r="Z1630" s="6" t="s">
        <v>3263</v>
      </c>
      <c r="AA1630" s="38">
        <v>99.55</v>
      </c>
      <c r="AB1630" s="59">
        <f>+W1630</f>
        <v>0</v>
      </c>
      <c r="AC1630" s="16">
        <f>+X1630</f>
        <v>99.55</v>
      </c>
      <c r="AD1630" s="12">
        <f>(AG1630-AC1630)/AG1630</f>
        <v>0</v>
      </c>
      <c r="AE1630" s="115"/>
      <c r="AF1630" s="121">
        <v>3</v>
      </c>
      <c r="AG1630" s="52">
        <f>SUM(AJ1630:AL1630)+AE1630</f>
        <v>99.55</v>
      </c>
      <c r="AH1630" s="146"/>
      <c r="AJ1630" s="38">
        <f>ROUND(AC1630/(1-VLOOKUP(AF1630,Group,2,FALSE)),2)</f>
        <v>99.55</v>
      </c>
      <c r="AK1630" s="16">
        <f>IF(VLOOKUP(AF1630,Group,5,FALSE)="YES",VLOOKUP(ROUND(ROUND(AJ1630,1)-AJ1630,2),Round,2,FALSE)+VLOOKUP(AF1630,Group,6,FALSE),0)</f>
        <v>0</v>
      </c>
      <c r="AL1630" s="16">
        <f>IF(VLOOKUP(AF1630,Group,7,FALSE)="",0,ROUND(AJ1630-0.04999,1)-AJ1630+AM1630)</f>
        <v>0</v>
      </c>
      <c r="AM1630" s="16" t="str">
        <f>IF(VLOOKUP(AF1630,Group,7,FALSE)="","",VLOOKUP(AF1630,Group,7,FALSE))</f>
        <v/>
      </c>
      <c r="AO1630" s="156" t="s">
        <v>56</v>
      </c>
    </row>
    <row r="1631" spans="2:41" s="3" customFormat="1" ht="9.9499999999999993" customHeight="1" x14ac:dyDescent="0.2">
      <c r="B1631" s="106" t="s">
        <v>6</v>
      </c>
      <c r="D1631" s="39"/>
      <c r="E1631" s="72" t="s">
        <v>83</v>
      </c>
      <c r="F1631" s="72"/>
      <c r="G1631" s="29" t="s">
        <v>1158</v>
      </c>
      <c r="H1631" s="29"/>
      <c r="K1631" s="29" t="s">
        <v>88</v>
      </c>
      <c r="L1631" s="29"/>
      <c r="M1631" s="29" t="s">
        <v>1159</v>
      </c>
      <c r="N1631" s="72"/>
      <c r="P1631" s="72" t="s">
        <v>1531</v>
      </c>
      <c r="Q1631" s="87"/>
      <c r="R1631" s="28"/>
      <c r="S1631" s="38">
        <f t="shared" si="1501"/>
        <v>75.05</v>
      </c>
      <c r="T1631" s="36" t="s">
        <v>43</v>
      </c>
      <c r="U1631" s="5" t="str">
        <f>+Instructions!$B$3</f>
        <v>E</v>
      </c>
      <c r="V1631" s="51"/>
      <c r="W1631" s="55">
        <f>+Instructions!$C$22</f>
        <v>0</v>
      </c>
      <c r="X1631" s="38">
        <f t="shared" si="1502"/>
        <v>75.05</v>
      </c>
      <c r="Y1631" s="146"/>
      <c r="Z1631" s="6" t="s">
        <v>3263</v>
      </c>
      <c r="AA1631" s="38">
        <v>75.05</v>
      </c>
      <c r="AB1631" s="59">
        <f t="shared" si="1503"/>
        <v>0</v>
      </c>
      <c r="AC1631" s="16">
        <f t="shared" si="1504"/>
        <v>75.05</v>
      </c>
      <c r="AD1631" s="12">
        <f t="shared" si="1505"/>
        <v>0</v>
      </c>
      <c r="AE1631" s="115"/>
      <c r="AF1631" s="121">
        <v>3</v>
      </c>
      <c r="AG1631" s="52">
        <f t="shared" si="1506"/>
        <v>75.05</v>
      </c>
      <c r="AH1631" s="146"/>
      <c r="AJ1631" s="38">
        <f t="shared" si="1507"/>
        <v>75.05</v>
      </c>
      <c r="AK1631" s="16">
        <f t="shared" si="1508"/>
        <v>0</v>
      </c>
      <c r="AL1631" s="16">
        <f t="shared" si="1509"/>
        <v>0</v>
      </c>
      <c r="AM1631" s="16" t="str">
        <f t="shared" si="1510"/>
        <v/>
      </c>
      <c r="AO1631" s="157" t="s">
        <v>56</v>
      </c>
    </row>
    <row r="1632" spans="2:41" s="3" customFormat="1" ht="9.9499999999999993" customHeight="1" x14ac:dyDescent="0.2">
      <c r="B1632" s="106" t="s">
        <v>6</v>
      </c>
      <c r="D1632" s="39"/>
      <c r="E1632" s="72" t="s">
        <v>377</v>
      </c>
      <c r="F1632" s="72"/>
      <c r="G1632" s="29" t="s">
        <v>543</v>
      </c>
      <c r="H1632" s="29"/>
      <c r="I1632" s="29"/>
      <c r="J1632" s="29"/>
      <c r="K1632" s="29" t="s">
        <v>88</v>
      </c>
      <c r="L1632" s="29"/>
      <c r="M1632" s="29" t="s">
        <v>378</v>
      </c>
      <c r="N1632" s="29"/>
      <c r="P1632" s="72" t="s">
        <v>1531</v>
      </c>
      <c r="Q1632" s="87"/>
      <c r="R1632" s="28"/>
      <c r="S1632" s="38">
        <f t="shared" si="1501"/>
        <v>89.35</v>
      </c>
      <c r="T1632" s="36" t="s">
        <v>43</v>
      </c>
      <c r="U1632" s="5" t="str">
        <f>+Instructions!$B$3</f>
        <v>E</v>
      </c>
      <c r="V1632" s="51"/>
      <c r="W1632" s="55">
        <f>+Instructions!$C$22</f>
        <v>0</v>
      </c>
      <c r="X1632" s="38">
        <f t="shared" si="1502"/>
        <v>89.35</v>
      </c>
      <c r="Y1632" s="146"/>
      <c r="Z1632" s="6" t="s">
        <v>3263</v>
      </c>
      <c r="AA1632" s="38">
        <v>89.35</v>
      </c>
      <c r="AB1632" s="59">
        <f t="shared" si="1503"/>
        <v>0</v>
      </c>
      <c r="AC1632" s="16">
        <f t="shared" si="1504"/>
        <v>89.35</v>
      </c>
      <c r="AD1632" s="12">
        <f t="shared" si="1505"/>
        <v>0</v>
      </c>
      <c r="AE1632" s="115"/>
      <c r="AF1632" s="121">
        <v>3</v>
      </c>
      <c r="AG1632" s="52">
        <f t="shared" si="1506"/>
        <v>89.35</v>
      </c>
      <c r="AH1632" s="146"/>
      <c r="AJ1632" s="38">
        <f t="shared" si="1507"/>
        <v>89.35</v>
      </c>
      <c r="AK1632" s="16">
        <f t="shared" si="1508"/>
        <v>0</v>
      </c>
      <c r="AL1632" s="16">
        <f t="shared" si="1509"/>
        <v>0</v>
      </c>
      <c r="AM1632" s="16" t="str">
        <f t="shared" si="1510"/>
        <v/>
      </c>
      <c r="AO1632" s="157" t="s">
        <v>56</v>
      </c>
    </row>
    <row r="1633" spans="2:41" s="3" customFormat="1" ht="9.9499999999999993" customHeight="1" x14ac:dyDescent="0.2">
      <c r="B1633" s="106" t="s">
        <v>6</v>
      </c>
      <c r="D1633" s="39"/>
      <c r="E1633" s="72" t="s">
        <v>593</v>
      </c>
      <c r="F1633" s="72"/>
      <c r="G1633" s="29" t="s">
        <v>2637</v>
      </c>
      <c r="H1633" s="29"/>
      <c r="K1633" s="29" t="s">
        <v>576</v>
      </c>
      <c r="L1633" s="29"/>
      <c r="M1633" s="144" t="s">
        <v>595</v>
      </c>
      <c r="N1633" s="72"/>
      <c r="P1633" s="72" t="s">
        <v>574</v>
      </c>
      <c r="Q1633" s="87"/>
      <c r="R1633" s="28"/>
      <c r="S1633" s="38">
        <f>IF(Suggested="Yes",AA1633,AG1633)</f>
        <v>114.55</v>
      </c>
      <c r="T1633" s="36" t="s">
        <v>43</v>
      </c>
      <c r="U1633" s="5" t="str">
        <f>+Instructions!$B$3</f>
        <v>E</v>
      </c>
      <c r="V1633" s="51"/>
      <c r="W1633" s="55">
        <f>+Instructions!$C$22</f>
        <v>0</v>
      </c>
      <c r="X1633" s="38">
        <f>ROUND($AA1633*(1-W1633)+0.004999,2)</f>
        <v>114.55</v>
      </c>
      <c r="Y1633" s="146"/>
      <c r="Z1633" s="6" t="s">
        <v>3263</v>
      </c>
      <c r="AA1633" s="38">
        <v>114.55</v>
      </c>
      <c r="AB1633" s="59">
        <f>+W1633</f>
        <v>0</v>
      </c>
      <c r="AC1633" s="16">
        <f>+X1633</f>
        <v>114.55</v>
      </c>
      <c r="AD1633" s="12">
        <f>(AG1633-AC1633)/AG1633</f>
        <v>0</v>
      </c>
      <c r="AE1633" s="115"/>
      <c r="AF1633" s="121">
        <v>3</v>
      </c>
      <c r="AG1633" s="52">
        <f>SUM(AJ1633:AL1633)+AE1633</f>
        <v>114.55</v>
      </c>
      <c r="AH1633" s="146"/>
      <c r="AJ1633" s="38">
        <f>ROUND(AC1633/(1-VLOOKUP(AF1633,Group,2,FALSE)),2)</f>
        <v>114.55</v>
      </c>
      <c r="AK1633" s="16">
        <f>IF(VLOOKUP(AF1633,Group,5,FALSE)="YES",VLOOKUP(ROUND(ROUND(AJ1633,1)-AJ1633,2),Round,2,FALSE)+VLOOKUP(AF1633,Group,6,FALSE),0)</f>
        <v>0</v>
      </c>
      <c r="AL1633" s="16">
        <f>IF(VLOOKUP(AF1633,Group,7,FALSE)="",0,ROUND(AJ1633-0.04999,1)-AJ1633+AM1633)</f>
        <v>0</v>
      </c>
      <c r="AM1633" s="16" t="str">
        <f>IF(VLOOKUP(AF1633,Group,7,FALSE)="","",VLOOKUP(AF1633,Group,7,FALSE))</f>
        <v/>
      </c>
      <c r="AO1633" s="157" t="s">
        <v>56</v>
      </c>
    </row>
    <row r="1634" spans="2:41" s="3" customFormat="1" ht="1.5" customHeight="1" x14ac:dyDescent="0.2">
      <c r="P1634" s="72"/>
      <c r="Q1634" s="87"/>
      <c r="R1634" s="6"/>
      <c r="S1634" s="38"/>
      <c r="T1634" s="6"/>
      <c r="U1634" s="5"/>
      <c r="V1634" s="51"/>
      <c r="W1634" s="55"/>
      <c r="X1634" s="14"/>
      <c r="Y1634" s="146"/>
      <c r="Z1634" s="38"/>
      <c r="AA1634" s="38"/>
      <c r="AB1634" s="54"/>
      <c r="AC1634" s="16"/>
      <c r="AD1634" s="14"/>
      <c r="AE1634" s="64"/>
      <c r="AF1634" s="118"/>
      <c r="AG1634" s="38"/>
      <c r="AH1634" s="146"/>
      <c r="AJ1634" s="38"/>
      <c r="AK1634" s="16"/>
      <c r="AL1634" s="16"/>
      <c r="AM1634" s="16"/>
      <c r="AO1634" s="157" t="s">
        <v>56</v>
      </c>
    </row>
    <row r="1635" spans="2:41" s="3" customFormat="1" ht="9.9499999999999993" customHeight="1" x14ac:dyDescent="0.2">
      <c r="B1635" s="106" t="s">
        <v>6</v>
      </c>
      <c r="D1635" s="39"/>
      <c r="E1635" s="72" t="s">
        <v>97</v>
      </c>
      <c r="F1635" s="72"/>
      <c r="G1635" s="29" t="s">
        <v>1301</v>
      </c>
      <c r="H1635" s="29"/>
      <c r="I1635" s="29"/>
      <c r="J1635" s="29"/>
      <c r="K1635" s="29" t="s">
        <v>233</v>
      </c>
      <c r="L1635" s="29"/>
      <c r="M1635" s="29" t="s">
        <v>380</v>
      </c>
      <c r="N1635" s="29"/>
      <c r="P1635" s="72"/>
      <c r="Q1635" s="87"/>
      <c r="R1635" s="28"/>
      <c r="S1635" s="38">
        <f>IF(Suggested="Yes",AA1635,AG1635)</f>
        <v>66</v>
      </c>
      <c r="T1635" s="36" t="s">
        <v>43</v>
      </c>
      <c r="U1635" s="5" t="str">
        <f>+Instructions!$B$3</f>
        <v>E</v>
      </c>
      <c r="V1635" s="51"/>
      <c r="W1635" s="55">
        <f>+Instructions!$C$22</f>
        <v>0</v>
      </c>
      <c r="X1635" s="38">
        <f>ROUND($AA1635*(1-W1635)+0.004999,2)</f>
        <v>66</v>
      </c>
      <c r="Y1635" s="146"/>
      <c r="Z1635" s="6" t="s">
        <v>3263</v>
      </c>
      <c r="AA1635" s="38">
        <v>66</v>
      </c>
      <c r="AB1635" s="59">
        <f t="shared" ref="AB1635:AC1637" si="1511">+W1635</f>
        <v>0</v>
      </c>
      <c r="AC1635" s="16">
        <f t="shared" si="1511"/>
        <v>66</v>
      </c>
      <c r="AD1635" s="12">
        <f>(AG1635-AC1635)/AG1635</f>
        <v>0</v>
      </c>
      <c r="AE1635" s="115"/>
      <c r="AF1635" s="121">
        <v>3</v>
      </c>
      <c r="AG1635" s="52">
        <f>SUM(AJ1635:AL1635)+AE1635</f>
        <v>66</v>
      </c>
      <c r="AH1635" s="146"/>
      <c r="AJ1635" s="38">
        <f>ROUND(AC1635/(1-VLOOKUP(AF1635,Group,2,FALSE)),2)</f>
        <v>66</v>
      </c>
      <c r="AK1635" s="16">
        <f>IF(VLOOKUP(AF1635,Group,5,FALSE)="YES",VLOOKUP(ROUND(ROUND(AJ1635,1)-AJ1635,2),Round,2,FALSE)+VLOOKUP(AF1635,Group,6,FALSE),0)</f>
        <v>0</v>
      </c>
      <c r="AL1635" s="16">
        <f>IF(VLOOKUP(AF1635,Group,7,FALSE)="",0,ROUND(AJ1635-0.04999,1)-AJ1635+AM1635)</f>
        <v>0</v>
      </c>
      <c r="AM1635" s="16" t="str">
        <f>IF(VLOOKUP(AF1635,Group,7,FALSE)="","",VLOOKUP(AF1635,Group,7,FALSE))</f>
        <v/>
      </c>
      <c r="AO1635" s="157" t="s">
        <v>56</v>
      </c>
    </row>
    <row r="1636" spans="2:41" s="3" customFormat="1" ht="9.9499999999999993" customHeight="1" x14ac:dyDescent="0.2">
      <c r="B1636" s="106" t="s">
        <v>6</v>
      </c>
      <c r="D1636" s="39"/>
      <c r="E1636" s="72" t="s">
        <v>98</v>
      </c>
      <c r="F1636" s="72"/>
      <c r="G1636" s="29" t="s">
        <v>99</v>
      </c>
      <c r="H1636" s="29"/>
      <c r="I1636" s="29"/>
      <c r="J1636" s="29"/>
      <c r="K1636" s="29" t="s">
        <v>233</v>
      </c>
      <c r="L1636" s="29"/>
      <c r="M1636" s="29" t="s">
        <v>381</v>
      </c>
      <c r="N1636" s="29"/>
      <c r="P1636" s="72"/>
      <c r="Q1636" s="87"/>
      <c r="R1636" s="28"/>
      <c r="S1636" s="38">
        <f>IF(Suggested="Yes",AA1636,AG1636)</f>
        <v>59.4</v>
      </c>
      <c r="T1636" s="36" t="s">
        <v>43</v>
      </c>
      <c r="U1636" s="5" t="str">
        <f>+Instructions!$B$3</f>
        <v>E</v>
      </c>
      <c r="V1636" s="51"/>
      <c r="W1636" s="55">
        <f>+Instructions!$C$22</f>
        <v>0</v>
      </c>
      <c r="X1636" s="38">
        <f>ROUND($AA1636*(1-W1636)+0.004999,2)</f>
        <v>59.4</v>
      </c>
      <c r="Y1636" s="146"/>
      <c r="Z1636" s="6" t="s">
        <v>3263</v>
      </c>
      <c r="AA1636" s="38">
        <v>59.4</v>
      </c>
      <c r="AB1636" s="59">
        <f t="shared" si="1511"/>
        <v>0</v>
      </c>
      <c r="AC1636" s="16">
        <f t="shared" si="1511"/>
        <v>59.4</v>
      </c>
      <c r="AD1636" s="12">
        <f>(AG1636-AC1636)/AG1636</f>
        <v>0</v>
      </c>
      <c r="AE1636" s="115"/>
      <c r="AF1636" s="121">
        <v>3</v>
      </c>
      <c r="AG1636" s="52">
        <f>SUM(AJ1636:AL1636)+AE1636</f>
        <v>59.4</v>
      </c>
      <c r="AH1636" s="146"/>
      <c r="AJ1636" s="38">
        <f>ROUND(AC1636/(1-VLOOKUP(AF1636,Group,2,FALSE)),2)</f>
        <v>59.4</v>
      </c>
      <c r="AK1636" s="16">
        <f>IF(VLOOKUP(AF1636,Group,5,FALSE)="YES",VLOOKUP(ROUND(ROUND(AJ1636,1)-AJ1636,2),Round,2,FALSE)+VLOOKUP(AF1636,Group,6,FALSE),0)</f>
        <v>0</v>
      </c>
      <c r="AL1636" s="16">
        <f>IF(VLOOKUP(AF1636,Group,7,FALSE)="",0,ROUND(AJ1636-0.04999,1)-AJ1636+AM1636)</f>
        <v>0</v>
      </c>
      <c r="AM1636" s="16" t="str">
        <f>IF(VLOOKUP(AF1636,Group,7,FALSE)="","",VLOOKUP(AF1636,Group,7,FALSE))</f>
        <v/>
      </c>
      <c r="AO1636" s="157" t="s">
        <v>56</v>
      </c>
    </row>
    <row r="1637" spans="2:41" s="3" customFormat="1" ht="9.9499999999999993" customHeight="1" x14ac:dyDescent="0.2">
      <c r="B1637" s="106" t="s">
        <v>6</v>
      </c>
      <c r="D1637" s="39"/>
      <c r="E1637" s="72" t="s">
        <v>256</v>
      </c>
      <c r="F1637" s="72"/>
      <c r="G1637" s="29" t="s">
        <v>1162</v>
      </c>
      <c r="H1637" s="29"/>
      <c r="I1637" s="29"/>
      <c r="J1637" s="29"/>
      <c r="K1637" s="29" t="s">
        <v>233</v>
      </c>
      <c r="L1637" s="29"/>
      <c r="M1637" s="29" t="s">
        <v>1163</v>
      </c>
      <c r="N1637" s="29"/>
      <c r="P1637" s="72"/>
      <c r="Q1637" s="87"/>
      <c r="R1637" s="28"/>
      <c r="S1637" s="38">
        <f>IF(Suggested="Yes",AA1637,AG1637)</f>
        <v>71.95</v>
      </c>
      <c r="T1637" s="36" t="s">
        <v>43</v>
      </c>
      <c r="U1637" s="5" t="str">
        <f>+Instructions!$B$3</f>
        <v>E</v>
      </c>
      <c r="V1637" s="51"/>
      <c r="W1637" s="55">
        <f>+Instructions!$C$22</f>
        <v>0</v>
      </c>
      <c r="X1637" s="38">
        <f>ROUND($AA1637*(1-W1637)+0.004999,2)</f>
        <v>71.95</v>
      </c>
      <c r="Y1637" s="146"/>
      <c r="Z1637" s="6" t="s">
        <v>3263</v>
      </c>
      <c r="AA1637" s="38">
        <v>71.95</v>
      </c>
      <c r="AB1637" s="59">
        <f t="shared" si="1511"/>
        <v>0</v>
      </c>
      <c r="AC1637" s="16">
        <f t="shared" si="1511"/>
        <v>71.95</v>
      </c>
      <c r="AD1637" s="12">
        <f>(AG1637-AC1637)/AG1637</f>
        <v>0</v>
      </c>
      <c r="AE1637" s="115"/>
      <c r="AF1637" s="121">
        <v>3</v>
      </c>
      <c r="AG1637" s="52">
        <f>SUM(AJ1637:AL1637)+AE1637</f>
        <v>71.95</v>
      </c>
      <c r="AH1637" s="146"/>
      <c r="AJ1637" s="38">
        <f>ROUND(AC1637/(1-VLOOKUP(AF1637,Group,2,FALSE)),2)</f>
        <v>71.95</v>
      </c>
      <c r="AK1637" s="16">
        <f>IF(VLOOKUP(AF1637,Group,5,FALSE)="YES",VLOOKUP(ROUND(ROUND(AJ1637,1)-AJ1637,2),Round,2,FALSE)+VLOOKUP(AF1637,Group,6,FALSE),0)</f>
        <v>0</v>
      </c>
      <c r="AL1637" s="16">
        <f>IF(VLOOKUP(AF1637,Group,7,FALSE)="",0,ROUND(AJ1637-0.04999,1)-AJ1637+AM1637)</f>
        <v>0</v>
      </c>
      <c r="AM1637" s="16" t="str">
        <f>IF(VLOOKUP(AF1637,Group,7,FALSE)="","",VLOOKUP(AF1637,Group,7,FALSE))</f>
        <v/>
      </c>
      <c r="AO1637" s="157" t="s">
        <v>56</v>
      </c>
    </row>
    <row r="1638" spans="2:41" s="3" customFormat="1" ht="2.85" customHeight="1" x14ac:dyDescent="0.2">
      <c r="P1638" s="72"/>
      <c r="Q1638" s="87"/>
      <c r="R1638" s="6"/>
      <c r="S1638" s="38"/>
      <c r="T1638" s="6"/>
      <c r="U1638" s="5"/>
      <c r="V1638" s="51"/>
      <c r="W1638" s="55"/>
      <c r="X1638" s="14"/>
      <c r="Y1638" s="146"/>
      <c r="Z1638" s="38"/>
      <c r="AA1638" s="38"/>
      <c r="AB1638" s="54"/>
      <c r="AC1638" s="16"/>
      <c r="AD1638" s="14"/>
      <c r="AE1638" s="64"/>
      <c r="AF1638" s="118"/>
      <c r="AG1638" s="38"/>
      <c r="AH1638" s="146"/>
      <c r="AJ1638" s="38"/>
      <c r="AK1638" s="16"/>
      <c r="AL1638" s="16"/>
      <c r="AM1638" s="16"/>
      <c r="AO1638" s="157" t="s">
        <v>56</v>
      </c>
    </row>
    <row r="1639" spans="2:41" s="3" customFormat="1" ht="9.9499999999999993" customHeight="1" x14ac:dyDescent="0.2">
      <c r="C1639" s="34"/>
      <c r="D1639" s="39" t="s">
        <v>216</v>
      </c>
      <c r="E1639" s="138" t="s">
        <v>1429</v>
      </c>
      <c r="F1639" s="138"/>
      <c r="G1639" s="138"/>
      <c r="H1639" s="138"/>
      <c r="I1639" s="138"/>
      <c r="J1639" s="138"/>
      <c r="K1639" s="138"/>
      <c r="L1639" s="138"/>
      <c r="M1639" s="138"/>
      <c r="N1639" s="138"/>
      <c r="O1639" s="29"/>
      <c r="P1639" s="72"/>
      <c r="Q1639" s="29"/>
      <c r="R1639" s="29"/>
      <c r="S1639" s="29"/>
      <c r="T1639" s="29"/>
      <c r="U1639" s="5"/>
      <c r="V1639" s="51"/>
      <c r="W1639" s="68"/>
      <c r="X1639" s="68"/>
      <c r="Y1639" s="146"/>
      <c r="Z1639" s="38"/>
      <c r="AA1639" s="38"/>
      <c r="AB1639" s="54"/>
      <c r="AC1639" s="16"/>
      <c r="AD1639" s="14"/>
      <c r="AE1639" s="64"/>
      <c r="AF1639" s="118"/>
      <c r="AG1639" s="16"/>
      <c r="AH1639" s="146"/>
      <c r="AJ1639" s="38"/>
      <c r="AK1639" s="16"/>
      <c r="AL1639" s="16"/>
      <c r="AM1639" s="16"/>
      <c r="AO1639" s="157"/>
    </row>
    <row r="1640" spans="2:41" s="3" customFormat="1" ht="1.5" customHeight="1" x14ac:dyDescent="0.2">
      <c r="P1640" s="72"/>
      <c r="Q1640" s="87"/>
      <c r="R1640" s="6"/>
      <c r="S1640" s="38"/>
      <c r="T1640" s="6"/>
      <c r="U1640" s="5"/>
      <c r="V1640" s="51"/>
      <c r="W1640" s="55"/>
      <c r="X1640" s="14"/>
      <c r="Y1640" s="146"/>
      <c r="Z1640" s="38"/>
      <c r="AA1640" s="38"/>
      <c r="AB1640" s="54"/>
      <c r="AC1640" s="16"/>
      <c r="AD1640" s="14"/>
      <c r="AE1640" s="64"/>
      <c r="AF1640" s="118"/>
      <c r="AG1640" s="38"/>
      <c r="AH1640" s="146"/>
      <c r="AJ1640" s="38"/>
      <c r="AK1640" s="16"/>
      <c r="AL1640" s="16"/>
      <c r="AM1640" s="16"/>
      <c r="AO1640" s="157" t="s">
        <v>56</v>
      </c>
    </row>
    <row r="1641" spans="2:41" s="3" customFormat="1" ht="9.9499999999999993" customHeight="1" x14ac:dyDescent="0.2">
      <c r="B1641" s="107" t="s">
        <v>52</v>
      </c>
      <c r="D1641" s="39"/>
      <c r="E1641" s="72" t="s">
        <v>177</v>
      </c>
      <c r="F1641" s="72"/>
      <c r="G1641" s="29" t="s">
        <v>45</v>
      </c>
      <c r="H1641" s="29"/>
      <c r="I1641" s="29"/>
      <c r="J1641" s="29"/>
      <c r="K1641" s="29" t="s">
        <v>88</v>
      </c>
      <c r="L1641" s="29"/>
      <c r="M1641" s="29" t="s">
        <v>1430</v>
      </c>
      <c r="N1641" s="29"/>
      <c r="P1641" s="72" t="s">
        <v>90</v>
      </c>
      <c r="Q1641" s="87"/>
      <c r="R1641" s="28"/>
      <c r="S1641" s="38">
        <f>IF(Suggested="Yes",AA1641,AG1641)</f>
        <v>63.95</v>
      </c>
      <c r="T1641" s="36" t="s">
        <v>44</v>
      </c>
      <c r="U1641" s="5" t="str">
        <f>+Instructions!$B$3</f>
        <v>E</v>
      </c>
      <c r="V1641" s="51"/>
      <c r="W1641" s="55">
        <f>+Instructions!$C$22</f>
        <v>0</v>
      </c>
      <c r="X1641" s="38">
        <f>ROUND($AA1641*(1-W1641)+0.004999,2)</f>
        <v>63.95</v>
      </c>
      <c r="Y1641" s="146"/>
      <c r="Z1641" s="6" t="s">
        <v>3263</v>
      </c>
      <c r="AA1641" s="38">
        <v>63.95</v>
      </c>
      <c r="AB1641" s="59">
        <f>+W1641</f>
        <v>0</v>
      </c>
      <c r="AC1641" s="16">
        <f>+X1641</f>
        <v>63.95</v>
      </c>
      <c r="AD1641" s="12">
        <f>(AG1641-AC1641)/AG1641</f>
        <v>0</v>
      </c>
      <c r="AE1641" s="115"/>
      <c r="AF1641" s="120">
        <v>1</v>
      </c>
      <c r="AG1641" s="37">
        <f>SUM(AJ1641:AL1641)+AE1641</f>
        <v>63.95</v>
      </c>
      <c r="AH1641" s="146"/>
      <c r="AJ1641" s="38">
        <f>ROUND(AC1641/(1-VLOOKUP(AF1641,Group,2,FALSE)),2)</f>
        <v>63.95</v>
      </c>
      <c r="AK1641" s="16">
        <f>IF(VLOOKUP(AF1641,Group,5,FALSE)="YES",VLOOKUP(ROUND(ROUND(AJ1641,1)-AJ1641,2),Round,2,FALSE)+VLOOKUP(AF1641,Group,6,FALSE),0)</f>
        <v>0</v>
      </c>
      <c r="AL1641" s="16">
        <f>IF(VLOOKUP(AF1641,Group,7,FALSE)="",0,ROUND(AJ1641-0.04999,1)-AJ1641+AM1641)</f>
        <v>0</v>
      </c>
      <c r="AM1641" s="16" t="str">
        <f>IF(VLOOKUP(AF1641,Group,7,FALSE)="","",VLOOKUP(AF1641,Group,7,FALSE))</f>
        <v/>
      </c>
      <c r="AO1641" s="156" t="s">
        <v>56</v>
      </c>
    </row>
    <row r="1642" spans="2:41" s="3" customFormat="1" ht="2.85" customHeight="1" x14ac:dyDescent="0.2">
      <c r="P1642" s="72"/>
      <c r="Q1642" s="87"/>
      <c r="R1642" s="6"/>
      <c r="S1642" s="38"/>
      <c r="T1642" s="6"/>
      <c r="U1642" s="5"/>
      <c r="V1642" s="51"/>
      <c r="W1642" s="55"/>
      <c r="X1642" s="14"/>
      <c r="Y1642" s="146"/>
      <c r="Z1642" s="38"/>
      <c r="AA1642" s="38"/>
      <c r="AB1642" s="54"/>
      <c r="AC1642" s="16"/>
      <c r="AD1642" s="14"/>
      <c r="AE1642" s="64"/>
      <c r="AF1642" s="118"/>
      <c r="AG1642" s="38"/>
      <c r="AH1642" s="146"/>
      <c r="AJ1642" s="38"/>
      <c r="AK1642" s="16"/>
      <c r="AL1642" s="16"/>
      <c r="AM1642" s="16"/>
      <c r="AO1642" s="157" t="s">
        <v>56</v>
      </c>
    </row>
    <row r="1643" spans="2:41" s="3" customFormat="1" ht="9.9499999999999993" customHeight="1" x14ac:dyDescent="0.2">
      <c r="C1643" s="34"/>
      <c r="D1643" s="39" t="s">
        <v>216</v>
      </c>
      <c r="E1643" s="138" t="s">
        <v>1069</v>
      </c>
      <c r="F1643" s="138"/>
      <c r="G1643" s="138"/>
      <c r="H1643" s="138"/>
      <c r="I1643" s="138"/>
      <c r="J1643" s="138"/>
      <c r="K1643" s="138"/>
      <c r="L1643" s="138"/>
      <c r="M1643" s="138"/>
      <c r="N1643" s="138"/>
      <c r="O1643" s="29"/>
      <c r="P1643" s="72"/>
      <c r="Q1643" s="29"/>
      <c r="R1643" s="29"/>
      <c r="S1643" s="29"/>
      <c r="T1643" s="29"/>
      <c r="U1643" s="5"/>
      <c r="V1643" s="51"/>
      <c r="W1643" s="68"/>
      <c r="X1643" s="68"/>
      <c r="Y1643" s="146"/>
      <c r="Z1643" s="38"/>
      <c r="AA1643" s="38"/>
      <c r="AB1643" s="54"/>
      <c r="AC1643" s="16"/>
      <c r="AD1643" s="14"/>
      <c r="AE1643" s="64"/>
      <c r="AF1643" s="118"/>
      <c r="AG1643" s="16"/>
      <c r="AH1643" s="146"/>
      <c r="AJ1643" s="38"/>
      <c r="AK1643" s="16"/>
      <c r="AL1643" s="16"/>
      <c r="AM1643" s="16"/>
      <c r="AO1643" s="157"/>
    </row>
    <row r="1644" spans="2:41" s="3" customFormat="1" ht="1.5" customHeight="1" x14ac:dyDescent="0.2">
      <c r="P1644" s="72"/>
      <c r="Q1644" s="87"/>
      <c r="R1644" s="6"/>
      <c r="S1644" s="38"/>
      <c r="T1644" s="6"/>
      <c r="U1644" s="5"/>
      <c r="V1644" s="51"/>
      <c r="W1644" s="55"/>
      <c r="X1644" s="14"/>
      <c r="Y1644" s="146"/>
      <c r="Z1644" s="38"/>
      <c r="AA1644" s="38"/>
      <c r="AB1644" s="54"/>
      <c r="AC1644" s="16"/>
      <c r="AD1644" s="14"/>
      <c r="AE1644" s="64"/>
      <c r="AF1644" s="118"/>
      <c r="AG1644" s="38"/>
      <c r="AH1644" s="146"/>
      <c r="AJ1644" s="38"/>
      <c r="AK1644" s="16"/>
      <c r="AL1644" s="16"/>
      <c r="AM1644" s="16"/>
      <c r="AO1644" s="157" t="s">
        <v>56</v>
      </c>
    </row>
    <row r="1645" spans="2:41" s="3" customFormat="1" ht="9.9499999999999993" customHeight="1" x14ac:dyDescent="0.2">
      <c r="B1645" s="107" t="s">
        <v>52</v>
      </c>
      <c r="D1645" s="39"/>
      <c r="E1645" s="72" t="s">
        <v>266</v>
      </c>
      <c r="F1645" s="72"/>
      <c r="G1645" s="29" t="s">
        <v>45</v>
      </c>
      <c r="H1645" s="29"/>
      <c r="I1645" s="29"/>
      <c r="J1645" s="29"/>
      <c r="K1645" s="29" t="s">
        <v>88</v>
      </c>
      <c r="L1645" s="29"/>
      <c r="M1645" s="29" t="s">
        <v>1070</v>
      </c>
      <c r="N1645" s="29"/>
      <c r="P1645" s="72" t="s">
        <v>432</v>
      </c>
      <c r="Q1645" s="87"/>
      <c r="R1645" s="28"/>
      <c r="S1645" s="38">
        <f>IF(Suggested="Yes",AA1645,AG1645)</f>
        <v>72.349999999999994</v>
      </c>
      <c r="T1645" s="36" t="s">
        <v>44</v>
      </c>
      <c r="U1645" s="5" t="str">
        <f>+Instructions!$B$3</f>
        <v>E</v>
      </c>
      <c r="V1645" s="51"/>
      <c r="W1645" s="55">
        <f>+Instructions!$C$22</f>
        <v>0</v>
      </c>
      <c r="X1645" s="38">
        <f>ROUND($AA1645*(1-W1645)+0.004999,2)</f>
        <v>72.349999999999994</v>
      </c>
      <c r="Y1645" s="146"/>
      <c r="Z1645" s="6" t="s">
        <v>3263</v>
      </c>
      <c r="AA1645" s="38">
        <v>72.349999999999994</v>
      </c>
      <c r="AB1645" s="59">
        <f>+W1645</f>
        <v>0</v>
      </c>
      <c r="AC1645" s="16">
        <f>+X1645</f>
        <v>72.349999999999994</v>
      </c>
      <c r="AD1645" s="12">
        <f>(AG1645-AC1645)/AG1645</f>
        <v>0</v>
      </c>
      <c r="AE1645" s="115"/>
      <c r="AF1645" s="120">
        <v>1</v>
      </c>
      <c r="AG1645" s="37">
        <f>SUM(AJ1645:AL1645)+AE1645</f>
        <v>72.349999999999994</v>
      </c>
      <c r="AH1645" s="146"/>
      <c r="AJ1645" s="38">
        <f>ROUND(AC1645/(1-VLOOKUP(AF1645,Group,2,FALSE)),2)</f>
        <v>72.349999999999994</v>
      </c>
      <c r="AK1645" s="16">
        <f>IF(VLOOKUP(AF1645,Group,5,FALSE)="YES",VLOOKUP(ROUND(ROUND(AJ1645,1)-AJ1645,2),Round,2,FALSE)+VLOOKUP(AF1645,Group,6,FALSE),0)</f>
        <v>0</v>
      </c>
      <c r="AL1645" s="16">
        <f>IF(VLOOKUP(AF1645,Group,7,FALSE)="",0,ROUND(AJ1645-0.04999,1)-AJ1645+AM1645)</f>
        <v>0</v>
      </c>
      <c r="AM1645" s="16" t="str">
        <f>IF(VLOOKUP(AF1645,Group,7,FALSE)="","",VLOOKUP(AF1645,Group,7,FALSE))</f>
        <v/>
      </c>
      <c r="AO1645" s="156" t="s">
        <v>56</v>
      </c>
    </row>
    <row r="1646" spans="2:41" s="3" customFormat="1" ht="1.5" customHeight="1" x14ac:dyDescent="0.2">
      <c r="P1646" s="72"/>
      <c r="Q1646" s="87"/>
      <c r="R1646" s="6"/>
      <c r="S1646" s="38"/>
      <c r="T1646" s="6"/>
      <c r="U1646" s="5"/>
      <c r="V1646" s="51"/>
      <c r="W1646" s="142"/>
      <c r="X1646" s="55"/>
      <c r="Y1646" s="149"/>
      <c r="Z1646" s="142"/>
      <c r="AA1646" s="38"/>
      <c r="AB1646" s="38"/>
      <c r="AC1646" s="54"/>
      <c r="AD1646" s="16"/>
      <c r="AE1646" s="14"/>
      <c r="AF1646" s="64"/>
      <c r="AG1646" s="118"/>
      <c r="AH1646" s="151"/>
      <c r="AI1646" s="142"/>
      <c r="AK1646" s="16"/>
      <c r="AL1646" s="16"/>
      <c r="AM1646" s="16"/>
      <c r="AN1646" s="16"/>
      <c r="AO1646" s="157"/>
    </row>
    <row r="1647" spans="2:41" s="3" customFormat="1" ht="9.75" customHeight="1" x14ac:dyDescent="0.2">
      <c r="C1647" s="3" t="s">
        <v>244</v>
      </c>
      <c r="D1647" s="39" t="s">
        <v>303</v>
      </c>
      <c r="E1647" s="164" t="s">
        <v>1231</v>
      </c>
      <c r="F1647" s="72"/>
      <c r="G1647" s="29"/>
      <c r="H1647" s="29"/>
      <c r="I1647" s="29"/>
      <c r="J1647" s="29"/>
      <c r="K1647" s="29"/>
      <c r="L1647" s="29"/>
      <c r="M1647" s="29"/>
      <c r="N1647" s="29"/>
      <c r="O1647" s="164" t="s">
        <v>537</v>
      </c>
      <c r="Q1647" s="87"/>
      <c r="R1647" s="28"/>
      <c r="S1647" s="38"/>
      <c r="T1647" s="36"/>
      <c r="U1647" s="5"/>
      <c r="V1647" s="51"/>
      <c r="W1647" s="142"/>
      <c r="X1647" s="38"/>
      <c r="Y1647" s="146"/>
      <c r="Z1647" s="148"/>
      <c r="AA1647" s="38"/>
      <c r="AB1647" s="142"/>
      <c r="AC1647" s="142"/>
      <c r="AD1647" s="38"/>
      <c r="AE1647" s="59"/>
      <c r="AF1647" s="16"/>
      <c r="AG1647" s="12"/>
      <c r="AH1647" s="152"/>
      <c r="AI1647" s="154"/>
      <c r="AJ1647" s="38"/>
      <c r="AK1647" s="142"/>
      <c r="AM1647" s="6" t="s">
        <v>244</v>
      </c>
      <c r="AO1647" s="157"/>
    </row>
    <row r="1648" spans="2:41" s="3" customFormat="1" ht="3.75" customHeight="1" x14ac:dyDescent="0.2">
      <c r="P1648" s="72"/>
      <c r="Q1648" s="87"/>
      <c r="R1648" s="6"/>
      <c r="S1648" s="38"/>
      <c r="T1648" s="6"/>
      <c r="U1648" s="5"/>
      <c r="V1648" s="51"/>
      <c r="W1648" s="55"/>
      <c r="X1648" s="14"/>
      <c r="Y1648" s="146"/>
      <c r="Z1648" s="38"/>
      <c r="AA1648" s="38"/>
      <c r="AB1648" s="54"/>
      <c r="AC1648" s="16"/>
      <c r="AD1648" s="14"/>
      <c r="AE1648" s="64"/>
      <c r="AF1648" s="118"/>
      <c r="AG1648" s="38"/>
      <c r="AH1648" s="146"/>
      <c r="AJ1648" s="38"/>
      <c r="AK1648" s="16"/>
      <c r="AL1648" s="16"/>
      <c r="AM1648" s="16"/>
      <c r="AO1648" s="157" t="s">
        <v>56</v>
      </c>
    </row>
    <row r="1649" spans="2:41" s="3" customFormat="1" ht="9.9499999999999993" customHeight="1" x14ac:dyDescent="0.2">
      <c r="C1649" s="71" t="s">
        <v>1468</v>
      </c>
      <c r="D1649" s="177"/>
      <c r="E1649" s="177"/>
      <c r="J1649" s="87"/>
      <c r="L1649" s="3" t="s">
        <v>244</v>
      </c>
      <c r="N1649" s="3" t="s">
        <v>244</v>
      </c>
      <c r="P1649" s="137"/>
      <c r="Q1649" s="6"/>
      <c r="R1649" s="77" t="s">
        <v>791</v>
      </c>
      <c r="S1649" s="185" t="s">
        <v>1469</v>
      </c>
      <c r="T1649" s="190"/>
      <c r="U1649" s="5"/>
      <c r="V1649" s="51"/>
      <c r="W1649" s="68"/>
      <c r="X1649" s="68"/>
      <c r="Y1649" s="146"/>
      <c r="Z1649" s="38"/>
      <c r="AA1649" s="38"/>
      <c r="AB1649" s="14"/>
      <c r="AC1649" s="14"/>
      <c r="AD1649" s="14"/>
      <c r="AE1649" s="14"/>
      <c r="AF1649" s="64"/>
      <c r="AG1649" s="16"/>
      <c r="AH1649" s="146"/>
      <c r="AO1649" s="157" t="s">
        <v>56</v>
      </c>
    </row>
    <row r="1650" spans="2:41" s="3" customFormat="1" ht="2.85" customHeight="1" x14ac:dyDescent="0.2">
      <c r="C1650" s="177"/>
      <c r="D1650" s="177"/>
      <c r="E1650" s="177"/>
      <c r="P1650" s="72"/>
      <c r="Q1650" s="87"/>
      <c r="R1650" s="6"/>
      <c r="S1650" s="38"/>
      <c r="T1650" s="6"/>
      <c r="U1650" s="5"/>
      <c r="V1650" s="51"/>
      <c r="W1650" s="55"/>
      <c r="X1650" s="14"/>
      <c r="Y1650" s="146"/>
      <c r="Z1650" s="38"/>
      <c r="AA1650" s="38"/>
      <c r="AB1650" s="54"/>
      <c r="AC1650" s="16"/>
      <c r="AD1650" s="14"/>
      <c r="AE1650" s="64"/>
      <c r="AF1650" s="118"/>
      <c r="AG1650" s="38"/>
      <c r="AH1650" s="146"/>
      <c r="AJ1650" s="38"/>
      <c r="AK1650" s="16"/>
      <c r="AL1650" s="16"/>
      <c r="AM1650" s="16"/>
      <c r="AO1650" s="157" t="s">
        <v>56</v>
      </c>
    </row>
    <row r="1651" spans="2:41" s="3" customFormat="1" ht="9.9499999999999993" customHeight="1" x14ac:dyDescent="0.2">
      <c r="C1651" s="34"/>
      <c r="D1651" s="39" t="s">
        <v>216</v>
      </c>
      <c r="E1651" s="138" t="s">
        <v>2432</v>
      </c>
      <c r="G1651" s="138"/>
      <c r="H1651" s="138"/>
      <c r="J1651" s="138"/>
      <c r="K1651" s="138"/>
      <c r="L1651" s="138"/>
      <c r="M1651" s="138"/>
      <c r="N1651" s="138"/>
      <c r="O1651" s="29"/>
      <c r="P1651" s="29"/>
      <c r="Q1651" s="29"/>
      <c r="R1651" s="29"/>
      <c r="S1651" s="29"/>
      <c r="T1651" s="29"/>
      <c r="U1651" s="5"/>
      <c r="V1651" s="51"/>
      <c r="W1651" s="68"/>
      <c r="X1651" s="68"/>
      <c r="Y1651" s="146"/>
      <c r="Z1651" s="38"/>
      <c r="AA1651" s="38"/>
      <c r="AB1651" s="54"/>
      <c r="AC1651" s="16"/>
      <c r="AD1651" s="14"/>
      <c r="AE1651" s="64"/>
      <c r="AF1651" s="118"/>
      <c r="AG1651" s="16"/>
      <c r="AH1651" s="146"/>
      <c r="AJ1651" s="38"/>
      <c r="AK1651" s="16"/>
      <c r="AL1651" s="16"/>
      <c r="AM1651" s="16"/>
      <c r="AO1651" s="157"/>
    </row>
    <row r="1652" spans="2:41" s="3" customFormat="1" ht="1.5" customHeight="1" x14ac:dyDescent="0.2">
      <c r="P1652" s="72"/>
      <c r="Q1652" s="87"/>
      <c r="R1652" s="6"/>
      <c r="S1652" s="38"/>
      <c r="T1652" s="6"/>
      <c r="U1652" s="5"/>
      <c r="V1652" s="51"/>
      <c r="W1652" s="55"/>
      <c r="X1652" s="14"/>
      <c r="Y1652" s="146"/>
      <c r="Z1652" s="38"/>
      <c r="AA1652" s="38"/>
      <c r="AB1652" s="54"/>
      <c r="AC1652" s="16"/>
      <c r="AD1652" s="14"/>
      <c r="AE1652" s="64"/>
      <c r="AF1652" s="118"/>
      <c r="AG1652" s="38"/>
      <c r="AH1652" s="146"/>
      <c r="AJ1652" s="38"/>
      <c r="AK1652" s="16"/>
      <c r="AL1652" s="16"/>
      <c r="AM1652" s="16"/>
      <c r="AO1652" s="157" t="s">
        <v>56</v>
      </c>
    </row>
    <row r="1653" spans="2:41" s="3" customFormat="1" ht="9.9499999999999993" customHeight="1" x14ac:dyDescent="0.2">
      <c r="B1653" s="106" t="s">
        <v>6</v>
      </c>
      <c r="D1653" s="39"/>
      <c r="E1653" s="72" t="s">
        <v>1472</v>
      </c>
      <c r="F1653" s="72"/>
      <c r="G1653" s="29" t="s">
        <v>45</v>
      </c>
      <c r="H1653" s="29"/>
      <c r="I1653" s="29"/>
      <c r="J1653" s="29"/>
      <c r="K1653" s="29"/>
      <c r="L1653" s="29"/>
      <c r="M1653" s="29" t="s">
        <v>2433</v>
      </c>
      <c r="N1653" s="29"/>
      <c r="P1653" s="72" t="s">
        <v>1907</v>
      </c>
      <c r="Q1653" s="87"/>
      <c r="R1653" s="28"/>
      <c r="S1653" s="38">
        <f>IF(Suggested="Yes",AA1653,AG1653)</f>
        <v>34.85</v>
      </c>
      <c r="T1653" s="36" t="s">
        <v>44</v>
      </c>
      <c r="U1653" s="5" t="str">
        <f>+Instructions!$B$3</f>
        <v>E</v>
      </c>
      <c r="V1653" s="51"/>
      <c r="W1653" s="55">
        <f>+Instructions!$C$22</f>
        <v>0</v>
      </c>
      <c r="X1653" s="38">
        <f>ROUND($AA1653*(1-W1653)+0.004999,2)</f>
        <v>34.85</v>
      </c>
      <c r="Y1653" s="146"/>
      <c r="Z1653" s="6" t="s">
        <v>3263</v>
      </c>
      <c r="AA1653" s="38">
        <v>34.85</v>
      </c>
      <c r="AB1653" s="59">
        <f t="shared" ref="AB1653:AB1655" si="1512">+W1653</f>
        <v>0</v>
      </c>
      <c r="AC1653" s="16">
        <f t="shared" ref="AC1653:AC1655" si="1513">+X1653</f>
        <v>34.85</v>
      </c>
      <c r="AD1653" s="12">
        <f>(AG1653-AC1653)/AG1653</f>
        <v>0</v>
      </c>
      <c r="AE1653" s="115"/>
      <c r="AF1653" s="121">
        <v>3</v>
      </c>
      <c r="AG1653" s="52">
        <f>SUM(AJ1653:AL1653)+AE1653</f>
        <v>34.85</v>
      </c>
      <c r="AH1653" s="146"/>
      <c r="AJ1653" s="38">
        <f>ROUND(AC1653/(1-VLOOKUP(AF1653,Group,2,FALSE)),2)</f>
        <v>34.85</v>
      </c>
      <c r="AK1653" s="16">
        <f>IF(VLOOKUP(AF1653,Group,5,FALSE)="YES",VLOOKUP(ROUND(ROUND(AJ1653,1)-AJ1653,2),Round,2,FALSE)+VLOOKUP(AF1653,Group,6,FALSE),0)</f>
        <v>0</v>
      </c>
      <c r="AL1653" s="16">
        <f>IF(VLOOKUP(AF1653,Group,7,FALSE)="",0,ROUND(AJ1653-0.04999,1)-AJ1653+AM1653)</f>
        <v>0</v>
      </c>
      <c r="AM1653" s="16" t="str">
        <f>IF(VLOOKUP(AF1653,Group,7,FALSE)="","",VLOOKUP(AF1653,Group,7,FALSE))</f>
        <v/>
      </c>
      <c r="AO1653" s="156" t="s">
        <v>56</v>
      </c>
    </row>
    <row r="1654" spans="2:41" s="3" customFormat="1" ht="9.9499999999999993" customHeight="1" x14ac:dyDescent="0.2">
      <c r="B1654" s="106" t="s">
        <v>6</v>
      </c>
      <c r="D1654" s="39"/>
      <c r="E1654" s="72" t="s">
        <v>1194</v>
      </c>
      <c r="F1654" s="72"/>
      <c r="G1654" s="29" t="s">
        <v>45</v>
      </c>
      <c r="H1654" s="29"/>
      <c r="I1654" s="29"/>
      <c r="J1654" s="29"/>
      <c r="K1654" s="29"/>
      <c r="L1654" s="29"/>
      <c r="M1654" s="29" t="s">
        <v>2434</v>
      </c>
      <c r="N1654" s="29"/>
      <c r="P1654" s="72" t="s">
        <v>1908</v>
      </c>
      <c r="Q1654" s="87"/>
      <c r="R1654" s="28"/>
      <c r="S1654" s="38">
        <f>IF(Suggested="Yes",AA1654,AG1654)</f>
        <v>34.75</v>
      </c>
      <c r="T1654" s="36" t="s">
        <v>44</v>
      </c>
      <c r="U1654" s="5" t="str">
        <f>+Instructions!$B$3</f>
        <v>E</v>
      </c>
      <c r="V1654" s="51"/>
      <c r="W1654" s="55">
        <f>+Instructions!$C$22</f>
        <v>0</v>
      </c>
      <c r="X1654" s="38">
        <f>ROUND($AA1654*(1-W1654)+0.004999,2)</f>
        <v>34.75</v>
      </c>
      <c r="Y1654" s="146"/>
      <c r="Z1654" s="6" t="s">
        <v>3263</v>
      </c>
      <c r="AA1654" s="38">
        <v>34.75</v>
      </c>
      <c r="AB1654" s="59">
        <f t="shared" si="1512"/>
        <v>0</v>
      </c>
      <c r="AC1654" s="16">
        <f t="shared" si="1513"/>
        <v>34.75</v>
      </c>
      <c r="AD1654" s="12">
        <f>(AG1654-AC1654)/AG1654</f>
        <v>0</v>
      </c>
      <c r="AE1654" s="115"/>
      <c r="AF1654" s="121">
        <v>3</v>
      </c>
      <c r="AG1654" s="52">
        <f>SUM(AJ1654:AL1654)+AE1654</f>
        <v>34.75</v>
      </c>
      <c r="AH1654" s="146"/>
      <c r="AJ1654" s="38">
        <f>ROUND(AC1654/(1-VLOOKUP(AF1654,Group,2,FALSE)),2)</f>
        <v>34.75</v>
      </c>
      <c r="AK1654" s="16">
        <f>IF(VLOOKUP(AF1654,Group,5,FALSE)="YES",VLOOKUP(ROUND(ROUND(AJ1654,1)-AJ1654,2),Round,2,FALSE)+VLOOKUP(AF1654,Group,6,FALSE),0)</f>
        <v>0</v>
      </c>
      <c r="AL1654" s="16">
        <f>IF(VLOOKUP(AF1654,Group,7,FALSE)="",0,ROUND(AJ1654-0.04999,1)-AJ1654+AM1654)</f>
        <v>0</v>
      </c>
      <c r="AM1654" s="16" t="str">
        <f>IF(VLOOKUP(AF1654,Group,7,FALSE)="","",VLOOKUP(AF1654,Group,7,FALSE))</f>
        <v/>
      </c>
      <c r="AO1654" s="156" t="s">
        <v>56</v>
      </c>
    </row>
    <row r="1655" spans="2:41" s="3" customFormat="1" ht="9.9499999999999993" customHeight="1" x14ac:dyDescent="0.2">
      <c r="B1655" s="106" t="s">
        <v>6</v>
      </c>
      <c r="D1655" s="39"/>
      <c r="E1655" s="72" t="s">
        <v>1473</v>
      </c>
      <c r="F1655" s="72"/>
      <c r="G1655" s="29" t="s">
        <v>45</v>
      </c>
      <c r="H1655" s="29"/>
      <c r="I1655" s="29"/>
      <c r="J1655" s="29"/>
      <c r="K1655" s="29"/>
      <c r="L1655" s="29"/>
      <c r="M1655" s="29" t="s">
        <v>2435</v>
      </c>
      <c r="N1655" s="29"/>
      <c r="P1655" s="72" t="s">
        <v>1909</v>
      </c>
      <c r="Q1655" s="87"/>
      <c r="R1655" s="28"/>
      <c r="S1655" s="38">
        <f>IF(Suggested="Yes",AA1655,AG1655)</f>
        <v>34.700000000000003</v>
      </c>
      <c r="T1655" s="36" t="s">
        <v>44</v>
      </c>
      <c r="U1655" s="5" t="str">
        <f>+Instructions!$B$3</f>
        <v>E</v>
      </c>
      <c r="V1655" s="51"/>
      <c r="W1655" s="55">
        <f>+Instructions!$C$22</f>
        <v>0</v>
      </c>
      <c r="X1655" s="38">
        <f>ROUND($AA1655*(1-W1655)+0.004999,2)</f>
        <v>34.700000000000003</v>
      </c>
      <c r="Y1655" s="146"/>
      <c r="Z1655" s="6" t="s">
        <v>3263</v>
      </c>
      <c r="AA1655" s="38">
        <v>34.700000000000003</v>
      </c>
      <c r="AB1655" s="59">
        <f t="shared" si="1512"/>
        <v>0</v>
      </c>
      <c r="AC1655" s="16">
        <f t="shared" si="1513"/>
        <v>34.700000000000003</v>
      </c>
      <c r="AD1655" s="12">
        <f>(AG1655-AC1655)/AG1655</f>
        <v>0</v>
      </c>
      <c r="AE1655" s="115"/>
      <c r="AF1655" s="121">
        <v>3</v>
      </c>
      <c r="AG1655" s="52">
        <f>SUM(AJ1655:AL1655)+AE1655</f>
        <v>34.700000000000003</v>
      </c>
      <c r="AH1655" s="146"/>
      <c r="AJ1655" s="38">
        <f>ROUND(AC1655/(1-VLOOKUP(AF1655,Group,2,FALSE)),2)</f>
        <v>34.700000000000003</v>
      </c>
      <c r="AK1655" s="16">
        <f>IF(VLOOKUP(AF1655,Group,5,FALSE)="YES",VLOOKUP(ROUND(ROUND(AJ1655,1)-AJ1655,2),Round,2,FALSE)+VLOOKUP(AF1655,Group,6,FALSE),0)</f>
        <v>0</v>
      </c>
      <c r="AL1655" s="16">
        <f>IF(VLOOKUP(AF1655,Group,7,FALSE)="",0,ROUND(AJ1655-0.04999,1)-AJ1655+AM1655)</f>
        <v>0</v>
      </c>
      <c r="AM1655" s="16" t="str">
        <f>IF(VLOOKUP(AF1655,Group,7,FALSE)="","",VLOOKUP(AF1655,Group,7,FALSE))</f>
        <v/>
      </c>
      <c r="AO1655" s="156" t="s">
        <v>56</v>
      </c>
    </row>
    <row r="1656" spans="2:41" s="3" customFormat="1" ht="1.5" customHeight="1" x14ac:dyDescent="0.2">
      <c r="P1656" s="72"/>
      <c r="Q1656" s="87"/>
      <c r="R1656" s="6"/>
      <c r="S1656" s="38"/>
      <c r="T1656" s="6"/>
      <c r="U1656" s="5"/>
      <c r="V1656" s="51"/>
      <c r="W1656" s="55"/>
      <c r="X1656" s="14"/>
      <c r="Y1656" s="146"/>
      <c r="Z1656" s="38"/>
      <c r="AA1656" s="38"/>
      <c r="AB1656" s="54"/>
      <c r="AC1656" s="16"/>
      <c r="AD1656" s="14"/>
      <c r="AE1656" s="64"/>
      <c r="AF1656" s="118"/>
      <c r="AG1656" s="38"/>
      <c r="AH1656" s="146"/>
      <c r="AJ1656" s="38"/>
      <c r="AK1656" s="16"/>
      <c r="AL1656" s="16"/>
      <c r="AM1656" s="16"/>
      <c r="AO1656" s="157" t="s">
        <v>56</v>
      </c>
    </row>
    <row r="1657" spans="2:41" s="3" customFormat="1" ht="9.9499999999999993" customHeight="1" x14ac:dyDescent="0.2">
      <c r="B1657" s="106" t="s">
        <v>6</v>
      </c>
      <c r="D1657" s="39"/>
      <c r="E1657" s="72" t="s">
        <v>1474</v>
      </c>
      <c r="F1657" s="72"/>
      <c r="G1657" s="29" t="s">
        <v>787</v>
      </c>
      <c r="H1657" s="29"/>
      <c r="I1657" s="29"/>
      <c r="J1657" s="29"/>
      <c r="K1657" s="29"/>
      <c r="L1657" s="29"/>
      <c r="M1657" s="29" t="s">
        <v>2831</v>
      </c>
      <c r="N1657" s="29"/>
      <c r="P1657" s="72" t="s">
        <v>2998</v>
      </c>
      <c r="Q1657" s="87"/>
      <c r="R1657" s="28"/>
      <c r="S1657" s="38">
        <f t="shared" ref="S1657" si="1514">IF(Suggested="Yes",AA1657,AG1657)</f>
        <v>8.1</v>
      </c>
      <c r="T1657" s="36" t="s">
        <v>43</v>
      </c>
      <c r="U1657" s="5" t="str">
        <f>+Instructions!$B$3</f>
        <v>E</v>
      </c>
      <c r="V1657" s="51"/>
      <c r="W1657" s="55">
        <f>+Instructions!$C$22</f>
        <v>0</v>
      </c>
      <c r="X1657" s="38">
        <f t="shared" ref="X1657" si="1515">ROUND($AA1657*(1-W1657)+0.004999,2)</f>
        <v>8.1</v>
      </c>
      <c r="Y1657" s="146"/>
      <c r="Z1657" s="6" t="s">
        <v>3262</v>
      </c>
      <c r="AA1657" s="38">
        <v>8.1</v>
      </c>
      <c r="AB1657" s="59">
        <f t="shared" ref="AB1657" si="1516">+W1657</f>
        <v>0</v>
      </c>
      <c r="AC1657" s="16">
        <f t="shared" ref="AC1657" si="1517">+X1657</f>
        <v>8.1</v>
      </c>
      <c r="AD1657" s="12">
        <f t="shared" ref="AD1657" si="1518">(AG1657-AC1657)/AG1657</f>
        <v>0</v>
      </c>
      <c r="AE1657" s="115"/>
      <c r="AF1657" s="121">
        <v>3</v>
      </c>
      <c r="AG1657" s="52">
        <f t="shared" ref="AG1657" si="1519">SUM(AJ1657:AL1657)+AE1657</f>
        <v>8.1</v>
      </c>
      <c r="AH1657" s="146"/>
      <c r="AJ1657" s="38">
        <f t="shared" ref="AJ1657" si="1520">ROUND(AC1657/(1-VLOOKUP(AF1657,Group,2,FALSE)),2)</f>
        <v>8.1</v>
      </c>
      <c r="AK1657" s="16">
        <f t="shared" ref="AK1657" si="1521">IF(VLOOKUP(AF1657,Group,5,FALSE)="YES",VLOOKUP(ROUND(ROUND(AJ1657,1)-AJ1657,2),Round,2,FALSE)+VLOOKUP(AF1657,Group,6,FALSE),0)</f>
        <v>0</v>
      </c>
      <c r="AL1657" s="16">
        <f t="shared" ref="AL1657" si="1522">IF(VLOOKUP(AF1657,Group,7,FALSE)="",0,ROUND(AJ1657-0.04999,1)-AJ1657+AM1657)</f>
        <v>0</v>
      </c>
      <c r="AM1657" s="16" t="str">
        <f t="shared" ref="AM1657" si="1523">IF(VLOOKUP(AF1657,Group,7,FALSE)="","",VLOOKUP(AF1657,Group,7,FALSE))</f>
        <v/>
      </c>
      <c r="AO1657" s="156" t="s">
        <v>56</v>
      </c>
    </row>
    <row r="1658" spans="2:41" s="3" customFormat="1" ht="9.9499999999999993" customHeight="1" x14ac:dyDescent="0.2">
      <c r="B1658" s="106" t="s">
        <v>6</v>
      </c>
      <c r="D1658" s="39"/>
      <c r="E1658" s="72" t="s">
        <v>953</v>
      </c>
      <c r="F1658" s="72"/>
      <c r="G1658" s="29" t="s">
        <v>943</v>
      </c>
      <c r="H1658" s="29"/>
      <c r="I1658" s="29"/>
      <c r="J1658" s="29"/>
      <c r="K1658" s="29"/>
      <c r="L1658" s="29"/>
      <c r="M1658" s="29" t="s">
        <v>2436</v>
      </c>
      <c r="N1658" s="29"/>
      <c r="P1658" s="72" t="s">
        <v>2999</v>
      </c>
      <c r="Q1658" s="87"/>
      <c r="R1658" s="28"/>
      <c r="S1658" s="38">
        <f t="shared" ref="S1658:S1666" si="1524">IF(Suggested="Yes",AA1658,AG1658)</f>
        <v>8.5500000000000007</v>
      </c>
      <c r="T1658" s="36" t="s">
        <v>43</v>
      </c>
      <c r="U1658" s="5" t="str">
        <f>+Instructions!$B$3</f>
        <v>E</v>
      </c>
      <c r="V1658" s="51"/>
      <c r="W1658" s="55">
        <f>+Instructions!$C$22</f>
        <v>0</v>
      </c>
      <c r="X1658" s="38">
        <f t="shared" ref="X1658:X1666" si="1525">ROUND($AA1658*(1-W1658)+0.004999,2)</f>
        <v>8.5500000000000007</v>
      </c>
      <c r="Y1658" s="146"/>
      <c r="Z1658" s="6" t="s">
        <v>3263</v>
      </c>
      <c r="AA1658" s="38">
        <v>8.5500000000000007</v>
      </c>
      <c r="AB1658" s="59">
        <f t="shared" ref="AB1658:AB1666" si="1526">+W1658</f>
        <v>0</v>
      </c>
      <c r="AC1658" s="16">
        <f t="shared" ref="AC1658:AC1666" si="1527">+X1658</f>
        <v>8.5500000000000007</v>
      </c>
      <c r="AD1658" s="12">
        <f t="shared" ref="AD1658:AD1666" si="1528">(AG1658-AC1658)/AG1658</f>
        <v>0</v>
      </c>
      <c r="AE1658" s="115"/>
      <c r="AF1658" s="121">
        <v>3</v>
      </c>
      <c r="AG1658" s="52">
        <f t="shared" ref="AG1658:AG1666" si="1529">SUM(AJ1658:AL1658)+AE1658</f>
        <v>8.5500000000000007</v>
      </c>
      <c r="AH1658" s="146"/>
      <c r="AJ1658" s="38">
        <f t="shared" ref="AJ1658:AJ1666" si="1530">ROUND(AC1658/(1-VLOOKUP(AF1658,Group,2,FALSE)),2)</f>
        <v>8.5500000000000007</v>
      </c>
      <c r="AK1658" s="16">
        <f t="shared" ref="AK1658:AK1666" si="1531">IF(VLOOKUP(AF1658,Group,5,FALSE)="YES",VLOOKUP(ROUND(ROUND(AJ1658,1)-AJ1658,2),Round,2,FALSE)+VLOOKUP(AF1658,Group,6,FALSE),0)</f>
        <v>0</v>
      </c>
      <c r="AL1658" s="16">
        <f t="shared" ref="AL1658:AL1666" si="1532">IF(VLOOKUP(AF1658,Group,7,FALSE)="",0,ROUND(AJ1658-0.04999,1)-AJ1658+AM1658)</f>
        <v>0</v>
      </c>
      <c r="AM1658" s="16" t="str">
        <f t="shared" ref="AM1658:AM1666" si="1533">IF(VLOOKUP(AF1658,Group,7,FALSE)="","",VLOOKUP(AF1658,Group,7,FALSE))</f>
        <v/>
      </c>
      <c r="AO1658" s="156" t="s">
        <v>56</v>
      </c>
    </row>
    <row r="1659" spans="2:41" s="3" customFormat="1" ht="9.9499999999999993" customHeight="1" x14ac:dyDescent="0.2">
      <c r="B1659" s="106" t="s">
        <v>6</v>
      </c>
      <c r="D1659" s="39"/>
      <c r="E1659" s="72" t="s">
        <v>1472</v>
      </c>
      <c r="F1659" s="72"/>
      <c r="G1659" s="29" t="s">
        <v>2189</v>
      </c>
      <c r="H1659" s="29"/>
      <c r="I1659" s="29"/>
      <c r="J1659" s="29"/>
      <c r="K1659" s="29"/>
      <c r="L1659" s="29"/>
      <c r="M1659" s="29" t="s">
        <v>2437</v>
      </c>
      <c r="N1659" s="29"/>
      <c r="P1659" s="72" t="s">
        <v>669</v>
      </c>
      <c r="Q1659" s="87"/>
      <c r="R1659" s="28"/>
      <c r="S1659" s="38">
        <f t="shared" si="1524"/>
        <v>7.9</v>
      </c>
      <c r="T1659" s="36" t="s">
        <v>43</v>
      </c>
      <c r="U1659" s="5" t="str">
        <f>+Instructions!$B$3</f>
        <v>E</v>
      </c>
      <c r="V1659" s="51"/>
      <c r="W1659" s="55">
        <f>+Instructions!$C$22</f>
        <v>0</v>
      </c>
      <c r="X1659" s="38">
        <f t="shared" si="1525"/>
        <v>7.9</v>
      </c>
      <c r="Y1659" s="146"/>
      <c r="Z1659" s="6" t="s">
        <v>3263</v>
      </c>
      <c r="AA1659" s="38">
        <v>7.9</v>
      </c>
      <c r="AB1659" s="59">
        <f t="shared" si="1526"/>
        <v>0</v>
      </c>
      <c r="AC1659" s="16">
        <f t="shared" si="1527"/>
        <v>7.9</v>
      </c>
      <c r="AD1659" s="12">
        <f t="shared" si="1528"/>
        <v>0</v>
      </c>
      <c r="AE1659" s="115"/>
      <c r="AF1659" s="121">
        <v>3</v>
      </c>
      <c r="AG1659" s="52">
        <f t="shared" si="1529"/>
        <v>7.9</v>
      </c>
      <c r="AH1659" s="146"/>
      <c r="AJ1659" s="38">
        <f t="shared" si="1530"/>
        <v>7.9</v>
      </c>
      <c r="AK1659" s="16">
        <f t="shared" si="1531"/>
        <v>0</v>
      </c>
      <c r="AL1659" s="16">
        <f t="shared" si="1532"/>
        <v>0</v>
      </c>
      <c r="AM1659" s="16" t="str">
        <f t="shared" si="1533"/>
        <v/>
      </c>
      <c r="AO1659" s="156" t="s">
        <v>56</v>
      </c>
    </row>
    <row r="1660" spans="2:41" s="3" customFormat="1" ht="9.9499999999999993" customHeight="1" x14ac:dyDescent="0.2">
      <c r="B1660" s="106" t="s">
        <v>6</v>
      </c>
      <c r="D1660" s="39"/>
      <c r="E1660" s="72" t="s">
        <v>1482</v>
      </c>
      <c r="F1660" s="72"/>
      <c r="G1660" s="29" t="s">
        <v>1181</v>
      </c>
      <c r="H1660" s="29"/>
      <c r="I1660" s="29"/>
      <c r="J1660" s="29"/>
      <c r="K1660" s="29"/>
      <c r="L1660" s="29"/>
      <c r="M1660" s="29" t="s">
        <v>2438</v>
      </c>
      <c r="N1660" s="29"/>
      <c r="P1660" s="72" t="s">
        <v>590</v>
      </c>
      <c r="Q1660" s="87"/>
      <c r="R1660" s="28"/>
      <c r="S1660" s="38">
        <f t="shared" si="1524"/>
        <v>9</v>
      </c>
      <c r="T1660" s="36" t="s">
        <v>43</v>
      </c>
      <c r="U1660" s="5" t="str">
        <f>+Instructions!$B$3</f>
        <v>E</v>
      </c>
      <c r="V1660" s="51"/>
      <c r="W1660" s="55">
        <f>+Instructions!$C$22</f>
        <v>0</v>
      </c>
      <c r="X1660" s="38">
        <f t="shared" si="1525"/>
        <v>9</v>
      </c>
      <c r="Y1660" s="146"/>
      <c r="Z1660" s="6" t="s">
        <v>3263</v>
      </c>
      <c r="AA1660" s="38">
        <v>9</v>
      </c>
      <c r="AB1660" s="59">
        <f t="shared" si="1526"/>
        <v>0</v>
      </c>
      <c r="AC1660" s="16">
        <f t="shared" si="1527"/>
        <v>9</v>
      </c>
      <c r="AD1660" s="12">
        <f t="shared" si="1528"/>
        <v>0</v>
      </c>
      <c r="AE1660" s="115"/>
      <c r="AF1660" s="121">
        <v>3</v>
      </c>
      <c r="AG1660" s="52">
        <f t="shared" si="1529"/>
        <v>9</v>
      </c>
      <c r="AH1660" s="146"/>
      <c r="AJ1660" s="38">
        <f t="shared" si="1530"/>
        <v>9</v>
      </c>
      <c r="AK1660" s="16">
        <f t="shared" si="1531"/>
        <v>0</v>
      </c>
      <c r="AL1660" s="16">
        <f t="shared" si="1532"/>
        <v>0</v>
      </c>
      <c r="AM1660" s="16" t="str">
        <f t="shared" si="1533"/>
        <v/>
      </c>
      <c r="AO1660" s="156" t="s">
        <v>56</v>
      </c>
    </row>
    <row r="1661" spans="2:41" s="3" customFormat="1" ht="9.9499999999999993" customHeight="1" x14ac:dyDescent="0.2">
      <c r="B1661" s="106" t="s">
        <v>6</v>
      </c>
      <c r="D1661" s="39"/>
      <c r="E1661" s="72" t="s">
        <v>953</v>
      </c>
      <c r="F1661" s="72"/>
      <c r="G1661" s="29" t="s">
        <v>962</v>
      </c>
      <c r="H1661" s="29"/>
      <c r="I1661" s="29"/>
      <c r="J1661" s="29"/>
      <c r="K1661" s="29"/>
      <c r="L1661" s="29"/>
      <c r="M1661" s="29" t="s">
        <v>2439</v>
      </c>
      <c r="N1661" s="29"/>
      <c r="P1661" s="72" t="s">
        <v>3000</v>
      </c>
      <c r="Q1661" s="87"/>
      <c r="R1661" s="28"/>
      <c r="S1661" s="38">
        <f t="shared" si="1524"/>
        <v>9.6</v>
      </c>
      <c r="T1661" s="36" t="s">
        <v>43</v>
      </c>
      <c r="U1661" s="5" t="str">
        <f>+Instructions!$B$3</f>
        <v>E</v>
      </c>
      <c r="V1661" s="51"/>
      <c r="W1661" s="55">
        <f>+Instructions!$C$22</f>
        <v>0</v>
      </c>
      <c r="X1661" s="38">
        <f t="shared" si="1525"/>
        <v>9.6</v>
      </c>
      <c r="Y1661" s="146"/>
      <c r="Z1661" s="6" t="s">
        <v>3263</v>
      </c>
      <c r="AA1661" s="38">
        <v>9.6</v>
      </c>
      <c r="AB1661" s="59">
        <f t="shared" si="1526"/>
        <v>0</v>
      </c>
      <c r="AC1661" s="16">
        <f t="shared" si="1527"/>
        <v>9.6</v>
      </c>
      <c r="AD1661" s="12">
        <f t="shared" si="1528"/>
        <v>0</v>
      </c>
      <c r="AE1661" s="115"/>
      <c r="AF1661" s="121">
        <v>3</v>
      </c>
      <c r="AG1661" s="52">
        <f t="shared" si="1529"/>
        <v>9.6</v>
      </c>
      <c r="AH1661" s="146"/>
      <c r="AJ1661" s="38">
        <f t="shared" si="1530"/>
        <v>9.6</v>
      </c>
      <c r="AK1661" s="16">
        <f t="shared" si="1531"/>
        <v>0</v>
      </c>
      <c r="AL1661" s="16">
        <f t="shared" si="1532"/>
        <v>0</v>
      </c>
      <c r="AM1661" s="16" t="str">
        <f t="shared" si="1533"/>
        <v/>
      </c>
      <c r="AO1661" s="156" t="s">
        <v>56</v>
      </c>
    </row>
    <row r="1662" spans="2:41" s="3" customFormat="1" ht="9.9499999999999993" customHeight="1" x14ac:dyDescent="0.2">
      <c r="B1662" s="106" t="s">
        <v>6</v>
      </c>
      <c r="D1662" s="39"/>
      <c r="E1662" s="72" t="s">
        <v>1483</v>
      </c>
      <c r="F1662" s="72"/>
      <c r="G1662" s="29" t="s">
        <v>1475</v>
      </c>
      <c r="H1662" s="29"/>
      <c r="I1662" s="29"/>
      <c r="J1662" s="29"/>
      <c r="K1662" s="29"/>
      <c r="L1662" s="29"/>
      <c r="M1662" s="29" t="s">
        <v>2440</v>
      </c>
      <c r="N1662" s="29"/>
      <c r="P1662" s="72" t="s">
        <v>3001</v>
      </c>
      <c r="Q1662" s="87"/>
      <c r="R1662" s="28"/>
      <c r="S1662" s="38">
        <f t="shared" si="1524"/>
        <v>7.4</v>
      </c>
      <c r="T1662" s="36" t="s">
        <v>43</v>
      </c>
      <c r="U1662" s="5" t="str">
        <f>+Instructions!$B$3</f>
        <v>E</v>
      </c>
      <c r="V1662" s="51"/>
      <c r="W1662" s="55">
        <f>+Instructions!$C$22</f>
        <v>0</v>
      </c>
      <c r="X1662" s="38">
        <f t="shared" si="1525"/>
        <v>7.4</v>
      </c>
      <c r="Y1662" s="146"/>
      <c r="Z1662" s="6" t="s">
        <v>3263</v>
      </c>
      <c r="AA1662" s="38">
        <v>7.4</v>
      </c>
      <c r="AB1662" s="59">
        <f t="shared" si="1526"/>
        <v>0</v>
      </c>
      <c r="AC1662" s="16">
        <f t="shared" si="1527"/>
        <v>7.4</v>
      </c>
      <c r="AD1662" s="12">
        <f t="shared" si="1528"/>
        <v>0</v>
      </c>
      <c r="AE1662" s="115"/>
      <c r="AF1662" s="121">
        <v>3</v>
      </c>
      <c r="AG1662" s="52">
        <f t="shared" si="1529"/>
        <v>7.4</v>
      </c>
      <c r="AH1662" s="146"/>
      <c r="AJ1662" s="38">
        <f t="shared" si="1530"/>
        <v>7.4</v>
      </c>
      <c r="AK1662" s="16">
        <f t="shared" si="1531"/>
        <v>0</v>
      </c>
      <c r="AL1662" s="16">
        <f t="shared" si="1532"/>
        <v>0</v>
      </c>
      <c r="AM1662" s="16" t="str">
        <f t="shared" si="1533"/>
        <v/>
      </c>
      <c r="AO1662" s="156" t="s">
        <v>56</v>
      </c>
    </row>
    <row r="1663" spans="2:41" s="3" customFormat="1" ht="9.9499999999999993" customHeight="1" x14ac:dyDescent="0.2">
      <c r="B1663" s="106" t="s">
        <v>6</v>
      </c>
      <c r="D1663" s="39"/>
      <c r="E1663" s="72" t="s">
        <v>1472</v>
      </c>
      <c r="F1663" s="72"/>
      <c r="G1663" s="29" t="s">
        <v>1182</v>
      </c>
      <c r="H1663" s="29"/>
      <c r="I1663" s="29"/>
      <c r="J1663" s="29"/>
      <c r="K1663" s="29"/>
      <c r="L1663" s="29"/>
      <c r="M1663" s="29" t="s">
        <v>2441</v>
      </c>
      <c r="N1663" s="29"/>
      <c r="P1663" s="72" t="s">
        <v>3001</v>
      </c>
      <c r="Q1663" s="87"/>
      <c r="R1663" s="28"/>
      <c r="S1663" s="38">
        <f t="shared" si="1524"/>
        <v>8.9499999999999993</v>
      </c>
      <c r="T1663" s="36" t="s">
        <v>43</v>
      </c>
      <c r="U1663" s="5" t="str">
        <f>+Instructions!$B$3</f>
        <v>E</v>
      </c>
      <c r="V1663" s="51"/>
      <c r="W1663" s="55">
        <f>+Instructions!$C$22</f>
        <v>0</v>
      </c>
      <c r="X1663" s="38">
        <f t="shared" si="1525"/>
        <v>8.9499999999999993</v>
      </c>
      <c r="Y1663" s="146"/>
      <c r="Z1663" s="6" t="s">
        <v>3263</v>
      </c>
      <c r="AA1663" s="38">
        <v>8.9499999999999993</v>
      </c>
      <c r="AB1663" s="59">
        <f t="shared" si="1526"/>
        <v>0</v>
      </c>
      <c r="AC1663" s="16">
        <f t="shared" si="1527"/>
        <v>8.9499999999999993</v>
      </c>
      <c r="AD1663" s="12">
        <f t="shared" si="1528"/>
        <v>0</v>
      </c>
      <c r="AE1663" s="115"/>
      <c r="AF1663" s="121">
        <v>3</v>
      </c>
      <c r="AG1663" s="52">
        <f t="shared" si="1529"/>
        <v>8.9499999999999993</v>
      </c>
      <c r="AH1663" s="146"/>
      <c r="AJ1663" s="38">
        <f t="shared" si="1530"/>
        <v>8.9499999999999993</v>
      </c>
      <c r="AK1663" s="16">
        <f t="shared" si="1531"/>
        <v>0</v>
      </c>
      <c r="AL1663" s="16">
        <f t="shared" si="1532"/>
        <v>0</v>
      </c>
      <c r="AM1663" s="16" t="str">
        <f t="shared" si="1533"/>
        <v/>
      </c>
      <c r="AO1663" s="156" t="s">
        <v>56</v>
      </c>
    </row>
    <row r="1664" spans="2:41" s="3" customFormat="1" ht="9.9499999999999993" customHeight="1" x14ac:dyDescent="0.2">
      <c r="B1664" s="106" t="s">
        <v>6</v>
      </c>
      <c r="D1664" s="39"/>
      <c r="E1664" s="72" t="s">
        <v>1474</v>
      </c>
      <c r="F1664" s="72"/>
      <c r="G1664" s="29" t="s">
        <v>2188</v>
      </c>
      <c r="H1664" s="29"/>
      <c r="I1664" s="29"/>
      <c r="J1664" s="29"/>
      <c r="K1664" s="29"/>
      <c r="L1664" s="29"/>
      <c r="M1664" s="29" t="s">
        <v>2442</v>
      </c>
      <c r="N1664" s="29"/>
      <c r="P1664" s="72" t="s">
        <v>3002</v>
      </c>
      <c r="Q1664" s="87"/>
      <c r="R1664" s="28"/>
      <c r="S1664" s="38">
        <f t="shared" si="1524"/>
        <v>7.85</v>
      </c>
      <c r="T1664" s="36" t="s">
        <v>43</v>
      </c>
      <c r="U1664" s="5" t="str">
        <f>+Instructions!$B$3</f>
        <v>E</v>
      </c>
      <c r="V1664" s="51"/>
      <c r="W1664" s="55">
        <f>+Instructions!$C$22</f>
        <v>0</v>
      </c>
      <c r="X1664" s="38">
        <f t="shared" si="1525"/>
        <v>7.85</v>
      </c>
      <c r="Y1664" s="146"/>
      <c r="Z1664" s="6" t="s">
        <v>3263</v>
      </c>
      <c r="AA1664" s="38">
        <v>7.85</v>
      </c>
      <c r="AB1664" s="59">
        <f t="shared" si="1526"/>
        <v>0</v>
      </c>
      <c r="AC1664" s="16">
        <f t="shared" si="1527"/>
        <v>7.85</v>
      </c>
      <c r="AD1664" s="12">
        <f t="shared" si="1528"/>
        <v>0</v>
      </c>
      <c r="AE1664" s="115"/>
      <c r="AF1664" s="121">
        <v>3</v>
      </c>
      <c r="AG1664" s="52">
        <f t="shared" si="1529"/>
        <v>7.85</v>
      </c>
      <c r="AH1664" s="146"/>
      <c r="AJ1664" s="38">
        <f t="shared" si="1530"/>
        <v>7.85</v>
      </c>
      <c r="AK1664" s="16">
        <f t="shared" si="1531"/>
        <v>0</v>
      </c>
      <c r="AL1664" s="16">
        <f t="shared" si="1532"/>
        <v>0</v>
      </c>
      <c r="AM1664" s="16" t="str">
        <f t="shared" si="1533"/>
        <v/>
      </c>
      <c r="AO1664" s="156" t="s">
        <v>56</v>
      </c>
    </row>
    <row r="1665" spans="2:41" s="3" customFormat="1" ht="9.9499999999999993" customHeight="1" x14ac:dyDescent="0.2">
      <c r="B1665" s="106" t="s">
        <v>6</v>
      </c>
      <c r="D1665" s="39"/>
      <c r="E1665" s="72" t="s">
        <v>1484</v>
      </c>
      <c r="F1665" s="72"/>
      <c r="G1665" s="29" t="s">
        <v>1476</v>
      </c>
      <c r="H1665" s="29"/>
      <c r="I1665" s="29"/>
      <c r="J1665" s="29"/>
      <c r="K1665" s="29"/>
      <c r="L1665" s="29"/>
      <c r="M1665" s="29" t="s">
        <v>2443</v>
      </c>
      <c r="N1665" s="29"/>
      <c r="P1665" s="72" t="s">
        <v>3003</v>
      </c>
      <c r="Q1665" s="87"/>
      <c r="R1665" s="28"/>
      <c r="S1665" s="38">
        <f t="shared" si="1524"/>
        <v>9.5</v>
      </c>
      <c r="T1665" s="36" t="s">
        <v>43</v>
      </c>
      <c r="U1665" s="5" t="str">
        <f>+Instructions!$B$3</f>
        <v>E</v>
      </c>
      <c r="V1665" s="51"/>
      <c r="W1665" s="55">
        <f>+Instructions!$C$22</f>
        <v>0</v>
      </c>
      <c r="X1665" s="38">
        <f t="shared" si="1525"/>
        <v>9.5</v>
      </c>
      <c r="Y1665" s="146"/>
      <c r="Z1665" s="6" t="s">
        <v>3263</v>
      </c>
      <c r="AA1665" s="38">
        <v>9.5</v>
      </c>
      <c r="AB1665" s="59">
        <f t="shared" si="1526"/>
        <v>0</v>
      </c>
      <c r="AC1665" s="16">
        <f t="shared" si="1527"/>
        <v>9.5</v>
      </c>
      <c r="AD1665" s="12">
        <f t="shared" si="1528"/>
        <v>0</v>
      </c>
      <c r="AE1665" s="115"/>
      <c r="AF1665" s="121">
        <v>3</v>
      </c>
      <c r="AG1665" s="52">
        <f t="shared" si="1529"/>
        <v>9.5</v>
      </c>
      <c r="AH1665" s="146"/>
      <c r="AJ1665" s="38">
        <f t="shared" si="1530"/>
        <v>9.5</v>
      </c>
      <c r="AK1665" s="16">
        <f t="shared" si="1531"/>
        <v>0</v>
      </c>
      <c r="AL1665" s="16">
        <f t="shared" si="1532"/>
        <v>0</v>
      </c>
      <c r="AM1665" s="16" t="str">
        <f t="shared" si="1533"/>
        <v/>
      </c>
      <c r="AO1665" s="156" t="s">
        <v>56</v>
      </c>
    </row>
    <row r="1666" spans="2:41" s="3" customFormat="1" ht="9.9499999999999993" customHeight="1" x14ac:dyDescent="0.2">
      <c r="B1666" s="106" t="s">
        <v>6</v>
      </c>
      <c r="D1666" s="39"/>
      <c r="E1666" s="72" t="s">
        <v>1472</v>
      </c>
      <c r="F1666" s="72"/>
      <c r="G1666" s="29" t="s">
        <v>2187</v>
      </c>
      <c r="H1666" s="29"/>
      <c r="I1666" s="29"/>
      <c r="J1666" s="29"/>
      <c r="K1666" s="29"/>
      <c r="L1666" s="29"/>
      <c r="M1666" s="29" t="s">
        <v>2444</v>
      </c>
      <c r="N1666" s="29"/>
      <c r="P1666" s="72" t="s">
        <v>669</v>
      </c>
      <c r="Q1666" s="87"/>
      <c r="R1666" s="28"/>
      <c r="S1666" s="38">
        <f t="shared" si="1524"/>
        <v>7.9</v>
      </c>
      <c r="T1666" s="36" t="s">
        <v>43</v>
      </c>
      <c r="U1666" s="5" t="str">
        <f>+Instructions!$B$3</f>
        <v>E</v>
      </c>
      <c r="V1666" s="51"/>
      <c r="W1666" s="55">
        <f>+Instructions!$C$22</f>
        <v>0</v>
      </c>
      <c r="X1666" s="38">
        <f t="shared" si="1525"/>
        <v>7.9</v>
      </c>
      <c r="Y1666" s="146"/>
      <c r="Z1666" s="6" t="s">
        <v>3263</v>
      </c>
      <c r="AA1666" s="38">
        <v>7.9</v>
      </c>
      <c r="AB1666" s="59">
        <f t="shared" si="1526"/>
        <v>0</v>
      </c>
      <c r="AC1666" s="16">
        <f t="shared" si="1527"/>
        <v>7.9</v>
      </c>
      <c r="AD1666" s="12">
        <f t="shared" si="1528"/>
        <v>0</v>
      </c>
      <c r="AE1666" s="115"/>
      <c r="AF1666" s="121">
        <v>3</v>
      </c>
      <c r="AG1666" s="52">
        <f t="shared" si="1529"/>
        <v>7.9</v>
      </c>
      <c r="AH1666" s="146"/>
      <c r="AJ1666" s="38">
        <f t="shared" si="1530"/>
        <v>7.9</v>
      </c>
      <c r="AK1666" s="16">
        <f t="shared" si="1531"/>
        <v>0</v>
      </c>
      <c r="AL1666" s="16">
        <f t="shared" si="1532"/>
        <v>0</v>
      </c>
      <c r="AM1666" s="16" t="str">
        <f t="shared" si="1533"/>
        <v/>
      </c>
      <c r="AO1666" s="156" t="s">
        <v>56</v>
      </c>
    </row>
    <row r="1667" spans="2:41" s="3" customFormat="1" ht="1.5" customHeight="1" x14ac:dyDescent="0.2">
      <c r="P1667" s="72"/>
      <c r="Q1667" s="87"/>
      <c r="R1667" s="6"/>
      <c r="S1667" s="38"/>
      <c r="T1667" s="6"/>
      <c r="U1667" s="5"/>
      <c r="V1667" s="51"/>
      <c r="W1667" s="55"/>
      <c r="X1667" s="14"/>
      <c r="Y1667" s="146"/>
      <c r="Z1667" s="38"/>
      <c r="AA1667" s="38"/>
      <c r="AB1667" s="54"/>
      <c r="AC1667" s="16"/>
      <c r="AD1667" s="14"/>
      <c r="AE1667" s="64"/>
      <c r="AF1667" s="118"/>
      <c r="AG1667" s="38"/>
      <c r="AH1667" s="146"/>
      <c r="AJ1667" s="38"/>
      <c r="AK1667" s="16"/>
      <c r="AL1667" s="16"/>
      <c r="AM1667" s="16"/>
      <c r="AO1667" s="157" t="s">
        <v>56</v>
      </c>
    </row>
    <row r="1668" spans="2:41" s="3" customFormat="1" ht="9.9499999999999993" customHeight="1" x14ac:dyDescent="0.2">
      <c r="B1668" s="106" t="s">
        <v>6</v>
      </c>
      <c r="D1668" s="39"/>
      <c r="E1668" s="72" t="s">
        <v>1505</v>
      </c>
      <c r="F1668" s="72"/>
      <c r="G1668" s="29" t="s">
        <v>1477</v>
      </c>
      <c r="H1668" s="29"/>
      <c r="I1668" s="29"/>
      <c r="J1668" s="29"/>
      <c r="K1668" s="29" t="s">
        <v>244</v>
      </c>
      <c r="L1668" s="29"/>
      <c r="M1668" s="29" t="s">
        <v>2445</v>
      </c>
      <c r="N1668" s="29"/>
      <c r="P1668" s="72"/>
      <c r="Q1668" s="87"/>
      <c r="R1668" s="28"/>
      <c r="S1668" s="38">
        <f>IF(Suggested="Yes",AA1668,AG1668)</f>
        <v>28.25</v>
      </c>
      <c r="T1668" s="36" t="s">
        <v>43</v>
      </c>
      <c r="U1668" s="5" t="str">
        <f>+Instructions!$B$3</f>
        <v>E</v>
      </c>
      <c r="V1668" s="51"/>
      <c r="W1668" s="55">
        <f>+Instructions!$C$22</f>
        <v>0</v>
      </c>
      <c r="X1668" s="38">
        <f>ROUND($AA1668*(1-W1668)+0.004999,2)</f>
        <v>28.25</v>
      </c>
      <c r="Y1668" s="146"/>
      <c r="Z1668" s="6" t="s">
        <v>3263</v>
      </c>
      <c r="AA1668" s="38">
        <v>28.25</v>
      </c>
      <c r="AB1668" s="59">
        <f t="shared" ref="AB1668:AB1672" si="1534">+W1668</f>
        <v>0</v>
      </c>
      <c r="AC1668" s="16">
        <f t="shared" ref="AC1668:AC1672" si="1535">+X1668</f>
        <v>28.25</v>
      </c>
      <c r="AD1668" s="12">
        <f>(AG1668-AC1668)/AG1668</f>
        <v>0</v>
      </c>
      <c r="AE1668" s="115"/>
      <c r="AF1668" s="121">
        <v>3</v>
      </c>
      <c r="AG1668" s="52">
        <f>SUM(AJ1668:AL1668)+AE1668</f>
        <v>28.25</v>
      </c>
      <c r="AH1668" s="146"/>
      <c r="AJ1668" s="38">
        <f>ROUND(AC1668/(1-VLOOKUP(AF1668,Group,2,FALSE)),2)</f>
        <v>28.25</v>
      </c>
      <c r="AK1668" s="16">
        <f>IF(VLOOKUP(AF1668,Group,5,FALSE)="YES",VLOOKUP(ROUND(ROUND(AJ1668,1)-AJ1668,2),Round,2,FALSE)+VLOOKUP(AF1668,Group,6,FALSE),0)</f>
        <v>0</v>
      </c>
      <c r="AL1668" s="16">
        <f>IF(VLOOKUP(AF1668,Group,7,FALSE)="",0,ROUND(AJ1668-0.04999,1)-AJ1668+AM1668)</f>
        <v>0</v>
      </c>
      <c r="AM1668" s="16" t="str">
        <f>IF(VLOOKUP(AF1668,Group,7,FALSE)="","",VLOOKUP(AF1668,Group,7,FALSE))</f>
        <v/>
      </c>
      <c r="AO1668" s="156" t="s">
        <v>56</v>
      </c>
    </row>
    <row r="1669" spans="2:41" s="3" customFormat="1" ht="9.9499999999999993" customHeight="1" x14ac:dyDescent="0.2">
      <c r="B1669" s="106" t="s">
        <v>6</v>
      </c>
      <c r="D1669" s="39"/>
      <c r="E1669" s="72" t="s">
        <v>1507</v>
      </c>
      <c r="F1669" s="72"/>
      <c r="G1669" s="29" t="s">
        <v>1478</v>
      </c>
      <c r="H1669" s="29"/>
      <c r="I1669" s="29"/>
      <c r="J1669" s="29"/>
      <c r="K1669" s="29"/>
      <c r="L1669" s="29"/>
      <c r="M1669" s="29" t="s">
        <v>2446</v>
      </c>
      <c r="N1669" s="29"/>
      <c r="P1669" s="72"/>
      <c r="Q1669" s="87"/>
      <c r="R1669" s="28"/>
      <c r="S1669" s="38">
        <f>IF(Suggested="Yes",AA1669,AG1669)</f>
        <v>14.85</v>
      </c>
      <c r="T1669" s="36" t="s">
        <v>43</v>
      </c>
      <c r="U1669" s="5" t="str">
        <f>+Instructions!$B$3</f>
        <v>E</v>
      </c>
      <c r="V1669" s="51"/>
      <c r="W1669" s="55">
        <f>+Instructions!$C$22</f>
        <v>0</v>
      </c>
      <c r="X1669" s="38">
        <f>ROUND($AA1669*(1-W1669)+0.004999,2)</f>
        <v>14.85</v>
      </c>
      <c r="Y1669" s="146"/>
      <c r="Z1669" s="6" t="s">
        <v>3263</v>
      </c>
      <c r="AA1669" s="38">
        <v>14.85</v>
      </c>
      <c r="AB1669" s="59">
        <f t="shared" si="1534"/>
        <v>0</v>
      </c>
      <c r="AC1669" s="16">
        <f t="shared" si="1535"/>
        <v>14.85</v>
      </c>
      <c r="AD1669" s="12">
        <f>(AG1669-AC1669)/AG1669</f>
        <v>0</v>
      </c>
      <c r="AE1669" s="115"/>
      <c r="AF1669" s="121">
        <v>3</v>
      </c>
      <c r="AG1669" s="52">
        <f>SUM(AJ1669:AL1669)+AE1669</f>
        <v>14.85</v>
      </c>
      <c r="AH1669" s="146"/>
      <c r="AJ1669" s="38">
        <f>ROUND(AC1669/(1-VLOOKUP(AF1669,Group,2,FALSE)),2)</f>
        <v>14.85</v>
      </c>
      <c r="AK1669" s="16">
        <f>IF(VLOOKUP(AF1669,Group,5,FALSE)="YES",VLOOKUP(ROUND(ROUND(AJ1669,1)-AJ1669,2),Round,2,FALSE)+VLOOKUP(AF1669,Group,6,FALSE),0)</f>
        <v>0</v>
      </c>
      <c r="AL1669" s="16">
        <f>IF(VLOOKUP(AF1669,Group,7,FALSE)="",0,ROUND(AJ1669-0.04999,1)-AJ1669+AM1669)</f>
        <v>0</v>
      </c>
      <c r="AM1669" s="16" t="str">
        <f>IF(VLOOKUP(AF1669,Group,7,FALSE)="","",VLOOKUP(AF1669,Group,7,FALSE))</f>
        <v/>
      </c>
      <c r="AO1669" s="156" t="s">
        <v>56</v>
      </c>
    </row>
    <row r="1670" spans="2:41" s="3" customFormat="1" ht="9.9499999999999993" customHeight="1" x14ac:dyDescent="0.2">
      <c r="B1670" s="106" t="s">
        <v>6</v>
      </c>
      <c r="D1670" s="39"/>
      <c r="E1670" s="72" t="s">
        <v>1191</v>
      </c>
      <c r="F1670" s="72"/>
      <c r="G1670" s="29" t="s">
        <v>1479</v>
      </c>
      <c r="H1670" s="29"/>
      <c r="I1670" s="29"/>
      <c r="J1670" s="29"/>
      <c r="K1670" s="29"/>
      <c r="L1670" s="29"/>
      <c r="M1670" s="29" t="s">
        <v>2447</v>
      </c>
      <c r="N1670" s="29"/>
      <c r="P1670" s="72"/>
      <c r="Q1670" s="87"/>
      <c r="R1670" s="28"/>
      <c r="S1670" s="38">
        <f>IF(Suggested="Yes",AA1670,AG1670)</f>
        <v>16.399999999999999</v>
      </c>
      <c r="T1670" s="36" t="s">
        <v>43</v>
      </c>
      <c r="U1670" s="5" t="str">
        <f>+Instructions!$B$3</f>
        <v>E</v>
      </c>
      <c r="V1670" s="51"/>
      <c r="W1670" s="55">
        <f>+Instructions!$C$22</f>
        <v>0</v>
      </c>
      <c r="X1670" s="38">
        <f>ROUND($AA1670*(1-W1670)+0.004999,2)</f>
        <v>16.399999999999999</v>
      </c>
      <c r="Y1670" s="146"/>
      <c r="Z1670" s="6" t="s">
        <v>3263</v>
      </c>
      <c r="AA1670" s="38">
        <v>16.399999999999999</v>
      </c>
      <c r="AB1670" s="59">
        <f t="shared" si="1534"/>
        <v>0</v>
      </c>
      <c r="AC1670" s="16">
        <f t="shared" si="1535"/>
        <v>16.399999999999999</v>
      </c>
      <c r="AD1670" s="12">
        <f>(AG1670-AC1670)/AG1670</f>
        <v>0</v>
      </c>
      <c r="AE1670" s="115"/>
      <c r="AF1670" s="121">
        <v>3</v>
      </c>
      <c r="AG1670" s="52">
        <f>SUM(AJ1670:AL1670)+AE1670</f>
        <v>16.399999999999999</v>
      </c>
      <c r="AH1670" s="146"/>
      <c r="AJ1670" s="38">
        <f>ROUND(AC1670/(1-VLOOKUP(AF1670,Group,2,FALSE)),2)</f>
        <v>16.399999999999999</v>
      </c>
      <c r="AK1670" s="16">
        <f>IF(VLOOKUP(AF1670,Group,5,FALSE)="YES",VLOOKUP(ROUND(ROUND(AJ1670,1)-AJ1670,2),Round,2,FALSE)+VLOOKUP(AF1670,Group,6,FALSE),0)</f>
        <v>0</v>
      </c>
      <c r="AL1670" s="16">
        <f>IF(VLOOKUP(AF1670,Group,7,FALSE)="",0,ROUND(AJ1670-0.04999,1)-AJ1670+AM1670)</f>
        <v>0</v>
      </c>
      <c r="AM1670" s="16" t="str">
        <f>IF(VLOOKUP(AF1670,Group,7,FALSE)="","",VLOOKUP(AF1670,Group,7,FALSE))</f>
        <v/>
      </c>
      <c r="AO1670" s="156" t="s">
        <v>56</v>
      </c>
    </row>
    <row r="1671" spans="2:41" s="3" customFormat="1" ht="9.9499999999999993" customHeight="1" x14ac:dyDescent="0.2">
      <c r="B1671" s="106" t="s">
        <v>6</v>
      </c>
      <c r="D1671" s="39"/>
      <c r="E1671" s="72" t="s">
        <v>1192</v>
      </c>
      <c r="F1671" s="72"/>
      <c r="G1671" s="29" t="s">
        <v>1480</v>
      </c>
      <c r="H1671" s="29"/>
      <c r="I1671" s="29"/>
      <c r="J1671" s="29"/>
      <c r="K1671" s="29"/>
      <c r="L1671" s="29"/>
      <c r="M1671" s="29" t="s">
        <v>2448</v>
      </c>
      <c r="N1671" s="29"/>
      <c r="P1671" s="72"/>
      <c r="Q1671" s="87"/>
      <c r="R1671" s="28"/>
      <c r="S1671" s="38">
        <f>IF(Suggested="Yes",AA1671,AG1671)</f>
        <v>16.8</v>
      </c>
      <c r="T1671" s="36" t="s">
        <v>43</v>
      </c>
      <c r="U1671" s="5" t="str">
        <f>+Instructions!$B$3</f>
        <v>E</v>
      </c>
      <c r="V1671" s="51"/>
      <c r="W1671" s="55">
        <f>+Instructions!$C$22</f>
        <v>0</v>
      </c>
      <c r="X1671" s="38">
        <f>ROUND($AA1671*(1-W1671)+0.004999,2)</f>
        <v>16.8</v>
      </c>
      <c r="Y1671" s="146"/>
      <c r="Z1671" s="6" t="s">
        <v>3263</v>
      </c>
      <c r="AA1671" s="38">
        <v>16.8</v>
      </c>
      <c r="AB1671" s="59">
        <f t="shared" si="1534"/>
        <v>0</v>
      </c>
      <c r="AC1671" s="16">
        <f t="shared" si="1535"/>
        <v>16.8</v>
      </c>
      <c r="AD1671" s="12">
        <f>(AG1671-AC1671)/AG1671</f>
        <v>0</v>
      </c>
      <c r="AE1671" s="115"/>
      <c r="AF1671" s="121">
        <v>3</v>
      </c>
      <c r="AG1671" s="52">
        <f>SUM(AJ1671:AL1671)+AE1671</f>
        <v>16.8</v>
      </c>
      <c r="AH1671" s="146"/>
      <c r="AJ1671" s="38">
        <f>ROUND(AC1671/(1-VLOOKUP(AF1671,Group,2,FALSE)),2)</f>
        <v>16.8</v>
      </c>
      <c r="AK1671" s="16">
        <f>IF(VLOOKUP(AF1671,Group,5,FALSE)="YES",VLOOKUP(ROUND(ROUND(AJ1671,1)-AJ1671,2),Round,2,FALSE)+VLOOKUP(AF1671,Group,6,FALSE),0)</f>
        <v>0</v>
      </c>
      <c r="AL1671" s="16">
        <f>IF(VLOOKUP(AF1671,Group,7,FALSE)="",0,ROUND(AJ1671-0.04999,1)-AJ1671+AM1671)</f>
        <v>0</v>
      </c>
      <c r="AM1671" s="16" t="str">
        <f>IF(VLOOKUP(AF1671,Group,7,FALSE)="","",VLOOKUP(AF1671,Group,7,FALSE))</f>
        <v/>
      </c>
      <c r="AO1671" s="156" t="s">
        <v>56</v>
      </c>
    </row>
    <row r="1672" spans="2:41" s="3" customFormat="1" ht="9.9499999999999993" customHeight="1" x14ac:dyDescent="0.2">
      <c r="B1672" s="106" t="s">
        <v>6</v>
      </c>
      <c r="D1672" s="39"/>
      <c r="E1672" s="72" t="s">
        <v>1506</v>
      </c>
      <c r="F1672" s="72"/>
      <c r="G1672" s="29" t="s">
        <v>1481</v>
      </c>
      <c r="H1672" s="29"/>
      <c r="I1672" s="29"/>
      <c r="J1672" s="29"/>
      <c r="K1672" s="29"/>
      <c r="L1672" s="29"/>
      <c r="M1672" s="29" t="s">
        <v>2449</v>
      </c>
      <c r="N1672" s="29"/>
      <c r="P1672" s="72"/>
      <c r="Q1672" s="87"/>
      <c r="R1672" s="28"/>
      <c r="S1672" s="38">
        <f>IF(Suggested="Yes",AA1672,AG1672)</f>
        <v>15.35</v>
      </c>
      <c r="T1672" s="36" t="s">
        <v>43</v>
      </c>
      <c r="U1672" s="5" t="str">
        <f>+Instructions!$B$3</f>
        <v>E</v>
      </c>
      <c r="V1672" s="51"/>
      <c r="W1672" s="55">
        <f>+Instructions!$C$22</f>
        <v>0</v>
      </c>
      <c r="X1672" s="38">
        <f>ROUND($AA1672*(1-W1672)+0.004999,2)</f>
        <v>15.35</v>
      </c>
      <c r="Y1672" s="146"/>
      <c r="Z1672" s="6" t="s">
        <v>3263</v>
      </c>
      <c r="AA1672" s="38">
        <v>15.35</v>
      </c>
      <c r="AB1672" s="59">
        <f t="shared" si="1534"/>
        <v>0</v>
      </c>
      <c r="AC1672" s="16">
        <f t="shared" si="1535"/>
        <v>15.35</v>
      </c>
      <c r="AD1672" s="12">
        <f>(AG1672-AC1672)/AG1672</f>
        <v>0</v>
      </c>
      <c r="AE1672" s="115"/>
      <c r="AF1672" s="121">
        <v>3</v>
      </c>
      <c r="AG1672" s="52">
        <f>SUM(AJ1672:AL1672)+AE1672</f>
        <v>15.35</v>
      </c>
      <c r="AH1672" s="146"/>
      <c r="AJ1672" s="38">
        <f>ROUND(AC1672/(1-VLOOKUP(AF1672,Group,2,FALSE)),2)</f>
        <v>15.35</v>
      </c>
      <c r="AK1672" s="16">
        <f>IF(VLOOKUP(AF1672,Group,5,FALSE)="YES",VLOOKUP(ROUND(ROUND(AJ1672,1)-AJ1672,2),Round,2,FALSE)+VLOOKUP(AF1672,Group,6,FALSE),0)</f>
        <v>0</v>
      </c>
      <c r="AL1672" s="16">
        <f>IF(VLOOKUP(AF1672,Group,7,FALSE)="",0,ROUND(AJ1672-0.04999,1)-AJ1672+AM1672)</f>
        <v>0</v>
      </c>
      <c r="AM1672" s="16" t="str">
        <f>IF(VLOOKUP(AF1672,Group,7,FALSE)="","",VLOOKUP(AF1672,Group,7,FALSE))</f>
        <v/>
      </c>
      <c r="AO1672" s="156" t="s">
        <v>56</v>
      </c>
    </row>
    <row r="1673" spans="2:41" s="3" customFormat="1" ht="2.85" customHeight="1" x14ac:dyDescent="0.2">
      <c r="C1673" s="177"/>
      <c r="D1673" s="177"/>
      <c r="P1673" s="72"/>
      <c r="Q1673" s="87"/>
      <c r="R1673" s="6"/>
      <c r="S1673" s="38"/>
      <c r="T1673" s="6"/>
      <c r="U1673" s="5"/>
      <c r="V1673" s="51"/>
      <c r="W1673" s="55"/>
      <c r="X1673" s="14"/>
      <c r="Y1673" s="146"/>
      <c r="Z1673" s="38"/>
      <c r="AA1673" s="38"/>
      <c r="AB1673" s="54"/>
      <c r="AC1673" s="16"/>
      <c r="AD1673" s="14"/>
      <c r="AE1673" s="64"/>
      <c r="AF1673" s="118"/>
      <c r="AG1673" s="38"/>
      <c r="AH1673" s="146"/>
      <c r="AJ1673" s="38"/>
      <c r="AK1673" s="16"/>
      <c r="AL1673" s="16"/>
      <c r="AM1673" s="16"/>
      <c r="AO1673" s="157" t="s">
        <v>56</v>
      </c>
    </row>
    <row r="1674" spans="2:41" s="3" customFormat="1" ht="9.9499999999999993" customHeight="1" x14ac:dyDescent="0.2">
      <c r="C1674" s="34"/>
      <c r="D1674" s="39" t="s">
        <v>216</v>
      </c>
      <c r="E1674" s="138" t="s">
        <v>2431</v>
      </c>
      <c r="G1674" s="138"/>
      <c r="H1674" s="138"/>
      <c r="J1674" s="138"/>
      <c r="K1674" s="138"/>
      <c r="L1674" s="138"/>
      <c r="M1674" s="138"/>
      <c r="N1674" s="138"/>
      <c r="O1674" s="29"/>
      <c r="P1674" s="29"/>
      <c r="Q1674" s="29"/>
      <c r="R1674" s="29"/>
      <c r="S1674" s="29"/>
      <c r="T1674" s="29"/>
      <c r="U1674" s="5"/>
      <c r="V1674" s="51"/>
      <c r="W1674" s="68"/>
      <c r="X1674" s="68"/>
      <c r="Y1674" s="146"/>
      <c r="Z1674" s="38"/>
      <c r="AA1674" s="38"/>
      <c r="AB1674" s="54"/>
      <c r="AC1674" s="16"/>
      <c r="AD1674" s="14"/>
      <c r="AE1674" s="64"/>
      <c r="AF1674" s="118"/>
      <c r="AG1674" s="16"/>
      <c r="AH1674" s="146"/>
      <c r="AJ1674" s="38"/>
      <c r="AK1674" s="16"/>
      <c r="AL1674" s="16"/>
      <c r="AM1674" s="16"/>
      <c r="AO1674" s="157"/>
    </row>
    <row r="1675" spans="2:41" s="3" customFormat="1" ht="1.5" customHeight="1" x14ac:dyDescent="0.2">
      <c r="P1675" s="72"/>
      <c r="Q1675" s="87"/>
      <c r="R1675" s="6"/>
      <c r="S1675" s="38"/>
      <c r="T1675" s="6"/>
      <c r="U1675" s="5"/>
      <c r="V1675" s="51"/>
      <c r="W1675" s="55"/>
      <c r="X1675" s="14"/>
      <c r="Y1675" s="146"/>
      <c r="Z1675" s="38"/>
      <c r="AA1675" s="38"/>
      <c r="AB1675" s="54"/>
      <c r="AC1675" s="16"/>
      <c r="AD1675" s="14"/>
      <c r="AE1675" s="64"/>
      <c r="AF1675" s="118"/>
      <c r="AG1675" s="38"/>
      <c r="AH1675" s="146"/>
      <c r="AJ1675" s="38"/>
      <c r="AK1675" s="16"/>
      <c r="AL1675" s="16"/>
      <c r="AM1675" s="16"/>
      <c r="AO1675" s="157" t="s">
        <v>56</v>
      </c>
    </row>
    <row r="1676" spans="2:41" s="3" customFormat="1" ht="9.9499999999999993" customHeight="1" x14ac:dyDescent="0.2">
      <c r="B1676" s="106" t="s">
        <v>6</v>
      </c>
      <c r="D1676" s="39"/>
      <c r="E1676" s="72" t="s">
        <v>1472</v>
      </c>
      <c r="F1676" s="72"/>
      <c r="G1676" s="29" t="s">
        <v>45</v>
      </c>
      <c r="H1676" s="29"/>
      <c r="I1676" s="29"/>
      <c r="J1676" s="29"/>
      <c r="K1676" s="29"/>
      <c r="L1676" s="29"/>
      <c r="M1676" s="29" t="s">
        <v>2450</v>
      </c>
      <c r="N1676" s="29"/>
      <c r="P1676" s="72" t="s">
        <v>1907</v>
      </c>
      <c r="Q1676" s="87"/>
      <c r="R1676" s="28"/>
      <c r="S1676" s="38">
        <f>IF(Suggested="Yes",AA1676,AG1676)</f>
        <v>32.6</v>
      </c>
      <c r="T1676" s="36" t="s">
        <v>44</v>
      </c>
      <c r="U1676" s="5" t="str">
        <f>+Instructions!$B$3</f>
        <v>E</v>
      </c>
      <c r="V1676" s="51"/>
      <c r="W1676" s="55">
        <f>+Instructions!$C$22</f>
        <v>0</v>
      </c>
      <c r="X1676" s="38">
        <f>ROUND($AA1676*(1-W1676)+0.004999,2)</f>
        <v>32.6</v>
      </c>
      <c r="Y1676" s="146"/>
      <c r="Z1676" s="6" t="s">
        <v>3263</v>
      </c>
      <c r="AA1676" s="38">
        <v>32.6</v>
      </c>
      <c r="AB1676" s="59">
        <f t="shared" ref="AB1676:AB1678" si="1536">+W1676</f>
        <v>0</v>
      </c>
      <c r="AC1676" s="16">
        <f t="shared" ref="AC1676:AC1678" si="1537">+X1676</f>
        <v>32.6</v>
      </c>
      <c r="AD1676" s="12">
        <f>(AG1676-AC1676)/AG1676</f>
        <v>0</v>
      </c>
      <c r="AE1676" s="115"/>
      <c r="AF1676" s="121">
        <v>3</v>
      </c>
      <c r="AG1676" s="52">
        <f>SUM(AJ1676:AL1676)+AE1676</f>
        <v>32.6</v>
      </c>
      <c r="AH1676" s="146"/>
      <c r="AJ1676" s="38">
        <f>ROUND(AC1676/(1-VLOOKUP(AF1676,Group,2,FALSE)),2)</f>
        <v>32.6</v>
      </c>
      <c r="AK1676" s="16">
        <f>IF(VLOOKUP(AF1676,Group,5,FALSE)="YES",VLOOKUP(ROUND(ROUND(AJ1676,1)-AJ1676,2),Round,2,FALSE)+VLOOKUP(AF1676,Group,6,FALSE),0)</f>
        <v>0</v>
      </c>
      <c r="AL1676" s="16">
        <f>IF(VLOOKUP(AF1676,Group,7,FALSE)="",0,ROUND(AJ1676-0.04999,1)-AJ1676+AM1676)</f>
        <v>0</v>
      </c>
      <c r="AM1676" s="16" t="str">
        <f>IF(VLOOKUP(AF1676,Group,7,FALSE)="","",VLOOKUP(AF1676,Group,7,FALSE))</f>
        <v/>
      </c>
      <c r="AO1676" s="156" t="s">
        <v>56</v>
      </c>
    </row>
    <row r="1677" spans="2:41" s="3" customFormat="1" ht="9.9499999999999993" customHeight="1" x14ac:dyDescent="0.2">
      <c r="B1677" s="106" t="s">
        <v>6</v>
      </c>
      <c r="D1677" s="39"/>
      <c r="E1677" s="72" t="s">
        <v>1194</v>
      </c>
      <c r="F1677" s="72"/>
      <c r="G1677" s="29" t="s">
        <v>45</v>
      </c>
      <c r="H1677" s="29"/>
      <c r="I1677" s="29"/>
      <c r="J1677" s="29"/>
      <c r="K1677" s="29"/>
      <c r="L1677" s="29"/>
      <c r="M1677" s="29" t="s">
        <v>2451</v>
      </c>
      <c r="N1677" s="29"/>
      <c r="P1677" s="72" t="s">
        <v>1908</v>
      </c>
      <c r="Q1677" s="87"/>
      <c r="R1677" s="28"/>
      <c r="S1677" s="38">
        <f>IF(Suggested="Yes",AA1677,AG1677)</f>
        <v>27.95</v>
      </c>
      <c r="T1677" s="36" t="s">
        <v>44</v>
      </c>
      <c r="U1677" s="5" t="str">
        <f>+Instructions!$B$3</f>
        <v>E</v>
      </c>
      <c r="V1677" s="51"/>
      <c r="W1677" s="55">
        <f>+Instructions!$C$22</f>
        <v>0</v>
      </c>
      <c r="X1677" s="38">
        <f>ROUND($AA1677*(1-W1677)+0.004999,2)</f>
        <v>27.95</v>
      </c>
      <c r="Y1677" s="146"/>
      <c r="Z1677" s="6" t="s">
        <v>3263</v>
      </c>
      <c r="AA1677" s="38">
        <v>27.95</v>
      </c>
      <c r="AB1677" s="59">
        <f t="shared" si="1536"/>
        <v>0</v>
      </c>
      <c r="AC1677" s="16">
        <f t="shared" si="1537"/>
        <v>27.95</v>
      </c>
      <c r="AD1677" s="12">
        <f>(AG1677-AC1677)/AG1677</f>
        <v>0</v>
      </c>
      <c r="AE1677" s="115"/>
      <c r="AF1677" s="121">
        <v>3</v>
      </c>
      <c r="AG1677" s="52">
        <f>SUM(AJ1677:AL1677)+AE1677</f>
        <v>27.95</v>
      </c>
      <c r="AH1677" s="146"/>
      <c r="AJ1677" s="38">
        <f>ROUND(AC1677/(1-VLOOKUP(AF1677,Group,2,FALSE)),2)</f>
        <v>27.95</v>
      </c>
      <c r="AK1677" s="16">
        <f>IF(VLOOKUP(AF1677,Group,5,FALSE)="YES",VLOOKUP(ROUND(ROUND(AJ1677,1)-AJ1677,2),Round,2,FALSE)+VLOOKUP(AF1677,Group,6,FALSE),0)</f>
        <v>0</v>
      </c>
      <c r="AL1677" s="16">
        <f>IF(VLOOKUP(AF1677,Group,7,FALSE)="",0,ROUND(AJ1677-0.04999,1)-AJ1677+AM1677)</f>
        <v>0</v>
      </c>
      <c r="AM1677" s="16" t="str">
        <f>IF(VLOOKUP(AF1677,Group,7,FALSE)="","",VLOOKUP(AF1677,Group,7,FALSE))</f>
        <v/>
      </c>
      <c r="AO1677" s="156" t="s">
        <v>56</v>
      </c>
    </row>
    <row r="1678" spans="2:41" s="3" customFormat="1" ht="9.9499999999999993" customHeight="1" x14ac:dyDescent="0.2">
      <c r="B1678" s="106" t="s">
        <v>6</v>
      </c>
      <c r="D1678" s="39"/>
      <c r="E1678" s="72" t="s">
        <v>1473</v>
      </c>
      <c r="F1678" s="72"/>
      <c r="G1678" s="29" t="s">
        <v>45</v>
      </c>
      <c r="H1678" s="29"/>
      <c r="I1678" s="29"/>
      <c r="J1678" s="29"/>
      <c r="K1678" s="29"/>
      <c r="L1678" s="29"/>
      <c r="M1678" s="29" t="s">
        <v>2452</v>
      </c>
      <c r="N1678" s="29"/>
      <c r="P1678" s="72" t="s">
        <v>1909</v>
      </c>
      <c r="Q1678" s="87"/>
      <c r="R1678" s="28"/>
      <c r="S1678" s="38">
        <f>IF(Suggested="Yes",AA1678,AG1678)</f>
        <v>34.700000000000003</v>
      </c>
      <c r="T1678" s="36" t="s">
        <v>44</v>
      </c>
      <c r="U1678" s="5" t="str">
        <f>+Instructions!$B$3</f>
        <v>E</v>
      </c>
      <c r="V1678" s="51"/>
      <c r="W1678" s="55">
        <f>+Instructions!$C$22</f>
        <v>0</v>
      </c>
      <c r="X1678" s="38">
        <f>ROUND($AA1678*(1-W1678)+0.004999,2)</f>
        <v>34.700000000000003</v>
      </c>
      <c r="Y1678" s="146"/>
      <c r="Z1678" s="6" t="s">
        <v>3263</v>
      </c>
      <c r="AA1678" s="38">
        <v>34.700000000000003</v>
      </c>
      <c r="AB1678" s="59">
        <f t="shared" si="1536"/>
        <v>0</v>
      </c>
      <c r="AC1678" s="16">
        <f t="shared" si="1537"/>
        <v>34.700000000000003</v>
      </c>
      <c r="AD1678" s="12">
        <f>(AG1678-AC1678)/AG1678</f>
        <v>0</v>
      </c>
      <c r="AE1678" s="115"/>
      <c r="AF1678" s="121">
        <v>3</v>
      </c>
      <c r="AG1678" s="52">
        <f>SUM(AJ1678:AL1678)+AE1678</f>
        <v>34.700000000000003</v>
      </c>
      <c r="AH1678" s="146"/>
      <c r="AJ1678" s="38">
        <f>ROUND(AC1678/(1-VLOOKUP(AF1678,Group,2,FALSE)),2)</f>
        <v>34.700000000000003</v>
      </c>
      <c r="AK1678" s="16">
        <f>IF(VLOOKUP(AF1678,Group,5,FALSE)="YES",VLOOKUP(ROUND(ROUND(AJ1678,1)-AJ1678,2),Round,2,FALSE)+VLOOKUP(AF1678,Group,6,FALSE),0)</f>
        <v>0</v>
      </c>
      <c r="AL1678" s="16">
        <f>IF(VLOOKUP(AF1678,Group,7,FALSE)="",0,ROUND(AJ1678-0.04999,1)-AJ1678+AM1678)</f>
        <v>0</v>
      </c>
      <c r="AM1678" s="16" t="str">
        <f>IF(VLOOKUP(AF1678,Group,7,FALSE)="","",VLOOKUP(AF1678,Group,7,FALSE))</f>
        <v/>
      </c>
      <c r="AO1678" s="156" t="s">
        <v>56</v>
      </c>
    </row>
    <row r="1679" spans="2:41" s="3" customFormat="1" ht="1.5" customHeight="1" x14ac:dyDescent="0.2">
      <c r="P1679" s="72"/>
      <c r="Q1679" s="87"/>
      <c r="R1679" s="6"/>
      <c r="S1679" s="38"/>
      <c r="T1679" s="6"/>
      <c r="U1679" s="5"/>
      <c r="V1679" s="51"/>
      <c r="W1679" s="55"/>
      <c r="X1679" s="14"/>
      <c r="Y1679" s="146"/>
      <c r="Z1679" s="38"/>
      <c r="AA1679" s="38"/>
      <c r="AB1679" s="54"/>
      <c r="AC1679" s="16"/>
      <c r="AD1679" s="14"/>
      <c r="AE1679" s="64"/>
      <c r="AF1679" s="118"/>
      <c r="AG1679" s="38"/>
      <c r="AH1679" s="146"/>
      <c r="AJ1679" s="38"/>
      <c r="AK1679" s="16"/>
      <c r="AL1679" s="16"/>
      <c r="AM1679" s="16"/>
      <c r="AO1679" s="157" t="s">
        <v>56</v>
      </c>
    </row>
    <row r="1680" spans="2:41" s="3" customFormat="1" ht="9.9499999999999993" customHeight="1" x14ac:dyDescent="0.2">
      <c r="B1680" s="106" t="s">
        <v>6</v>
      </c>
      <c r="D1680" s="39"/>
      <c r="E1680" s="72" t="s">
        <v>1474</v>
      </c>
      <c r="F1680" s="72"/>
      <c r="G1680" s="29" t="s">
        <v>787</v>
      </c>
      <c r="H1680" s="29"/>
      <c r="I1680" s="29"/>
      <c r="J1680" s="29"/>
      <c r="K1680" s="29"/>
      <c r="L1680" s="29"/>
      <c r="M1680" s="29" t="s">
        <v>2834</v>
      </c>
      <c r="N1680" s="29"/>
      <c r="P1680" s="72" t="s">
        <v>2998</v>
      </c>
      <c r="Q1680" s="87"/>
      <c r="R1680" s="28"/>
      <c r="S1680" s="38">
        <f t="shared" ref="S1680" si="1538">IF(Suggested="Yes",AA1680,AG1680)</f>
        <v>8.1</v>
      </c>
      <c r="T1680" s="36" t="s">
        <v>43</v>
      </c>
      <c r="U1680" s="5" t="str">
        <f>+Instructions!$B$3</f>
        <v>E</v>
      </c>
      <c r="V1680" s="51"/>
      <c r="W1680" s="55">
        <f>+Instructions!$C$22</f>
        <v>0</v>
      </c>
      <c r="X1680" s="38">
        <f t="shared" ref="X1680" si="1539">ROUND($AA1680*(1-W1680)+0.004999,2)</f>
        <v>8.1</v>
      </c>
      <c r="Y1680" s="146"/>
      <c r="Z1680" s="6" t="s">
        <v>3262</v>
      </c>
      <c r="AA1680" s="38">
        <v>8.1</v>
      </c>
      <c r="AB1680" s="59">
        <f t="shared" ref="AB1680" si="1540">+W1680</f>
        <v>0</v>
      </c>
      <c r="AC1680" s="16">
        <f t="shared" ref="AC1680" si="1541">+X1680</f>
        <v>8.1</v>
      </c>
      <c r="AD1680" s="12">
        <f t="shared" ref="AD1680" si="1542">(AG1680-AC1680)/AG1680</f>
        <v>0</v>
      </c>
      <c r="AE1680" s="115"/>
      <c r="AF1680" s="121">
        <v>3</v>
      </c>
      <c r="AG1680" s="52">
        <f t="shared" ref="AG1680" si="1543">SUM(AJ1680:AL1680)+AE1680</f>
        <v>8.1</v>
      </c>
      <c r="AH1680" s="146"/>
      <c r="AJ1680" s="38">
        <f t="shared" ref="AJ1680" si="1544">ROUND(AC1680/(1-VLOOKUP(AF1680,Group,2,FALSE)),2)</f>
        <v>8.1</v>
      </c>
      <c r="AK1680" s="16">
        <f t="shared" ref="AK1680" si="1545">IF(VLOOKUP(AF1680,Group,5,FALSE)="YES",VLOOKUP(ROUND(ROUND(AJ1680,1)-AJ1680,2),Round,2,FALSE)+VLOOKUP(AF1680,Group,6,FALSE),0)</f>
        <v>0</v>
      </c>
      <c r="AL1680" s="16">
        <f t="shared" ref="AL1680" si="1546">IF(VLOOKUP(AF1680,Group,7,FALSE)="",0,ROUND(AJ1680-0.04999,1)-AJ1680+AM1680)</f>
        <v>0</v>
      </c>
      <c r="AM1680" s="16" t="str">
        <f t="shared" ref="AM1680" si="1547">IF(VLOOKUP(AF1680,Group,7,FALSE)="","",VLOOKUP(AF1680,Group,7,FALSE))</f>
        <v/>
      </c>
      <c r="AO1680" s="156" t="s">
        <v>56</v>
      </c>
    </row>
    <row r="1681" spans="2:41" s="3" customFormat="1" ht="9.9499999999999993" customHeight="1" x14ac:dyDescent="0.2">
      <c r="B1681" s="106" t="s">
        <v>6</v>
      </c>
      <c r="D1681" s="39"/>
      <c r="E1681" s="72" t="s">
        <v>953</v>
      </c>
      <c r="F1681" s="72"/>
      <c r="G1681" s="29" t="s">
        <v>943</v>
      </c>
      <c r="H1681" s="29"/>
      <c r="I1681" s="29"/>
      <c r="J1681" s="29"/>
      <c r="K1681" s="29"/>
      <c r="L1681" s="29"/>
      <c r="M1681" s="29" t="s">
        <v>2453</v>
      </c>
      <c r="N1681" s="29"/>
      <c r="P1681" s="72" t="s">
        <v>2999</v>
      </c>
      <c r="Q1681" s="87"/>
      <c r="R1681" s="28"/>
      <c r="S1681" s="38">
        <f t="shared" ref="S1681:S1685" si="1548">IF(Suggested="Yes",AA1681,AG1681)</f>
        <v>10.050000000000001</v>
      </c>
      <c r="T1681" s="36" t="s">
        <v>43</v>
      </c>
      <c r="U1681" s="5" t="str">
        <f>+Instructions!$B$3</f>
        <v>E</v>
      </c>
      <c r="V1681" s="51"/>
      <c r="W1681" s="55">
        <f>+Instructions!$C$22</f>
        <v>0</v>
      </c>
      <c r="X1681" s="38">
        <f t="shared" ref="X1681:X1685" si="1549">ROUND($AA1681*(1-W1681)+0.004999,2)</f>
        <v>10.050000000000001</v>
      </c>
      <c r="Y1681" s="146"/>
      <c r="Z1681" s="6" t="s">
        <v>3263</v>
      </c>
      <c r="AA1681" s="38">
        <v>10.050000000000001</v>
      </c>
      <c r="AB1681" s="59">
        <f t="shared" ref="AB1681:AB1685" si="1550">+W1681</f>
        <v>0</v>
      </c>
      <c r="AC1681" s="16">
        <f t="shared" ref="AC1681:AC1685" si="1551">+X1681</f>
        <v>10.050000000000001</v>
      </c>
      <c r="AD1681" s="12">
        <f t="shared" ref="AD1681:AD1685" si="1552">(AG1681-AC1681)/AG1681</f>
        <v>0</v>
      </c>
      <c r="AE1681" s="115"/>
      <c r="AF1681" s="121">
        <v>3</v>
      </c>
      <c r="AG1681" s="52">
        <f t="shared" ref="AG1681:AG1685" si="1553">SUM(AJ1681:AL1681)+AE1681</f>
        <v>10.050000000000001</v>
      </c>
      <c r="AH1681" s="146"/>
      <c r="AJ1681" s="38">
        <f t="shared" ref="AJ1681:AJ1685" si="1554">ROUND(AC1681/(1-VLOOKUP(AF1681,Group,2,FALSE)),2)</f>
        <v>10.050000000000001</v>
      </c>
      <c r="AK1681" s="16">
        <f t="shared" ref="AK1681:AK1685" si="1555">IF(VLOOKUP(AF1681,Group,5,FALSE)="YES",VLOOKUP(ROUND(ROUND(AJ1681,1)-AJ1681,2),Round,2,FALSE)+VLOOKUP(AF1681,Group,6,FALSE),0)</f>
        <v>0</v>
      </c>
      <c r="AL1681" s="16">
        <f t="shared" ref="AL1681:AL1685" si="1556">IF(VLOOKUP(AF1681,Group,7,FALSE)="",0,ROUND(AJ1681-0.04999,1)-AJ1681+AM1681)</f>
        <v>0</v>
      </c>
      <c r="AM1681" s="16" t="str">
        <f t="shared" ref="AM1681:AM1685" si="1557">IF(VLOOKUP(AF1681,Group,7,FALSE)="","",VLOOKUP(AF1681,Group,7,FALSE))</f>
        <v/>
      </c>
      <c r="AO1681" s="156" t="s">
        <v>56</v>
      </c>
    </row>
    <row r="1682" spans="2:41" s="3" customFormat="1" ht="9.9499999999999993" customHeight="1" x14ac:dyDescent="0.2">
      <c r="B1682" s="106" t="s">
        <v>6</v>
      </c>
      <c r="D1682" s="39"/>
      <c r="E1682" s="72" t="s">
        <v>1482</v>
      </c>
      <c r="F1682" s="72"/>
      <c r="G1682" s="29" t="s">
        <v>1181</v>
      </c>
      <c r="H1682" s="29"/>
      <c r="I1682" s="29"/>
      <c r="J1682" s="29"/>
      <c r="K1682" s="29"/>
      <c r="L1682" s="29"/>
      <c r="M1682" s="29" t="s">
        <v>2454</v>
      </c>
      <c r="N1682" s="29"/>
      <c r="P1682" s="72" t="s">
        <v>590</v>
      </c>
      <c r="Q1682" s="87"/>
      <c r="R1682" s="28"/>
      <c r="S1682" s="38">
        <f t="shared" si="1548"/>
        <v>7.45</v>
      </c>
      <c r="T1682" s="36" t="s">
        <v>43</v>
      </c>
      <c r="U1682" s="5" t="str">
        <f>+Instructions!$B$3</f>
        <v>E</v>
      </c>
      <c r="V1682" s="51"/>
      <c r="W1682" s="55">
        <f>+Instructions!$C$22</f>
        <v>0</v>
      </c>
      <c r="X1682" s="38">
        <f t="shared" si="1549"/>
        <v>7.45</v>
      </c>
      <c r="Y1682" s="146"/>
      <c r="Z1682" s="6" t="s">
        <v>3263</v>
      </c>
      <c r="AA1682" s="38">
        <v>7.45</v>
      </c>
      <c r="AB1682" s="59">
        <f t="shared" si="1550"/>
        <v>0</v>
      </c>
      <c r="AC1682" s="16">
        <f t="shared" si="1551"/>
        <v>7.45</v>
      </c>
      <c r="AD1682" s="12">
        <f t="shared" si="1552"/>
        <v>0</v>
      </c>
      <c r="AE1682" s="115"/>
      <c r="AF1682" s="121">
        <v>3</v>
      </c>
      <c r="AG1682" s="52">
        <f t="shared" si="1553"/>
        <v>7.45</v>
      </c>
      <c r="AH1682" s="146"/>
      <c r="AJ1682" s="38">
        <f t="shared" si="1554"/>
        <v>7.45</v>
      </c>
      <c r="AK1682" s="16">
        <f t="shared" si="1555"/>
        <v>0</v>
      </c>
      <c r="AL1682" s="16">
        <f t="shared" si="1556"/>
        <v>0</v>
      </c>
      <c r="AM1682" s="16" t="str">
        <f t="shared" si="1557"/>
        <v/>
      </c>
      <c r="AO1682" s="156" t="s">
        <v>56</v>
      </c>
    </row>
    <row r="1683" spans="2:41" s="3" customFormat="1" ht="9.9499999999999993" customHeight="1" x14ac:dyDescent="0.2">
      <c r="B1683" s="106" t="s">
        <v>6</v>
      </c>
      <c r="D1683" s="39"/>
      <c r="E1683" s="72" t="s">
        <v>1483</v>
      </c>
      <c r="F1683" s="72"/>
      <c r="G1683" s="29" t="s">
        <v>1475</v>
      </c>
      <c r="H1683" s="29"/>
      <c r="I1683" s="29"/>
      <c r="J1683" s="29"/>
      <c r="K1683" s="29"/>
      <c r="L1683" s="29"/>
      <c r="M1683" s="29" t="s">
        <v>2455</v>
      </c>
      <c r="N1683" s="29"/>
      <c r="P1683" s="72" t="s">
        <v>3001</v>
      </c>
      <c r="Q1683" s="87"/>
      <c r="R1683" s="28"/>
      <c r="S1683" s="38">
        <f t="shared" si="1548"/>
        <v>9.25</v>
      </c>
      <c r="T1683" s="36" t="s">
        <v>43</v>
      </c>
      <c r="U1683" s="5" t="str">
        <f>+Instructions!$B$3</f>
        <v>E</v>
      </c>
      <c r="V1683" s="51"/>
      <c r="W1683" s="55">
        <f>+Instructions!$C$22</f>
        <v>0</v>
      </c>
      <c r="X1683" s="38">
        <f t="shared" si="1549"/>
        <v>9.25</v>
      </c>
      <c r="Y1683" s="146"/>
      <c r="Z1683" s="6" t="s">
        <v>3263</v>
      </c>
      <c r="AA1683" s="38">
        <v>9.25</v>
      </c>
      <c r="AB1683" s="59">
        <f t="shared" si="1550"/>
        <v>0</v>
      </c>
      <c r="AC1683" s="16">
        <f t="shared" si="1551"/>
        <v>9.25</v>
      </c>
      <c r="AD1683" s="12">
        <f t="shared" si="1552"/>
        <v>0</v>
      </c>
      <c r="AE1683" s="115"/>
      <c r="AF1683" s="121">
        <v>3</v>
      </c>
      <c r="AG1683" s="52">
        <f t="shared" si="1553"/>
        <v>9.25</v>
      </c>
      <c r="AH1683" s="146"/>
      <c r="AJ1683" s="38">
        <f t="shared" si="1554"/>
        <v>9.25</v>
      </c>
      <c r="AK1683" s="16">
        <f t="shared" si="1555"/>
        <v>0</v>
      </c>
      <c r="AL1683" s="16">
        <f t="shared" si="1556"/>
        <v>0</v>
      </c>
      <c r="AM1683" s="16" t="str">
        <f t="shared" si="1557"/>
        <v/>
      </c>
      <c r="AO1683" s="156" t="s">
        <v>56</v>
      </c>
    </row>
    <row r="1684" spans="2:41" s="3" customFormat="1" ht="9.9499999999999993" customHeight="1" x14ac:dyDescent="0.2">
      <c r="B1684" s="106" t="s">
        <v>6</v>
      </c>
      <c r="D1684" s="39"/>
      <c r="E1684" s="72" t="s">
        <v>1472</v>
      </c>
      <c r="F1684" s="72"/>
      <c r="G1684" s="29" t="s">
        <v>1182</v>
      </c>
      <c r="H1684" s="29"/>
      <c r="I1684" s="29"/>
      <c r="J1684" s="29"/>
      <c r="K1684" s="29"/>
      <c r="L1684" s="29"/>
      <c r="M1684" s="29" t="s">
        <v>2456</v>
      </c>
      <c r="N1684" s="29"/>
      <c r="P1684" s="72" t="s">
        <v>3001</v>
      </c>
      <c r="Q1684" s="87"/>
      <c r="R1684" s="28"/>
      <c r="S1684" s="38">
        <f t="shared" si="1548"/>
        <v>10.15</v>
      </c>
      <c r="T1684" s="36" t="s">
        <v>43</v>
      </c>
      <c r="U1684" s="5" t="str">
        <f>+Instructions!$B$3</f>
        <v>E</v>
      </c>
      <c r="V1684" s="51"/>
      <c r="W1684" s="55">
        <f>+Instructions!$C$22</f>
        <v>0</v>
      </c>
      <c r="X1684" s="38">
        <f t="shared" si="1549"/>
        <v>10.15</v>
      </c>
      <c r="Y1684" s="146"/>
      <c r="Z1684" s="6" t="s">
        <v>3263</v>
      </c>
      <c r="AA1684" s="38">
        <v>10.15</v>
      </c>
      <c r="AB1684" s="59">
        <f t="shared" si="1550"/>
        <v>0</v>
      </c>
      <c r="AC1684" s="16">
        <f t="shared" si="1551"/>
        <v>10.15</v>
      </c>
      <c r="AD1684" s="12">
        <f t="shared" si="1552"/>
        <v>0</v>
      </c>
      <c r="AE1684" s="115"/>
      <c r="AF1684" s="121">
        <v>3</v>
      </c>
      <c r="AG1684" s="52">
        <f t="shared" si="1553"/>
        <v>10.15</v>
      </c>
      <c r="AH1684" s="146"/>
      <c r="AJ1684" s="38">
        <f t="shared" si="1554"/>
        <v>10.15</v>
      </c>
      <c r="AK1684" s="16">
        <f t="shared" si="1555"/>
        <v>0</v>
      </c>
      <c r="AL1684" s="16">
        <f t="shared" si="1556"/>
        <v>0</v>
      </c>
      <c r="AM1684" s="16" t="str">
        <f t="shared" si="1557"/>
        <v/>
      </c>
      <c r="AO1684" s="156" t="s">
        <v>56</v>
      </c>
    </row>
    <row r="1685" spans="2:41" s="3" customFormat="1" ht="9.9499999999999993" customHeight="1" x14ac:dyDescent="0.2">
      <c r="B1685" s="106" t="s">
        <v>6</v>
      </c>
      <c r="D1685" s="39"/>
      <c r="E1685" s="72" t="s">
        <v>1484</v>
      </c>
      <c r="F1685" s="72"/>
      <c r="G1685" s="29" t="s">
        <v>1476</v>
      </c>
      <c r="H1685" s="29"/>
      <c r="I1685" s="29"/>
      <c r="J1685" s="29"/>
      <c r="K1685" s="29"/>
      <c r="L1685" s="29"/>
      <c r="M1685" s="29" t="s">
        <v>2457</v>
      </c>
      <c r="N1685" s="29"/>
      <c r="P1685" s="72" t="s">
        <v>3003</v>
      </c>
      <c r="Q1685" s="87"/>
      <c r="R1685" s="28"/>
      <c r="S1685" s="38">
        <f t="shared" si="1548"/>
        <v>10.4</v>
      </c>
      <c r="T1685" s="36" t="s">
        <v>43</v>
      </c>
      <c r="U1685" s="5" t="str">
        <f>+Instructions!$B$3</f>
        <v>E</v>
      </c>
      <c r="V1685" s="51"/>
      <c r="W1685" s="55">
        <f>+Instructions!$C$22</f>
        <v>0</v>
      </c>
      <c r="X1685" s="38">
        <f t="shared" si="1549"/>
        <v>10.4</v>
      </c>
      <c r="Y1685" s="146"/>
      <c r="Z1685" s="6" t="s">
        <v>3263</v>
      </c>
      <c r="AA1685" s="38">
        <v>10.4</v>
      </c>
      <c r="AB1685" s="59">
        <f t="shared" si="1550"/>
        <v>0</v>
      </c>
      <c r="AC1685" s="16">
        <f t="shared" si="1551"/>
        <v>10.4</v>
      </c>
      <c r="AD1685" s="12">
        <f t="shared" si="1552"/>
        <v>0</v>
      </c>
      <c r="AE1685" s="115"/>
      <c r="AF1685" s="121">
        <v>3</v>
      </c>
      <c r="AG1685" s="52">
        <f t="shared" si="1553"/>
        <v>10.4</v>
      </c>
      <c r="AH1685" s="146"/>
      <c r="AJ1685" s="38">
        <f t="shared" si="1554"/>
        <v>10.4</v>
      </c>
      <c r="AK1685" s="16">
        <f t="shared" si="1555"/>
        <v>0</v>
      </c>
      <c r="AL1685" s="16">
        <f t="shared" si="1556"/>
        <v>0</v>
      </c>
      <c r="AM1685" s="16" t="str">
        <f t="shared" si="1557"/>
        <v/>
      </c>
      <c r="AO1685" s="156" t="s">
        <v>56</v>
      </c>
    </row>
    <row r="1686" spans="2:41" s="3" customFormat="1" ht="1.5" customHeight="1" x14ac:dyDescent="0.2">
      <c r="P1686" s="72"/>
      <c r="Q1686" s="87"/>
      <c r="R1686" s="6"/>
      <c r="S1686" s="38"/>
      <c r="T1686" s="6"/>
      <c r="U1686" s="5"/>
      <c r="V1686" s="51"/>
      <c r="W1686" s="55"/>
      <c r="X1686" s="14"/>
      <c r="Y1686" s="146"/>
      <c r="Z1686" s="38"/>
      <c r="AA1686" s="38"/>
      <c r="AB1686" s="54"/>
      <c r="AC1686" s="16"/>
      <c r="AD1686" s="14"/>
      <c r="AE1686" s="64"/>
      <c r="AF1686" s="118"/>
      <c r="AG1686" s="38"/>
      <c r="AH1686" s="146"/>
      <c r="AJ1686" s="38"/>
      <c r="AK1686" s="16"/>
      <c r="AL1686" s="16"/>
      <c r="AM1686" s="16"/>
      <c r="AO1686" s="157" t="s">
        <v>56</v>
      </c>
    </row>
    <row r="1687" spans="2:41" s="3" customFormat="1" ht="9.9499999999999993" customHeight="1" x14ac:dyDescent="0.2">
      <c r="B1687" s="106" t="s">
        <v>6</v>
      </c>
      <c r="D1687" s="39"/>
      <c r="E1687" s="72" t="s">
        <v>1505</v>
      </c>
      <c r="F1687" s="72"/>
      <c r="G1687" s="29" t="s">
        <v>1477</v>
      </c>
      <c r="H1687" s="29"/>
      <c r="I1687" s="29"/>
      <c r="J1687" s="29"/>
      <c r="K1687" s="29" t="s">
        <v>244</v>
      </c>
      <c r="L1687" s="29"/>
      <c r="M1687" s="29" t="s">
        <v>2458</v>
      </c>
      <c r="N1687" s="29"/>
      <c r="P1687" s="72"/>
      <c r="Q1687" s="87"/>
      <c r="R1687" s="28"/>
      <c r="S1687" s="38">
        <f>IF(Suggested="Yes",AA1687,AG1687)</f>
        <v>27.05</v>
      </c>
      <c r="T1687" s="36" t="s">
        <v>43</v>
      </c>
      <c r="U1687" s="5" t="str">
        <f>+Instructions!$B$3</f>
        <v>E</v>
      </c>
      <c r="V1687" s="51"/>
      <c r="W1687" s="55">
        <f>+Instructions!$C$22</f>
        <v>0</v>
      </c>
      <c r="X1687" s="38">
        <f>ROUND($AA1687*(1-W1687)+0.004999,2)</f>
        <v>27.05</v>
      </c>
      <c r="Y1687" s="146"/>
      <c r="Z1687" s="6" t="s">
        <v>3263</v>
      </c>
      <c r="AA1687" s="38">
        <v>27.05</v>
      </c>
      <c r="AB1687" s="59">
        <f t="shared" ref="AB1687:AB1691" si="1558">+W1687</f>
        <v>0</v>
      </c>
      <c r="AC1687" s="16">
        <f t="shared" ref="AC1687:AC1691" si="1559">+X1687</f>
        <v>27.05</v>
      </c>
      <c r="AD1687" s="12">
        <f>(AG1687-AC1687)/AG1687</f>
        <v>0</v>
      </c>
      <c r="AE1687" s="115"/>
      <c r="AF1687" s="121">
        <v>3</v>
      </c>
      <c r="AG1687" s="52">
        <f>SUM(AJ1687:AL1687)+AE1687</f>
        <v>27.05</v>
      </c>
      <c r="AH1687" s="146"/>
      <c r="AJ1687" s="38">
        <f>ROUND(AC1687/(1-VLOOKUP(AF1687,Group,2,FALSE)),2)</f>
        <v>27.05</v>
      </c>
      <c r="AK1687" s="16">
        <f>IF(VLOOKUP(AF1687,Group,5,FALSE)="YES",VLOOKUP(ROUND(ROUND(AJ1687,1)-AJ1687,2),Round,2,FALSE)+VLOOKUP(AF1687,Group,6,FALSE),0)</f>
        <v>0</v>
      </c>
      <c r="AL1687" s="16">
        <f>IF(VLOOKUP(AF1687,Group,7,FALSE)="",0,ROUND(AJ1687-0.04999,1)-AJ1687+AM1687)</f>
        <v>0</v>
      </c>
      <c r="AM1687" s="16" t="str">
        <f>IF(VLOOKUP(AF1687,Group,7,FALSE)="","",VLOOKUP(AF1687,Group,7,FALSE))</f>
        <v/>
      </c>
      <c r="AO1687" s="156" t="s">
        <v>56</v>
      </c>
    </row>
    <row r="1688" spans="2:41" s="3" customFormat="1" ht="9.9499999999999993" customHeight="1" x14ac:dyDescent="0.2">
      <c r="B1688" s="106" t="s">
        <v>6</v>
      </c>
      <c r="D1688" s="39"/>
      <c r="E1688" s="72" t="s">
        <v>1507</v>
      </c>
      <c r="F1688" s="72"/>
      <c r="G1688" s="29" t="s">
        <v>1478</v>
      </c>
      <c r="H1688" s="29"/>
      <c r="I1688" s="29"/>
      <c r="J1688" s="29"/>
      <c r="K1688" s="29" t="s">
        <v>244</v>
      </c>
      <c r="L1688" s="29"/>
      <c r="M1688" s="29" t="s">
        <v>2459</v>
      </c>
      <c r="N1688" s="29"/>
      <c r="P1688" s="72"/>
      <c r="Q1688" s="87"/>
      <c r="R1688" s="28"/>
      <c r="S1688" s="38">
        <f>IF(Suggested="Yes",AA1688,AG1688)</f>
        <v>14.85</v>
      </c>
      <c r="T1688" s="36" t="s">
        <v>43</v>
      </c>
      <c r="U1688" s="5" t="str">
        <f>+Instructions!$B$3</f>
        <v>E</v>
      </c>
      <c r="V1688" s="51"/>
      <c r="W1688" s="55">
        <f>+Instructions!$C$22</f>
        <v>0</v>
      </c>
      <c r="X1688" s="38">
        <f>ROUND($AA1688*(1-W1688)+0.004999,2)</f>
        <v>14.85</v>
      </c>
      <c r="Y1688" s="146"/>
      <c r="Z1688" s="6" t="s">
        <v>3263</v>
      </c>
      <c r="AA1688" s="38">
        <v>14.85</v>
      </c>
      <c r="AB1688" s="59">
        <f t="shared" si="1558"/>
        <v>0</v>
      </c>
      <c r="AC1688" s="16">
        <f t="shared" si="1559"/>
        <v>14.85</v>
      </c>
      <c r="AD1688" s="12">
        <f>(AG1688-AC1688)/AG1688</f>
        <v>0</v>
      </c>
      <c r="AE1688" s="115"/>
      <c r="AF1688" s="121">
        <v>3</v>
      </c>
      <c r="AG1688" s="52">
        <f>SUM(AJ1688:AL1688)+AE1688</f>
        <v>14.85</v>
      </c>
      <c r="AH1688" s="146"/>
      <c r="AJ1688" s="38">
        <f>ROUND(AC1688/(1-VLOOKUP(AF1688,Group,2,FALSE)),2)</f>
        <v>14.85</v>
      </c>
      <c r="AK1688" s="16">
        <f>IF(VLOOKUP(AF1688,Group,5,FALSE)="YES",VLOOKUP(ROUND(ROUND(AJ1688,1)-AJ1688,2),Round,2,FALSE)+VLOOKUP(AF1688,Group,6,FALSE),0)</f>
        <v>0</v>
      </c>
      <c r="AL1688" s="16">
        <f>IF(VLOOKUP(AF1688,Group,7,FALSE)="",0,ROUND(AJ1688-0.04999,1)-AJ1688+AM1688)</f>
        <v>0</v>
      </c>
      <c r="AM1688" s="16" t="str">
        <f>IF(VLOOKUP(AF1688,Group,7,FALSE)="","",VLOOKUP(AF1688,Group,7,FALSE))</f>
        <v/>
      </c>
      <c r="AO1688" s="156" t="s">
        <v>56</v>
      </c>
    </row>
    <row r="1689" spans="2:41" s="3" customFormat="1" ht="9.9499999999999993" customHeight="1" x14ac:dyDescent="0.2">
      <c r="B1689" s="106" t="s">
        <v>6</v>
      </c>
      <c r="D1689" s="39"/>
      <c r="E1689" s="72" t="s">
        <v>1191</v>
      </c>
      <c r="F1689" s="72"/>
      <c r="G1689" s="29" t="s">
        <v>1479</v>
      </c>
      <c r="H1689" s="29"/>
      <c r="I1689" s="29"/>
      <c r="J1689" s="29"/>
      <c r="K1689" s="29"/>
      <c r="L1689" s="29"/>
      <c r="M1689" s="29" t="s">
        <v>2460</v>
      </c>
      <c r="N1689" s="29"/>
      <c r="P1689" s="72"/>
      <c r="Q1689" s="87"/>
      <c r="R1689" s="28"/>
      <c r="S1689" s="38">
        <f>IF(Suggested="Yes",AA1689,AG1689)</f>
        <v>15.65</v>
      </c>
      <c r="T1689" s="36" t="s">
        <v>43</v>
      </c>
      <c r="U1689" s="5" t="str">
        <f>+Instructions!$B$3</f>
        <v>E</v>
      </c>
      <c r="V1689" s="51"/>
      <c r="W1689" s="55">
        <f>+Instructions!$C$22</f>
        <v>0</v>
      </c>
      <c r="X1689" s="38">
        <f>ROUND($AA1689*(1-W1689)+0.004999,2)</f>
        <v>15.65</v>
      </c>
      <c r="Y1689" s="146"/>
      <c r="Z1689" s="6" t="s">
        <v>3263</v>
      </c>
      <c r="AA1689" s="38">
        <v>15.65</v>
      </c>
      <c r="AB1689" s="59">
        <f t="shared" si="1558"/>
        <v>0</v>
      </c>
      <c r="AC1689" s="16">
        <f t="shared" si="1559"/>
        <v>15.65</v>
      </c>
      <c r="AD1689" s="12">
        <f>(AG1689-AC1689)/AG1689</f>
        <v>0</v>
      </c>
      <c r="AE1689" s="115"/>
      <c r="AF1689" s="121">
        <v>3</v>
      </c>
      <c r="AG1689" s="52">
        <f>SUM(AJ1689:AL1689)+AE1689</f>
        <v>15.65</v>
      </c>
      <c r="AH1689" s="146"/>
      <c r="AJ1689" s="38">
        <f>ROUND(AC1689/(1-VLOOKUP(AF1689,Group,2,FALSE)),2)</f>
        <v>15.65</v>
      </c>
      <c r="AK1689" s="16">
        <f>IF(VLOOKUP(AF1689,Group,5,FALSE)="YES",VLOOKUP(ROUND(ROUND(AJ1689,1)-AJ1689,2),Round,2,FALSE)+VLOOKUP(AF1689,Group,6,FALSE),0)</f>
        <v>0</v>
      </c>
      <c r="AL1689" s="16">
        <f>IF(VLOOKUP(AF1689,Group,7,FALSE)="",0,ROUND(AJ1689-0.04999,1)-AJ1689+AM1689)</f>
        <v>0</v>
      </c>
      <c r="AM1689" s="16" t="str">
        <f>IF(VLOOKUP(AF1689,Group,7,FALSE)="","",VLOOKUP(AF1689,Group,7,FALSE))</f>
        <v/>
      </c>
      <c r="AO1689" s="156" t="s">
        <v>56</v>
      </c>
    </row>
    <row r="1690" spans="2:41" s="3" customFormat="1" ht="9.9499999999999993" customHeight="1" x14ac:dyDescent="0.2">
      <c r="B1690" s="106" t="s">
        <v>6</v>
      </c>
      <c r="D1690" s="39"/>
      <c r="E1690" s="72" t="s">
        <v>1192</v>
      </c>
      <c r="F1690" s="72"/>
      <c r="G1690" s="29" t="s">
        <v>1480</v>
      </c>
      <c r="H1690" s="29"/>
      <c r="I1690" s="29"/>
      <c r="J1690" s="29"/>
      <c r="K1690" s="29"/>
      <c r="L1690" s="29"/>
      <c r="M1690" s="29" t="s">
        <v>2461</v>
      </c>
      <c r="N1690" s="29"/>
      <c r="P1690" s="72"/>
      <c r="Q1690" s="87"/>
      <c r="R1690" s="28"/>
      <c r="S1690" s="38">
        <f>IF(Suggested="Yes",AA1690,AG1690)</f>
        <v>16</v>
      </c>
      <c r="T1690" s="36" t="s">
        <v>43</v>
      </c>
      <c r="U1690" s="5" t="str">
        <f>+Instructions!$B$3</f>
        <v>E</v>
      </c>
      <c r="V1690" s="51"/>
      <c r="W1690" s="55">
        <f>+Instructions!$C$22</f>
        <v>0</v>
      </c>
      <c r="X1690" s="38">
        <f>ROUND($AA1690*(1-W1690)+0.004999,2)</f>
        <v>16</v>
      </c>
      <c r="Y1690" s="146"/>
      <c r="Z1690" s="6" t="s">
        <v>3263</v>
      </c>
      <c r="AA1690" s="38">
        <v>16</v>
      </c>
      <c r="AB1690" s="59">
        <f t="shared" si="1558"/>
        <v>0</v>
      </c>
      <c r="AC1690" s="16">
        <f t="shared" si="1559"/>
        <v>16</v>
      </c>
      <c r="AD1690" s="12">
        <f>(AG1690-AC1690)/AG1690</f>
        <v>0</v>
      </c>
      <c r="AE1690" s="115"/>
      <c r="AF1690" s="121">
        <v>3</v>
      </c>
      <c r="AG1690" s="52">
        <f>SUM(AJ1690:AL1690)+AE1690</f>
        <v>16</v>
      </c>
      <c r="AH1690" s="146"/>
      <c r="AJ1690" s="38">
        <f>ROUND(AC1690/(1-VLOOKUP(AF1690,Group,2,FALSE)),2)</f>
        <v>16</v>
      </c>
      <c r="AK1690" s="16">
        <f>IF(VLOOKUP(AF1690,Group,5,FALSE)="YES",VLOOKUP(ROUND(ROUND(AJ1690,1)-AJ1690,2),Round,2,FALSE)+VLOOKUP(AF1690,Group,6,FALSE),0)</f>
        <v>0</v>
      </c>
      <c r="AL1690" s="16">
        <f>IF(VLOOKUP(AF1690,Group,7,FALSE)="",0,ROUND(AJ1690-0.04999,1)-AJ1690+AM1690)</f>
        <v>0</v>
      </c>
      <c r="AM1690" s="16" t="str">
        <f>IF(VLOOKUP(AF1690,Group,7,FALSE)="","",VLOOKUP(AF1690,Group,7,FALSE))</f>
        <v/>
      </c>
      <c r="AO1690" s="156" t="s">
        <v>56</v>
      </c>
    </row>
    <row r="1691" spans="2:41" s="3" customFormat="1" ht="9.9499999999999993" customHeight="1" x14ac:dyDescent="0.2">
      <c r="B1691" s="106" t="s">
        <v>6</v>
      </c>
      <c r="D1691" s="39"/>
      <c r="E1691" s="72" t="s">
        <v>1506</v>
      </c>
      <c r="F1691" s="72"/>
      <c r="G1691" s="29" t="s">
        <v>1481</v>
      </c>
      <c r="H1691" s="29"/>
      <c r="I1691" s="29"/>
      <c r="J1691" s="29"/>
      <c r="K1691" s="29"/>
      <c r="L1691" s="29"/>
      <c r="M1691" s="29" t="s">
        <v>2462</v>
      </c>
      <c r="N1691" s="29"/>
      <c r="P1691" s="72"/>
      <c r="Q1691" s="87"/>
      <c r="R1691" s="28"/>
      <c r="S1691" s="38">
        <f>IF(Suggested="Yes",AA1691,AG1691)</f>
        <v>15.35</v>
      </c>
      <c r="T1691" s="36" t="s">
        <v>43</v>
      </c>
      <c r="U1691" s="5" t="str">
        <f>+Instructions!$B$3</f>
        <v>E</v>
      </c>
      <c r="V1691" s="51"/>
      <c r="W1691" s="55">
        <f>+Instructions!$C$22</f>
        <v>0</v>
      </c>
      <c r="X1691" s="38">
        <f>ROUND($AA1691*(1-W1691)+0.004999,2)</f>
        <v>15.35</v>
      </c>
      <c r="Y1691" s="146"/>
      <c r="Z1691" s="6" t="s">
        <v>3263</v>
      </c>
      <c r="AA1691" s="38">
        <v>15.35</v>
      </c>
      <c r="AB1691" s="59">
        <f t="shared" si="1558"/>
        <v>0</v>
      </c>
      <c r="AC1691" s="16">
        <f t="shared" si="1559"/>
        <v>15.35</v>
      </c>
      <c r="AD1691" s="12">
        <f>(AG1691-AC1691)/AG1691</f>
        <v>0</v>
      </c>
      <c r="AE1691" s="115"/>
      <c r="AF1691" s="121">
        <v>3</v>
      </c>
      <c r="AG1691" s="52">
        <f>SUM(AJ1691:AL1691)+AE1691</f>
        <v>15.35</v>
      </c>
      <c r="AH1691" s="146"/>
      <c r="AJ1691" s="38">
        <f>ROUND(AC1691/(1-VLOOKUP(AF1691,Group,2,FALSE)),2)</f>
        <v>15.35</v>
      </c>
      <c r="AK1691" s="16">
        <f>IF(VLOOKUP(AF1691,Group,5,FALSE)="YES",VLOOKUP(ROUND(ROUND(AJ1691,1)-AJ1691,2),Round,2,FALSE)+VLOOKUP(AF1691,Group,6,FALSE),0)</f>
        <v>0</v>
      </c>
      <c r="AL1691" s="16">
        <f>IF(VLOOKUP(AF1691,Group,7,FALSE)="",0,ROUND(AJ1691-0.04999,1)-AJ1691+AM1691)</f>
        <v>0</v>
      </c>
      <c r="AM1691" s="16" t="str">
        <f>IF(VLOOKUP(AF1691,Group,7,FALSE)="","",VLOOKUP(AF1691,Group,7,FALSE))</f>
        <v/>
      </c>
      <c r="AO1691" s="156" t="s">
        <v>56</v>
      </c>
    </row>
    <row r="1692" spans="2:41" s="3" customFormat="1" ht="3.75" customHeight="1" x14ac:dyDescent="0.2">
      <c r="P1692" s="72"/>
      <c r="Q1692" s="87"/>
      <c r="R1692" s="6"/>
      <c r="S1692" s="38"/>
      <c r="T1692" s="6"/>
      <c r="U1692" s="5"/>
      <c r="V1692" s="51"/>
      <c r="W1692" s="55"/>
      <c r="X1692" s="14"/>
      <c r="Y1692" s="146"/>
      <c r="Z1692" s="38"/>
      <c r="AA1692" s="38"/>
      <c r="AB1692" s="54"/>
      <c r="AC1692" s="16"/>
      <c r="AD1692" s="14"/>
      <c r="AE1692" s="64"/>
      <c r="AF1692" s="118"/>
      <c r="AG1692" s="38"/>
      <c r="AH1692" s="146"/>
      <c r="AJ1692" s="38"/>
      <c r="AK1692" s="16"/>
      <c r="AL1692" s="16"/>
      <c r="AM1692" s="16"/>
      <c r="AO1692" s="157" t="s">
        <v>56</v>
      </c>
    </row>
    <row r="1693" spans="2:41" s="3" customFormat="1" ht="9.9499999999999993" customHeight="1" x14ac:dyDescent="0.2">
      <c r="C1693" s="71" t="s">
        <v>824</v>
      </c>
      <c r="P1693" s="137"/>
      <c r="Q1693" s="6"/>
      <c r="R1693" s="77" t="s">
        <v>791</v>
      </c>
      <c r="S1693" s="185" t="s">
        <v>819</v>
      </c>
      <c r="T1693" s="190"/>
      <c r="U1693" s="5"/>
      <c r="V1693" s="51"/>
      <c r="W1693" s="68"/>
      <c r="X1693" s="68"/>
      <c r="Y1693" s="146"/>
      <c r="Z1693" s="38"/>
      <c r="AA1693" s="38"/>
      <c r="AB1693" s="14"/>
      <c r="AC1693" s="14"/>
      <c r="AD1693" s="14"/>
      <c r="AE1693" s="14"/>
      <c r="AF1693" s="64"/>
      <c r="AG1693" s="16"/>
      <c r="AH1693" s="146"/>
      <c r="AO1693" s="157" t="s">
        <v>56</v>
      </c>
    </row>
    <row r="1694" spans="2:41" s="3" customFormat="1" ht="2.4500000000000002" customHeight="1" x14ac:dyDescent="0.2">
      <c r="P1694" s="72"/>
      <c r="Q1694" s="87"/>
      <c r="R1694" s="6"/>
      <c r="S1694" s="38"/>
      <c r="T1694" s="6"/>
      <c r="U1694" s="5"/>
      <c r="V1694" s="51"/>
      <c r="W1694" s="55"/>
      <c r="X1694" s="14"/>
      <c r="Y1694" s="146"/>
      <c r="Z1694" s="38"/>
      <c r="AA1694" s="38"/>
      <c r="AB1694" s="54"/>
      <c r="AC1694" s="16"/>
      <c r="AD1694" s="14"/>
      <c r="AE1694" s="64"/>
      <c r="AF1694" s="118"/>
      <c r="AG1694" s="38"/>
      <c r="AH1694" s="146"/>
      <c r="AJ1694" s="38"/>
      <c r="AK1694" s="16"/>
      <c r="AL1694" s="16"/>
      <c r="AM1694" s="16"/>
      <c r="AO1694" s="157" t="s">
        <v>56</v>
      </c>
    </row>
    <row r="1695" spans="2:41" s="3" customFormat="1" ht="9.9499999999999993" customHeight="1" x14ac:dyDescent="0.2">
      <c r="C1695" s="34"/>
      <c r="D1695" s="39" t="s">
        <v>573</v>
      </c>
      <c r="E1695" s="138" t="s">
        <v>820</v>
      </c>
      <c r="F1695" s="138"/>
      <c r="G1695" s="138"/>
      <c r="H1695" s="138"/>
      <c r="I1695" s="138"/>
      <c r="J1695" s="138"/>
      <c r="K1695" s="138"/>
      <c r="L1695" s="138"/>
      <c r="M1695" s="138"/>
      <c r="N1695" s="138"/>
      <c r="O1695" s="29"/>
      <c r="P1695" s="29"/>
      <c r="Q1695" s="29"/>
      <c r="R1695" s="29"/>
      <c r="S1695" s="29"/>
      <c r="T1695" s="29"/>
      <c r="U1695" s="5"/>
      <c r="V1695" s="51"/>
      <c r="W1695" s="68"/>
      <c r="X1695" s="68"/>
      <c r="Y1695" s="146"/>
      <c r="Z1695" s="38"/>
      <c r="AA1695" s="38"/>
      <c r="AB1695" s="54"/>
      <c r="AC1695" s="16"/>
      <c r="AD1695" s="14"/>
      <c r="AE1695" s="64"/>
      <c r="AF1695" s="118"/>
      <c r="AG1695" s="16"/>
      <c r="AH1695" s="146"/>
      <c r="AJ1695" s="38"/>
      <c r="AK1695" s="16"/>
      <c r="AL1695" s="16"/>
      <c r="AM1695" s="16"/>
      <c r="AO1695" s="157"/>
    </row>
    <row r="1696" spans="2:41" s="3" customFormat="1" ht="0.95" customHeight="1" x14ac:dyDescent="0.2">
      <c r="P1696" s="72"/>
      <c r="Q1696" s="87"/>
      <c r="R1696" s="6"/>
      <c r="S1696" s="38"/>
      <c r="T1696" s="6"/>
      <c r="U1696" s="5"/>
      <c r="V1696" s="51"/>
      <c r="W1696" s="55"/>
      <c r="X1696" s="14"/>
      <c r="Y1696" s="146"/>
      <c r="Z1696" s="38"/>
      <c r="AA1696" s="38"/>
      <c r="AB1696" s="54"/>
      <c r="AC1696" s="16"/>
      <c r="AD1696" s="14"/>
      <c r="AE1696" s="64"/>
      <c r="AF1696" s="118"/>
      <c r="AG1696" s="38"/>
      <c r="AH1696" s="146"/>
      <c r="AJ1696" s="38"/>
      <c r="AK1696" s="16"/>
      <c r="AL1696" s="16"/>
      <c r="AM1696" s="16"/>
      <c r="AO1696" s="157" t="s">
        <v>56</v>
      </c>
    </row>
    <row r="1697" spans="2:41" s="3" customFormat="1" ht="9.9499999999999993" customHeight="1" x14ac:dyDescent="0.2">
      <c r="B1697" s="106" t="s">
        <v>6</v>
      </c>
      <c r="D1697" s="39"/>
      <c r="E1697" s="72" t="s">
        <v>821</v>
      </c>
      <c r="F1697" s="72"/>
      <c r="G1697" s="29" t="s">
        <v>488</v>
      </c>
      <c r="H1697" s="29"/>
      <c r="K1697" s="29"/>
      <c r="L1697" s="29" t="s">
        <v>125</v>
      </c>
      <c r="N1697" s="72" t="s">
        <v>822</v>
      </c>
      <c r="P1697" s="72" t="s">
        <v>2835</v>
      </c>
      <c r="Q1697" s="87"/>
      <c r="R1697" s="28"/>
      <c r="S1697" s="38">
        <f>IF(Suggested="Yes",AA1697,AG1697)</f>
        <v>71.099999999999994</v>
      </c>
      <c r="T1697" s="36" t="s">
        <v>43</v>
      </c>
      <c r="U1697" s="5" t="str">
        <f>+Instructions!$B$3</f>
        <v>E</v>
      </c>
      <c r="V1697" s="51"/>
      <c r="W1697" s="55">
        <f>+Instructions!$C$22</f>
        <v>0</v>
      </c>
      <c r="X1697" s="38">
        <f>ROUND($AA1697*(1-W1697)+0.004999,2)</f>
        <v>71.099999999999994</v>
      </c>
      <c r="Y1697" s="146"/>
      <c r="Z1697" s="6" t="s">
        <v>3263</v>
      </c>
      <c r="AA1697" s="38">
        <v>71.099999999999994</v>
      </c>
      <c r="AB1697" s="59">
        <f t="shared" ref="AB1697:AC1698" si="1560">+W1697</f>
        <v>0</v>
      </c>
      <c r="AC1697" s="16">
        <f t="shared" si="1560"/>
        <v>71.099999999999994</v>
      </c>
      <c r="AD1697" s="12">
        <f>(AG1697-AC1697)/AG1697</f>
        <v>0</v>
      </c>
      <c r="AE1697" s="115"/>
      <c r="AF1697" s="121">
        <v>3</v>
      </c>
      <c r="AG1697" s="52">
        <f>SUM(AJ1697:AL1697)+AE1697</f>
        <v>71.099999999999994</v>
      </c>
      <c r="AH1697" s="146"/>
      <c r="AJ1697" s="38">
        <f>ROUND(AC1697/(1-VLOOKUP(AF1697,Group,2,FALSE)),2)</f>
        <v>71.099999999999994</v>
      </c>
      <c r="AK1697" s="16">
        <f>IF(VLOOKUP(AF1697,Group,5,FALSE)="YES",VLOOKUP(ROUND(ROUND(AJ1697,1)-AJ1697,2),Round,2,FALSE)+VLOOKUP(AF1697,Group,6,FALSE),0)</f>
        <v>0</v>
      </c>
      <c r="AL1697" s="16">
        <f>IF(VLOOKUP(AF1697,Group,7,FALSE)="",0,ROUND(AJ1697-0.04999,1)-AJ1697+AM1697)</f>
        <v>0</v>
      </c>
      <c r="AM1697" s="16" t="str">
        <f>IF(VLOOKUP(AF1697,Group,7,FALSE)="","",VLOOKUP(AF1697,Group,7,FALSE))</f>
        <v/>
      </c>
      <c r="AO1697" s="157" t="s">
        <v>56</v>
      </c>
    </row>
    <row r="1698" spans="2:41" s="3" customFormat="1" ht="9.9499999999999993" customHeight="1" x14ac:dyDescent="0.2">
      <c r="B1698" s="106" t="s">
        <v>6</v>
      </c>
      <c r="D1698" s="39"/>
      <c r="E1698" s="72" t="s">
        <v>821</v>
      </c>
      <c r="F1698" s="72"/>
      <c r="G1698" s="29" t="s">
        <v>229</v>
      </c>
      <c r="H1698" s="29"/>
      <c r="K1698" s="29"/>
      <c r="L1698" s="29" t="s">
        <v>589</v>
      </c>
      <c r="N1698" s="72" t="s">
        <v>823</v>
      </c>
      <c r="P1698" s="72" t="s">
        <v>2835</v>
      </c>
      <c r="Q1698" s="87"/>
      <c r="R1698" s="28"/>
      <c r="S1698" s="38">
        <f>IF(Suggested="Yes",AA1698,AG1698)</f>
        <v>65.849999999999994</v>
      </c>
      <c r="T1698" s="36" t="s">
        <v>43</v>
      </c>
      <c r="U1698" s="5" t="str">
        <f>+Instructions!$B$3</f>
        <v>E</v>
      </c>
      <c r="V1698" s="51"/>
      <c r="W1698" s="55">
        <f>+Instructions!$C$22</f>
        <v>0</v>
      </c>
      <c r="X1698" s="38">
        <f>ROUND($AA1698*(1-W1698)+0.004999,2)</f>
        <v>65.849999999999994</v>
      </c>
      <c r="Y1698" s="146"/>
      <c r="Z1698" s="6" t="s">
        <v>3263</v>
      </c>
      <c r="AA1698" s="38">
        <v>65.849999999999994</v>
      </c>
      <c r="AB1698" s="59">
        <f t="shared" si="1560"/>
        <v>0</v>
      </c>
      <c r="AC1698" s="16">
        <f t="shared" si="1560"/>
        <v>65.849999999999994</v>
      </c>
      <c r="AD1698" s="12">
        <f>(AG1698-AC1698)/AG1698</f>
        <v>0</v>
      </c>
      <c r="AE1698" s="115"/>
      <c r="AF1698" s="121">
        <v>3</v>
      </c>
      <c r="AG1698" s="52">
        <f>SUM(AJ1698:AL1698)+AE1698</f>
        <v>65.849999999999994</v>
      </c>
      <c r="AH1698" s="146"/>
      <c r="AJ1698" s="38">
        <f>ROUND(AC1698/(1-VLOOKUP(AF1698,Group,2,FALSE)),2)</f>
        <v>65.849999999999994</v>
      </c>
      <c r="AK1698" s="16">
        <f>IF(VLOOKUP(AF1698,Group,5,FALSE)="YES",VLOOKUP(ROUND(ROUND(AJ1698,1)-AJ1698,2),Round,2,FALSE)+VLOOKUP(AF1698,Group,6,FALSE),0)</f>
        <v>0</v>
      </c>
      <c r="AL1698" s="16">
        <f>IF(VLOOKUP(AF1698,Group,7,FALSE)="",0,ROUND(AJ1698-0.04999,1)-AJ1698+AM1698)</f>
        <v>0</v>
      </c>
      <c r="AM1698" s="16" t="str">
        <f>IF(VLOOKUP(AF1698,Group,7,FALSE)="","",VLOOKUP(AF1698,Group,7,FALSE))</f>
        <v/>
      </c>
      <c r="AO1698" s="157" t="s">
        <v>56</v>
      </c>
    </row>
    <row r="1699" spans="2:41" s="3" customFormat="1" ht="2.4500000000000002" customHeight="1" x14ac:dyDescent="0.2">
      <c r="P1699" s="72"/>
      <c r="Q1699" s="87"/>
      <c r="R1699" s="6"/>
      <c r="S1699" s="38"/>
      <c r="T1699" s="6"/>
      <c r="U1699" s="5"/>
      <c r="V1699" s="51"/>
      <c r="W1699" s="55"/>
      <c r="X1699" s="14"/>
      <c r="Y1699" s="146"/>
      <c r="Z1699" s="38"/>
      <c r="AA1699" s="38"/>
      <c r="AB1699" s="54"/>
      <c r="AC1699" s="16"/>
      <c r="AD1699" s="14"/>
      <c r="AE1699" s="64"/>
      <c r="AF1699" s="118"/>
      <c r="AG1699" s="38"/>
      <c r="AH1699" s="146"/>
      <c r="AJ1699" s="38"/>
      <c r="AK1699" s="16"/>
      <c r="AL1699" s="16"/>
      <c r="AM1699" s="16"/>
      <c r="AO1699" s="157" t="s">
        <v>56</v>
      </c>
    </row>
    <row r="1700" spans="2:41" s="3" customFormat="1" ht="9.9499999999999993" customHeight="1" x14ac:dyDescent="0.2">
      <c r="C1700" s="34"/>
      <c r="D1700" s="39" t="s">
        <v>573</v>
      </c>
      <c r="E1700" s="138" t="s">
        <v>827</v>
      </c>
      <c r="F1700" s="138"/>
      <c r="G1700" s="138"/>
      <c r="H1700" s="138"/>
      <c r="I1700" s="138"/>
      <c r="J1700" s="138"/>
      <c r="K1700" s="138"/>
      <c r="L1700" s="138"/>
      <c r="M1700" s="138"/>
      <c r="N1700" s="138"/>
      <c r="O1700" s="29"/>
      <c r="P1700" s="29"/>
      <c r="Q1700" s="29"/>
      <c r="R1700" s="29"/>
      <c r="S1700" s="29"/>
      <c r="T1700" s="29"/>
      <c r="U1700" s="5"/>
      <c r="V1700" s="51"/>
      <c r="W1700" s="68"/>
      <c r="X1700" s="68"/>
      <c r="Y1700" s="146"/>
      <c r="Z1700" s="38"/>
      <c r="AA1700" s="38"/>
      <c r="AB1700" s="54"/>
      <c r="AC1700" s="16"/>
      <c r="AD1700" s="14"/>
      <c r="AE1700" s="64"/>
      <c r="AF1700" s="118"/>
      <c r="AG1700" s="16"/>
      <c r="AH1700" s="146"/>
      <c r="AJ1700" s="38"/>
      <c r="AK1700" s="16"/>
      <c r="AL1700" s="16"/>
      <c r="AM1700" s="16"/>
      <c r="AO1700" s="157"/>
    </row>
    <row r="1701" spans="2:41" s="3" customFormat="1" ht="0.95" customHeight="1" x14ac:dyDescent="0.2">
      <c r="P1701" s="72"/>
      <c r="Q1701" s="87"/>
      <c r="R1701" s="6"/>
      <c r="S1701" s="38"/>
      <c r="T1701" s="6"/>
      <c r="U1701" s="5"/>
      <c r="V1701" s="51"/>
      <c r="W1701" s="55"/>
      <c r="X1701" s="14"/>
      <c r="Y1701" s="146"/>
      <c r="Z1701" s="38"/>
      <c r="AA1701" s="38"/>
      <c r="AB1701" s="54"/>
      <c r="AC1701" s="16"/>
      <c r="AD1701" s="14"/>
      <c r="AE1701" s="64"/>
      <c r="AF1701" s="118"/>
      <c r="AG1701" s="38"/>
      <c r="AH1701" s="146"/>
      <c r="AJ1701" s="38"/>
      <c r="AK1701" s="16"/>
      <c r="AL1701" s="16"/>
      <c r="AM1701" s="16"/>
      <c r="AO1701" s="157" t="s">
        <v>56</v>
      </c>
    </row>
    <row r="1702" spans="2:41" s="3" customFormat="1" ht="9.9499999999999993" customHeight="1" x14ac:dyDescent="0.2">
      <c r="B1702" s="106" t="s">
        <v>6</v>
      </c>
      <c r="D1702" s="39"/>
      <c r="E1702" s="72" t="s">
        <v>831</v>
      </c>
      <c r="F1702" s="72"/>
      <c r="G1702" s="29" t="s">
        <v>848</v>
      </c>
      <c r="H1702" s="29"/>
      <c r="K1702" s="29"/>
      <c r="L1702" s="29" t="s">
        <v>576</v>
      </c>
      <c r="N1702" s="72" t="s">
        <v>829</v>
      </c>
      <c r="P1702" s="72" t="s">
        <v>2836</v>
      </c>
      <c r="Q1702" s="87"/>
      <c r="R1702" s="28"/>
      <c r="S1702" s="38">
        <f>IF(Suggested="Yes",AA1702,AG1702)</f>
        <v>81.650000000000006</v>
      </c>
      <c r="T1702" s="36" t="s">
        <v>43</v>
      </c>
      <c r="U1702" s="5" t="str">
        <f>+Instructions!$B$3</f>
        <v>E</v>
      </c>
      <c r="V1702" s="51"/>
      <c r="W1702" s="55">
        <f>+Instructions!$C$22</f>
        <v>0</v>
      </c>
      <c r="X1702" s="38">
        <f>ROUND($AA1702*(1-W1702)+0.004999,2)</f>
        <v>81.650000000000006</v>
      </c>
      <c r="Y1702" s="146"/>
      <c r="Z1702" s="6" t="s">
        <v>3263</v>
      </c>
      <c r="AA1702" s="38">
        <v>81.650000000000006</v>
      </c>
      <c r="AB1702" s="59">
        <f t="shared" ref="AB1702:AC1703" si="1561">+W1702</f>
        <v>0</v>
      </c>
      <c r="AC1702" s="16">
        <f t="shared" si="1561"/>
        <v>81.650000000000006</v>
      </c>
      <c r="AD1702" s="12">
        <f>(AG1702-AC1702)/AG1702</f>
        <v>0</v>
      </c>
      <c r="AE1702" s="115"/>
      <c r="AF1702" s="121">
        <v>3</v>
      </c>
      <c r="AG1702" s="52">
        <f>SUM(AJ1702:AL1702)+AE1702</f>
        <v>81.650000000000006</v>
      </c>
      <c r="AH1702" s="146"/>
      <c r="AJ1702" s="38">
        <f>ROUND(AC1702/(1-VLOOKUP(AF1702,Group,2,FALSE)),2)</f>
        <v>81.650000000000006</v>
      </c>
      <c r="AK1702" s="16">
        <f>IF(VLOOKUP(AF1702,Group,5,FALSE)="YES",VLOOKUP(ROUND(ROUND(AJ1702,1)-AJ1702,2),Round,2,FALSE)+VLOOKUP(AF1702,Group,6,FALSE),0)</f>
        <v>0</v>
      </c>
      <c r="AL1702" s="16">
        <f>IF(VLOOKUP(AF1702,Group,7,FALSE)="",0,ROUND(AJ1702-0.04999,1)-AJ1702+AM1702)</f>
        <v>0</v>
      </c>
      <c r="AM1702" s="16" t="str">
        <f>IF(VLOOKUP(AF1702,Group,7,FALSE)="","",VLOOKUP(AF1702,Group,7,FALSE))</f>
        <v/>
      </c>
      <c r="AO1702" s="157" t="s">
        <v>56</v>
      </c>
    </row>
    <row r="1703" spans="2:41" s="3" customFormat="1" ht="9.9499999999999993" customHeight="1" x14ac:dyDescent="0.2">
      <c r="B1703" s="106" t="s">
        <v>6</v>
      </c>
      <c r="D1703" s="39"/>
      <c r="E1703" s="72" t="s">
        <v>831</v>
      </c>
      <c r="F1703" s="72"/>
      <c r="G1703" s="29" t="s">
        <v>849</v>
      </c>
      <c r="H1703" s="29"/>
      <c r="K1703" s="29"/>
      <c r="L1703" s="29" t="s">
        <v>576</v>
      </c>
      <c r="N1703" s="72" t="s">
        <v>828</v>
      </c>
      <c r="P1703" s="72" t="s">
        <v>2836</v>
      </c>
      <c r="Q1703" s="87"/>
      <c r="R1703" s="28"/>
      <c r="S1703" s="38">
        <f>IF(Suggested="Yes",AA1703,AG1703)</f>
        <v>81.650000000000006</v>
      </c>
      <c r="T1703" s="36" t="s">
        <v>43</v>
      </c>
      <c r="U1703" s="5" t="str">
        <f>+Instructions!$B$3</f>
        <v>E</v>
      </c>
      <c r="V1703" s="51"/>
      <c r="W1703" s="55">
        <f>+Instructions!$C$22</f>
        <v>0</v>
      </c>
      <c r="X1703" s="38">
        <f>ROUND($AA1703*(1-W1703)+0.004999,2)</f>
        <v>81.650000000000006</v>
      </c>
      <c r="Y1703" s="146"/>
      <c r="Z1703" s="6" t="s">
        <v>3263</v>
      </c>
      <c r="AA1703" s="38">
        <v>81.650000000000006</v>
      </c>
      <c r="AB1703" s="59">
        <f t="shared" si="1561"/>
        <v>0</v>
      </c>
      <c r="AC1703" s="16">
        <f t="shared" si="1561"/>
        <v>81.650000000000006</v>
      </c>
      <c r="AD1703" s="12">
        <f>(AG1703-AC1703)/AG1703</f>
        <v>0</v>
      </c>
      <c r="AE1703" s="115"/>
      <c r="AF1703" s="121">
        <v>3</v>
      </c>
      <c r="AG1703" s="52">
        <f>SUM(AJ1703:AL1703)+AE1703</f>
        <v>81.650000000000006</v>
      </c>
      <c r="AH1703" s="146"/>
      <c r="AJ1703" s="38">
        <f>ROUND(AC1703/(1-VLOOKUP(AF1703,Group,2,FALSE)),2)</f>
        <v>81.650000000000006</v>
      </c>
      <c r="AK1703" s="16">
        <f>IF(VLOOKUP(AF1703,Group,5,FALSE)="YES",VLOOKUP(ROUND(ROUND(AJ1703,1)-AJ1703,2),Round,2,FALSE)+VLOOKUP(AF1703,Group,6,FALSE),0)</f>
        <v>0</v>
      </c>
      <c r="AL1703" s="16">
        <f>IF(VLOOKUP(AF1703,Group,7,FALSE)="",0,ROUND(AJ1703-0.04999,1)-AJ1703+AM1703)</f>
        <v>0</v>
      </c>
      <c r="AM1703" s="16" t="str">
        <f>IF(VLOOKUP(AF1703,Group,7,FALSE)="","",VLOOKUP(AF1703,Group,7,FALSE))</f>
        <v/>
      </c>
      <c r="AO1703" s="157" t="s">
        <v>56</v>
      </c>
    </row>
    <row r="1704" spans="2:41" s="3" customFormat="1" ht="2.4500000000000002" customHeight="1" x14ac:dyDescent="0.2">
      <c r="P1704" s="72"/>
      <c r="Q1704" s="87"/>
      <c r="R1704" s="6"/>
      <c r="S1704" s="38"/>
      <c r="T1704" s="6"/>
      <c r="U1704" s="5"/>
      <c r="V1704" s="51"/>
      <c r="W1704" s="55"/>
      <c r="X1704" s="14"/>
      <c r="Y1704" s="146"/>
      <c r="Z1704" s="38"/>
      <c r="AA1704" s="38"/>
      <c r="AB1704" s="54"/>
      <c r="AC1704" s="16"/>
      <c r="AD1704" s="14"/>
      <c r="AE1704" s="64"/>
      <c r="AF1704" s="118"/>
      <c r="AG1704" s="38"/>
      <c r="AH1704" s="146"/>
      <c r="AJ1704" s="38"/>
      <c r="AK1704" s="16"/>
      <c r="AL1704" s="16"/>
      <c r="AM1704" s="16"/>
      <c r="AO1704" s="157" t="s">
        <v>56</v>
      </c>
    </row>
    <row r="1705" spans="2:41" s="3" customFormat="1" ht="9.9499999999999993" customHeight="1" x14ac:dyDescent="0.2">
      <c r="C1705" s="34"/>
      <c r="D1705" s="39" t="s">
        <v>573</v>
      </c>
      <c r="E1705" s="138" t="s">
        <v>832</v>
      </c>
      <c r="F1705" s="138"/>
      <c r="G1705" s="138"/>
      <c r="H1705" s="138"/>
      <c r="I1705" s="138"/>
      <c r="J1705" s="138"/>
      <c r="K1705" s="138"/>
      <c r="L1705" s="138"/>
      <c r="M1705" s="138"/>
      <c r="N1705" s="138"/>
      <c r="O1705" s="29"/>
      <c r="P1705" s="29"/>
      <c r="Q1705" s="29"/>
      <c r="R1705" s="29"/>
      <c r="S1705" s="29"/>
      <c r="T1705" s="29"/>
      <c r="U1705" s="5"/>
      <c r="V1705" s="51"/>
      <c r="W1705" s="68"/>
      <c r="X1705" s="68"/>
      <c r="Y1705" s="146"/>
      <c r="Z1705" s="38"/>
      <c r="AA1705" s="38"/>
      <c r="AB1705" s="54"/>
      <c r="AC1705" s="16"/>
      <c r="AD1705" s="14"/>
      <c r="AE1705" s="64"/>
      <c r="AF1705" s="118"/>
      <c r="AG1705" s="16"/>
      <c r="AH1705" s="146"/>
      <c r="AJ1705" s="38"/>
      <c r="AK1705" s="16"/>
      <c r="AL1705" s="16"/>
      <c r="AM1705" s="16"/>
      <c r="AO1705" s="157"/>
    </row>
    <row r="1706" spans="2:41" s="3" customFormat="1" ht="0.95" customHeight="1" x14ac:dyDescent="0.2">
      <c r="P1706" s="72"/>
      <c r="Q1706" s="87"/>
      <c r="R1706" s="6"/>
      <c r="S1706" s="38"/>
      <c r="T1706" s="6"/>
      <c r="U1706" s="5"/>
      <c r="V1706" s="51"/>
      <c r="W1706" s="55"/>
      <c r="X1706" s="14"/>
      <c r="Y1706" s="146"/>
      <c r="Z1706" s="38"/>
      <c r="AA1706" s="38"/>
      <c r="AB1706" s="54"/>
      <c r="AC1706" s="16"/>
      <c r="AD1706" s="14"/>
      <c r="AE1706" s="64"/>
      <c r="AF1706" s="118"/>
      <c r="AG1706" s="38"/>
      <c r="AH1706" s="146"/>
      <c r="AJ1706" s="38"/>
      <c r="AK1706" s="16"/>
      <c r="AL1706" s="16"/>
      <c r="AM1706" s="16"/>
      <c r="AO1706" s="157" t="s">
        <v>56</v>
      </c>
    </row>
    <row r="1707" spans="2:41" s="3" customFormat="1" ht="9.9499999999999993" customHeight="1" x14ac:dyDescent="0.2">
      <c r="B1707" s="106" t="s">
        <v>6</v>
      </c>
      <c r="D1707" s="39"/>
      <c r="E1707" s="72" t="s">
        <v>833</v>
      </c>
      <c r="F1707" s="72"/>
      <c r="G1707" s="29" t="s">
        <v>850</v>
      </c>
      <c r="H1707" s="29"/>
      <c r="K1707" s="29"/>
      <c r="L1707" s="29" t="s">
        <v>576</v>
      </c>
      <c r="N1707" s="72" t="s">
        <v>837</v>
      </c>
      <c r="P1707" s="72" t="s">
        <v>2837</v>
      </c>
      <c r="Q1707" s="87"/>
      <c r="R1707" s="28"/>
      <c r="S1707" s="38">
        <f>IF(Suggested="Yes",AA1707,AG1707)</f>
        <v>59.6</v>
      </c>
      <c r="T1707" s="36" t="s">
        <v>43</v>
      </c>
      <c r="U1707" s="5" t="str">
        <f>+Instructions!$B$3</f>
        <v>E</v>
      </c>
      <c r="V1707" s="51"/>
      <c r="W1707" s="55">
        <f>+Instructions!$C$22</f>
        <v>0</v>
      </c>
      <c r="X1707" s="38">
        <f>ROUND($AA1707*(1-W1707)+0.004999,2)</f>
        <v>59.6</v>
      </c>
      <c r="Y1707" s="146"/>
      <c r="Z1707" s="6" t="s">
        <v>3263</v>
      </c>
      <c r="AA1707" s="38">
        <v>59.6</v>
      </c>
      <c r="AB1707" s="59">
        <f t="shared" ref="AB1707:AC1710" si="1562">+W1707</f>
        <v>0</v>
      </c>
      <c r="AC1707" s="16">
        <f t="shared" si="1562"/>
        <v>59.6</v>
      </c>
      <c r="AD1707" s="12">
        <f>(AG1707-AC1707)/AG1707</f>
        <v>0</v>
      </c>
      <c r="AE1707" s="115"/>
      <c r="AF1707" s="121">
        <v>3</v>
      </c>
      <c r="AG1707" s="52">
        <f>SUM(AJ1707:AL1707)+AE1707</f>
        <v>59.6</v>
      </c>
      <c r="AH1707" s="146"/>
      <c r="AJ1707" s="38">
        <f>ROUND(AC1707/(1-VLOOKUP(AF1707,Group,2,FALSE)),2)</f>
        <v>59.6</v>
      </c>
      <c r="AK1707" s="16">
        <f>IF(VLOOKUP(AF1707,Group,5,FALSE)="YES",VLOOKUP(ROUND(ROUND(AJ1707,1)-AJ1707,2),Round,2,FALSE)+VLOOKUP(AF1707,Group,6,FALSE),0)</f>
        <v>0</v>
      </c>
      <c r="AL1707" s="16">
        <f>IF(VLOOKUP(AF1707,Group,7,FALSE)="",0,ROUND(AJ1707-0.04999,1)-AJ1707+AM1707)</f>
        <v>0</v>
      </c>
      <c r="AM1707" s="16" t="str">
        <f>IF(VLOOKUP(AF1707,Group,7,FALSE)="","",VLOOKUP(AF1707,Group,7,FALSE))</f>
        <v/>
      </c>
      <c r="AO1707" s="157" t="s">
        <v>56</v>
      </c>
    </row>
    <row r="1708" spans="2:41" s="3" customFormat="1" ht="9.9499999999999993" customHeight="1" x14ac:dyDescent="0.2">
      <c r="B1708" s="106" t="s">
        <v>6</v>
      </c>
      <c r="D1708" s="39"/>
      <c r="E1708" s="72" t="s">
        <v>833</v>
      </c>
      <c r="F1708" s="72"/>
      <c r="G1708" s="29" t="s">
        <v>851</v>
      </c>
      <c r="H1708" s="29"/>
      <c r="K1708" s="29"/>
      <c r="L1708" s="29" t="s">
        <v>576</v>
      </c>
      <c r="N1708" s="72" t="s">
        <v>835</v>
      </c>
      <c r="P1708" s="72" t="s">
        <v>2837</v>
      </c>
      <c r="Q1708" s="87"/>
      <c r="R1708" s="28"/>
      <c r="S1708" s="38">
        <f>IF(Suggested="Yes",AA1708,AG1708)</f>
        <v>59.6</v>
      </c>
      <c r="T1708" s="36" t="s">
        <v>43</v>
      </c>
      <c r="U1708" s="5" t="str">
        <f>+Instructions!$B$3</f>
        <v>E</v>
      </c>
      <c r="V1708" s="51"/>
      <c r="W1708" s="55">
        <f>+Instructions!$C$22</f>
        <v>0</v>
      </c>
      <c r="X1708" s="38">
        <f>ROUND($AA1708*(1-W1708)+0.004999,2)</f>
        <v>59.6</v>
      </c>
      <c r="Y1708" s="146"/>
      <c r="Z1708" s="6" t="s">
        <v>3263</v>
      </c>
      <c r="AA1708" s="38">
        <v>59.6</v>
      </c>
      <c r="AB1708" s="59">
        <f t="shared" si="1562"/>
        <v>0</v>
      </c>
      <c r="AC1708" s="16">
        <f t="shared" si="1562"/>
        <v>59.6</v>
      </c>
      <c r="AD1708" s="12">
        <f>(AG1708-AC1708)/AG1708</f>
        <v>0</v>
      </c>
      <c r="AE1708" s="115"/>
      <c r="AF1708" s="121">
        <v>3</v>
      </c>
      <c r="AG1708" s="52">
        <f>SUM(AJ1708:AL1708)+AE1708</f>
        <v>59.6</v>
      </c>
      <c r="AH1708" s="146"/>
      <c r="AJ1708" s="38">
        <f>ROUND(AC1708/(1-VLOOKUP(AF1708,Group,2,FALSE)),2)</f>
        <v>59.6</v>
      </c>
      <c r="AK1708" s="16">
        <f>IF(VLOOKUP(AF1708,Group,5,FALSE)="YES",VLOOKUP(ROUND(ROUND(AJ1708,1)-AJ1708,2),Round,2,FALSE)+VLOOKUP(AF1708,Group,6,FALSE),0)</f>
        <v>0</v>
      </c>
      <c r="AL1708" s="16">
        <f>IF(VLOOKUP(AF1708,Group,7,FALSE)="",0,ROUND(AJ1708-0.04999,1)-AJ1708+AM1708)</f>
        <v>0</v>
      </c>
      <c r="AM1708" s="16" t="str">
        <f>IF(VLOOKUP(AF1708,Group,7,FALSE)="","",VLOOKUP(AF1708,Group,7,FALSE))</f>
        <v/>
      </c>
      <c r="AO1708" s="157" t="s">
        <v>56</v>
      </c>
    </row>
    <row r="1709" spans="2:41" s="3" customFormat="1" ht="9.9499999999999993" customHeight="1" x14ac:dyDescent="0.2">
      <c r="B1709" s="106" t="s">
        <v>6</v>
      </c>
      <c r="D1709" s="39"/>
      <c r="E1709" s="72" t="s">
        <v>833</v>
      </c>
      <c r="F1709" s="72"/>
      <c r="G1709" s="29" t="s">
        <v>852</v>
      </c>
      <c r="H1709" s="29"/>
      <c r="K1709" s="29"/>
      <c r="L1709" s="29" t="s">
        <v>576</v>
      </c>
      <c r="N1709" s="72" t="s">
        <v>836</v>
      </c>
      <c r="P1709" s="72" t="s">
        <v>2837</v>
      </c>
      <c r="Q1709" s="87"/>
      <c r="R1709" s="28"/>
      <c r="S1709" s="38">
        <f>IF(Suggested="Yes",AA1709,AG1709)</f>
        <v>59.6</v>
      </c>
      <c r="T1709" s="36" t="s">
        <v>43</v>
      </c>
      <c r="U1709" s="5" t="str">
        <f>+Instructions!$B$3</f>
        <v>E</v>
      </c>
      <c r="V1709" s="51"/>
      <c r="W1709" s="55">
        <f>+Instructions!$C$22</f>
        <v>0</v>
      </c>
      <c r="X1709" s="38">
        <f>ROUND($AA1709*(1-W1709)+0.004999,2)</f>
        <v>59.6</v>
      </c>
      <c r="Y1709" s="146"/>
      <c r="Z1709" s="6" t="s">
        <v>3263</v>
      </c>
      <c r="AA1709" s="38">
        <v>59.6</v>
      </c>
      <c r="AB1709" s="59">
        <f t="shared" si="1562"/>
        <v>0</v>
      </c>
      <c r="AC1709" s="16">
        <f t="shared" si="1562"/>
        <v>59.6</v>
      </c>
      <c r="AD1709" s="12">
        <f>(AG1709-AC1709)/AG1709</f>
        <v>0</v>
      </c>
      <c r="AE1709" s="115"/>
      <c r="AF1709" s="121">
        <v>3</v>
      </c>
      <c r="AG1709" s="52">
        <f>SUM(AJ1709:AL1709)+AE1709</f>
        <v>59.6</v>
      </c>
      <c r="AH1709" s="146"/>
      <c r="AJ1709" s="38">
        <f>ROUND(AC1709/(1-VLOOKUP(AF1709,Group,2,FALSE)),2)</f>
        <v>59.6</v>
      </c>
      <c r="AK1709" s="16">
        <f>IF(VLOOKUP(AF1709,Group,5,FALSE)="YES",VLOOKUP(ROUND(ROUND(AJ1709,1)-AJ1709,2),Round,2,FALSE)+VLOOKUP(AF1709,Group,6,FALSE),0)</f>
        <v>0</v>
      </c>
      <c r="AL1709" s="16">
        <f>IF(VLOOKUP(AF1709,Group,7,FALSE)="",0,ROUND(AJ1709-0.04999,1)-AJ1709+AM1709)</f>
        <v>0</v>
      </c>
      <c r="AM1709" s="16" t="str">
        <f>IF(VLOOKUP(AF1709,Group,7,FALSE)="","",VLOOKUP(AF1709,Group,7,FALSE))</f>
        <v/>
      </c>
      <c r="AO1709" s="157" t="s">
        <v>56</v>
      </c>
    </row>
    <row r="1710" spans="2:41" s="3" customFormat="1" ht="9.9499999999999993" customHeight="1" x14ac:dyDescent="0.2">
      <c r="B1710" s="106" t="s">
        <v>6</v>
      </c>
      <c r="D1710" s="39"/>
      <c r="E1710" s="72" t="s">
        <v>833</v>
      </c>
      <c r="F1710" s="72"/>
      <c r="G1710" s="29" t="s">
        <v>853</v>
      </c>
      <c r="H1710" s="29"/>
      <c r="K1710" s="29"/>
      <c r="L1710" s="29" t="s">
        <v>576</v>
      </c>
      <c r="N1710" s="72" t="s">
        <v>834</v>
      </c>
      <c r="P1710" s="72" t="s">
        <v>2837</v>
      </c>
      <c r="Q1710" s="87"/>
      <c r="R1710" s="28"/>
      <c r="S1710" s="38">
        <f>IF(Suggested="Yes",AA1710,AG1710)</f>
        <v>59.6</v>
      </c>
      <c r="T1710" s="36" t="s">
        <v>43</v>
      </c>
      <c r="U1710" s="5" t="str">
        <f>+Instructions!$B$3</f>
        <v>E</v>
      </c>
      <c r="V1710" s="51"/>
      <c r="W1710" s="55">
        <f>+Instructions!$C$22</f>
        <v>0</v>
      </c>
      <c r="X1710" s="38">
        <f>ROUND($AA1710*(1-W1710)+0.004999,2)</f>
        <v>59.6</v>
      </c>
      <c r="Y1710" s="146"/>
      <c r="Z1710" s="6" t="s">
        <v>3263</v>
      </c>
      <c r="AA1710" s="38">
        <v>59.6</v>
      </c>
      <c r="AB1710" s="59">
        <f t="shared" si="1562"/>
        <v>0</v>
      </c>
      <c r="AC1710" s="16">
        <f t="shared" si="1562"/>
        <v>59.6</v>
      </c>
      <c r="AD1710" s="12">
        <f>(AG1710-AC1710)/AG1710</f>
        <v>0</v>
      </c>
      <c r="AE1710" s="115"/>
      <c r="AF1710" s="121">
        <v>3</v>
      </c>
      <c r="AG1710" s="52">
        <f>SUM(AJ1710:AL1710)+AE1710</f>
        <v>59.6</v>
      </c>
      <c r="AH1710" s="146"/>
      <c r="AJ1710" s="38">
        <f>ROUND(AC1710/(1-VLOOKUP(AF1710,Group,2,FALSE)),2)</f>
        <v>59.6</v>
      </c>
      <c r="AK1710" s="16">
        <f>IF(VLOOKUP(AF1710,Group,5,FALSE)="YES",VLOOKUP(ROUND(ROUND(AJ1710,1)-AJ1710,2),Round,2,FALSE)+VLOOKUP(AF1710,Group,6,FALSE),0)</f>
        <v>0</v>
      </c>
      <c r="AL1710" s="16">
        <f>IF(VLOOKUP(AF1710,Group,7,FALSE)="",0,ROUND(AJ1710-0.04999,1)-AJ1710+AM1710)</f>
        <v>0</v>
      </c>
      <c r="AM1710" s="16" t="str">
        <f>IF(VLOOKUP(AF1710,Group,7,FALSE)="","",VLOOKUP(AF1710,Group,7,FALSE))</f>
        <v/>
      </c>
      <c r="AO1710" s="157" t="s">
        <v>56</v>
      </c>
    </row>
    <row r="1711" spans="2:41" s="3" customFormat="1" ht="2.4500000000000002" customHeight="1" x14ac:dyDescent="0.2">
      <c r="P1711" s="72"/>
      <c r="Q1711" s="87"/>
      <c r="R1711" s="6"/>
      <c r="S1711" s="38"/>
      <c r="T1711" s="6"/>
      <c r="U1711" s="5"/>
      <c r="V1711" s="51"/>
      <c r="W1711" s="55"/>
      <c r="X1711" s="14"/>
      <c r="Y1711" s="146"/>
      <c r="Z1711" s="38"/>
      <c r="AA1711" s="38"/>
      <c r="AB1711" s="54"/>
      <c r="AC1711" s="16"/>
      <c r="AD1711" s="14"/>
      <c r="AE1711" s="64"/>
      <c r="AF1711" s="118"/>
      <c r="AG1711" s="38"/>
      <c r="AH1711" s="146"/>
      <c r="AJ1711" s="38"/>
      <c r="AK1711" s="16"/>
      <c r="AL1711" s="16"/>
      <c r="AM1711" s="16"/>
      <c r="AO1711" s="157" t="s">
        <v>56</v>
      </c>
    </row>
    <row r="1712" spans="2:41" s="3" customFormat="1" ht="9.9499999999999993" customHeight="1" x14ac:dyDescent="0.2">
      <c r="C1712" s="34"/>
      <c r="D1712" s="39" t="s">
        <v>573</v>
      </c>
      <c r="E1712" s="138" t="s">
        <v>840</v>
      </c>
      <c r="F1712" s="138"/>
      <c r="G1712" s="138"/>
      <c r="H1712" s="138"/>
      <c r="I1712" s="138"/>
      <c r="J1712" s="138"/>
      <c r="K1712" s="138"/>
      <c r="L1712" s="138"/>
      <c r="M1712" s="138"/>
      <c r="N1712" s="138"/>
      <c r="O1712" s="29"/>
      <c r="P1712" s="29"/>
      <c r="Q1712" s="29"/>
      <c r="R1712" s="29"/>
      <c r="S1712" s="29"/>
      <c r="T1712" s="29"/>
      <c r="U1712" s="5"/>
      <c r="V1712" s="51"/>
      <c r="W1712" s="68"/>
      <c r="X1712" s="68"/>
      <c r="Y1712" s="146"/>
      <c r="Z1712" s="38"/>
      <c r="AA1712" s="38"/>
      <c r="AB1712" s="54"/>
      <c r="AC1712" s="16"/>
      <c r="AD1712" s="14"/>
      <c r="AE1712" s="64"/>
      <c r="AF1712" s="118"/>
      <c r="AG1712" s="16"/>
      <c r="AH1712" s="146"/>
      <c r="AJ1712" s="38"/>
      <c r="AK1712" s="16"/>
      <c r="AL1712" s="16"/>
      <c r="AM1712" s="16"/>
      <c r="AO1712" s="157"/>
    </row>
    <row r="1713" spans="2:41" s="3" customFormat="1" ht="0.95" customHeight="1" x14ac:dyDescent="0.2">
      <c r="P1713" s="72"/>
      <c r="Q1713" s="87"/>
      <c r="R1713" s="6"/>
      <c r="S1713" s="38"/>
      <c r="T1713" s="6"/>
      <c r="U1713" s="5"/>
      <c r="V1713" s="51"/>
      <c r="W1713" s="55"/>
      <c r="X1713" s="14"/>
      <c r="Y1713" s="146"/>
      <c r="Z1713" s="38"/>
      <c r="AA1713" s="38"/>
      <c r="AB1713" s="54"/>
      <c r="AC1713" s="16"/>
      <c r="AD1713" s="14"/>
      <c r="AE1713" s="64"/>
      <c r="AF1713" s="118"/>
      <c r="AG1713" s="38"/>
      <c r="AH1713" s="146"/>
      <c r="AJ1713" s="38"/>
      <c r="AK1713" s="16"/>
      <c r="AL1713" s="16"/>
      <c r="AM1713" s="16"/>
      <c r="AO1713" s="157" t="s">
        <v>56</v>
      </c>
    </row>
    <row r="1714" spans="2:41" s="3" customFormat="1" ht="9.9499999999999993" customHeight="1" x14ac:dyDescent="0.2">
      <c r="B1714" s="106" t="s">
        <v>6</v>
      </c>
      <c r="D1714" s="39"/>
      <c r="E1714" s="72" t="s">
        <v>838</v>
      </c>
      <c r="F1714" s="72"/>
      <c r="G1714" s="29" t="s">
        <v>854</v>
      </c>
      <c r="H1714" s="29"/>
      <c r="K1714" s="29"/>
      <c r="L1714" s="29" t="s">
        <v>576</v>
      </c>
      <c r="N1714" s="72" t="s">
        <v>839</v>
      </c>
      <c r="P1714" s="72" t="s">
        <v>927</v>
      </c>
      <c r="Q1714" s="87"/>
      <c r="R1714" s="28"/>
      <c r="S1714" s="38">
        <f>IF(Suggested="Yes",AA1714,AG1714)</f>
        <v>98.45</v>
      </c>
      <c r="T1714" s="36" t="s">
        <v>43</v>
      </c>
      <c r="U1714" s="5" t="str">
        <f>+Instructions!$B$3</f>
        <v>E</v>
      </c>
      <c r="V1714" s="51"/>
      <c r="W1714" s="55">
        <f>+Instructions!$C$22</f>
        <v>0</v>
      </c>
      <c r="X1714" s="38">
        <f>ROUND($AA1714*(1-W1714)+0.004999,2)</f>
        <v>98.45</v>
      </c>
      <c r="Y1714" s="146"/>
      <c r="Z1714" s="6" t="s">
        <v>3263</v>
      </c>
      <c r="AA1714" s="38">
        <v>98.45</v>
      </c>
      <c r="AB1714" s="59">
        <f t="shared" ref="AB1714:AC1714" si="1563">+W1714</f>
        <v>0</v>
      </c>
      <c r="AC1714" s="16">
        <f t="shared" si="1563"/>
        <v>98.45</v>
      </c>
      <c r="AD1714" s="12">
        <f>(AG1714-AC1714)/AG1714</f>
        <v>0</v>
      </c>
      <c r="AE1714" s="115"/>
      <c r="AF1714" s="121">
        <v>3</v>
      </c>
      <c r="AG1714" s="52">
        <f>SUM(AJ1714:AL1714)+AE1714</f>
        <v>98.45</v>
      </c>
      <c r="AH1714" s="146"/>
      <c r="AJ1714" s="38">
        <f>ROUND(AC1714/(1-VLOOKUP(AF1714,Group,2,FALSE)),2)</f>
        <v>98.45</v>
      </c>
      <c r="AK1714" s="16">
        <f>IF(VLOOKUP(AF1714,Group,5,FALSE)="YES",VLOOKUP(ROUND(ROUND(AJ1714,1)-AJ1714,2),Round,2,FALSE)+VLOOKUP(AF1714,Group,6,FALSE),0)</f>
        <v>0</v>
      </c>
      <c r="AL1714" s="16">
        <f>IF(VLOOKUP(AF1714,Group,7,FALSE)="",0,ROUND(AJ1714-0.04999,1)-AJ1714+AM1714)</f>
        <v>0</v>
      </c>
      <c r="AM1714" s="16" t="str">
        <f>IF(VLOOKUP(AF1714,Group,7,FALSE)="","",VLOOKUP(AF1714,Group,7,FALSE))</f>
        <v/>
      </c>
      <c r="AO1714" s="157" t="s">
        <v>56</v>
      </c>
    </row>
    <row r="1715" spans="2:41" s="3" customFormat="1" ht="2.4500000000000002" customHeight="1" x14ac:dyDescent="0.2">
      <c r="P1715" s="72"/>
      <c r="Q1715" s="87"/>
      <c r="R1715" s="6"/>
      <c r="S1715" s="38"/>
      <c r="T1715" s="6"/>
      <c r="U1715" s="5"/>
      <c r="V1715" s="51"/>
      <c r="W1715" s="55"/>
      <c r="X1715" s="14"/>
      <c r="Y1715" s="146"/>
      <c r="Z1715" s="38"/>
      <c r="AA1715" s="38"/>
      <c r="AB1715" s="54"/>
      <c r="AC1715" s="16"/>
      <c r="AD1715" s="14"/>
      <c r="AE1715" s="64"/>
      <c r="AF1715" s="118"/>
      <c r="AG1715" s="38"/>
      <c r="AH1715" s="146"/>
      <c r="AJ1715" s="38"/>
      <c r="AK1715" s="16"/>
      <c r="AL1715" s="16"/>
      <c r="AM1715" s="16"/>
      <c r="AO1715" s="157" t="s">
        <v>56</v>
      </c>
    </row>
    <row r="1716" spans="2:41" s="3" customFormat="1" ht="9.9499999999999993" customHeight="1" x14ac:dyDescent="0.2">
      <c r="C1716" s="34"/>
      <c r="D1716" s="39" t="s">
        <v>573</v>
      </c>
      <c r="E1716" s="138" t="s">
        <v>841</v>
      </c>
      <c r="F1716" s="138"/>
      <c r="G1716" s="138"/>
      <c r="H1716" s="138"/>
      <c r="I1716" s="138"/>
      <c r="J1716" s="138"/>
      <c r="K1716" s="138"/>
      <c r="L1716" s="138"/>
      <c r="M1716" s="138"/>
      <c r="N1716" s="138"/>
      <c r="O1716" s="29"/>
      <c r="P1716" s="29"/>
      <c r="Q1716" s="29"/>
      <c r="R1716" s="29"/>
      <c r="S1716" s="29"/>
      <c r="T1716" s="29"/>
      <c r="U1716" s="5"/>
      <c r="V1716" s="51"/>
      <c r="W1716" s="68"/>
      <c r="X1716" s="68"/>
      <c r="Y1716" s="146"/>
      <c r="Z1716" s="38"/>
      <c r="AA1716" s="38"/>
      <c r="AB1716" s="54"/>
      <c r="AC1716" s="16"/>
      <c r="AD1716" s="14"/>
      <c r="AE1716" s="64"/>
      <c r="AF1716" s="118"/>
      <c r="AG1716" s="16"/>
      <c r="AH1716" s="146"/>
      <c r="AJ1716" s="38"/>
      <c r="AK1716" s="16"/>
      <c r="AL1716" s="16"/>
      <c r="AM1716" s="16"/>
      <c r="AO1716" s="157"/>
    </row>
    <row r="1717" spans="2:41" s="3" customFormat="1" ht="0.95" customHeight="1" x14ac:dyDescent="0.2">
      <c r="P1717" s="72"/>
      <c r="Q1717" s="87"/>
      <c r="R1717" s="6"/>
      <c r="S1717" s="38"/>
      <c r="T1717" s="6"/>
      <c r="U1717" s="5"/>
      <c r="V1717" s="51"/>
      <c r="W1717" s="55"/>
      <c r="X1717" s="14"/>
      <c r="Y1717" s="146"/>
      <c r="Z1717" s="38"/>
      <c r="AA1717" s="38"/>
      <c r="AB1717" s="54"/>
      <c r="AC1717" s="16"/>
      <c r="AD1717" s="14"/>
      <c r="AE1717" s="64"/>
      <c r="AF1717" s="118"/>
      <c r="AG1717" s="38"/>
      <c r="AH1717" s="146"/>
      <c r="AJ1717" s="38"/>
      <c r="AK1717" s="16"/>
      <c r="AL1717" s="16"/>
      <c r="AM1717" s="16"/>
      <c r="AO1717" s="157" t="s">
        <v>56</v>
      </c>
    </row>
    <row r="1718" spans="2:41" s="3" customFormat="1" ht="9.9499999999999993" customHeight="1" x14ac:dyDescent="0.2">
      <c r="B1718" s="106" t="s">
        <v>6</v>
      </c>
      <c r="D1718" s="39"/>
      <c r="E1718" s="72" t="s">
        <v>842</v>
      </c>
      <c r="F1718" s="72"/>
      <c r="G1718" s="29" t="s">
        <v>856</v>
      </c>
      <c r="H1718" s="29"/>
      <c r="K1718" s="29"/>
      <c r="L1718" s="29" t="s">
        <v>576</v>
      </c>
      <c r="N1718" s="72" t="s">
        <v>845</v>
      </c>
      <c r="P1718" s="72" t="s">
        <v>846</v>
      </c>
      <c r="Q1718" s="87"/>
      <c r="R1718" s="28"/>
      <c r="S1718" s="38">
        <f>IF(Suggested="Yes",AA1718,AG1718)</f>
        <v>97.45</v>
      </c>
      <c r="T1718" s="36" t="s">
        <v>43</v>
      </c>
      <c r="U1718" s="5" t="str">
        <f>+Instructions!$B$3</f>
        <v>E</v>
      </c>
      <c r="V1718" s="51"/>
      <c r="W1718" s="55">
        <f>+Instructions!$C$22</f>
        <v>0</v>
      </c>
      <c r="X1718" s="38">
        <f>ROUND($AA1718*(1-W1718)+0.004999,2)</f>
        <v>97.45</v>
      </c>
      <c r="Y1718" s="146"/>
      <c r="Z1718" s="6" t="s">
        <v>3263</v>
      </c>
      <c r="AA1718" s="38">
        <v>97.45</v>
      </c>
      <c r="AB1718" s="59">
        <f t="shared" ref="AB1718:AC1720" si="1564">+W1718</f>
        <v>0</v>
      </c>
      <c r="AC1718" s="16">
        <f t="shared" si="1564"/>
        <v>97.45</v>
      </c>
      <c r="AD1718" s="12">
        <f>(AG1718-AC1718)/AG1718</f>
        <v>0</v>
      </c>
      <c r="AE1718" s="115"/>
      <c r="AF1718" s="121">
        <v>3</v>
      </c>
      <c r="AG1718" s="52">
        <f>SUM(AJ1718:AL1718)+AE1718</f>
        <v>97.45</v>
      </c>
      <c r="AH1718" s="146"/>
      <c r="AJ1718" s="38">
        <f>ROUND(AC1718/(1-VLOOKUP(AF1718,Group,2,FALSE)),2)</f>
        <v>97.45</v>
      </c>
      <c r="AK1718" s="16">
        <f>IF(VLOOKUP(AF1718,Group,5,FALSE)="YES",VLOOKUP(ROUND(ROUND(AJ1718,1)-AJ1718,2),Round,2,FALSE)+VLOOKUP(AF1718,Group,6,FALSE),0)</f>
        <v>0</v>
      </c>
      <c r="AL1718" s="16">
        <f>IF(VLOOKUP(AF1718,Group,7,FALSE)="",0,ROUND(AJ1718-0.04999,1)-AJ1718+AM1718)</f>
        <v>0</v>
      </c>
      <c r="AM1718" s="16" t="str">
        <f>IF(VLOOKUP(AF1718,Group,7,FALSE)="","",VLOOKUP(AF1718,Group,7,FALSE))</f>
        <v/>
      </c>
      <c r="AO1718" s="157" t="s">
        <v>56</v>
      </c>
    </row>
    <row r="1719" spans="2:41" s="3" customFormat="1" ht="9.9499999999999993" customHeight="1" x14ac:dyDescent="0.2">
      <c r="B1719" s="106" t="s">
        <v>6</v>
      </c>
      <c r="D1719" s="39"/>
      <c r="E1719" s="72" t="s">
        <v>842</v>
      </c>
      <c r="F1719" s="72"/>
      <c r="G1719" s="29" t="s">
        <v>847</v>
      </c>
      <c r="H1719" s="29"/>
      <c r="K1719" s="29"/>
      <c r="L1719" s="29" t="s">
        <v>576</v>
      </c>
      <c r="N1719" s="72" t="s">
        <v>843</v>
      </c>
      <c r="P1719" s="72" t="s">
        <v>846</v>
      </c>
      <c r="Q1719" s="87"/>
      <c r="R1719" s="28"/>
      <c r="S1719" s="38">
        <f>IF(Suggested="Yes",AA1719,AG1719)</f>
        <v>81.599999999999994</v>
      </c>
      <c r="T1719" s="36" t="s">
        <v>43</v>
      </c>
      <c r="U1719" s="5" t="str">
        <f>+Instructions!$B$3</f>
        <v>E</v>
      </c>
      <c r="V1719" s="51"/>
      <c r="W1719" s="55">
        <f>+Instructions!$C$22</f>
        <v>0</v>
      </c>
      <c r="X1719" s="38">
        <f>ROUND($AA1719*(1-W1719)+0.004999,2)</f>
        <v>81.599999999999994</v>
      </c>
      <c r="Y1719" s="146"/>
      <c r="Z1719" s="6" t="s">
        <v>3263</v>
      </c>
      <c r="AA1719" s="38">
        <v>81.599999999999994</v>
      </c>
      <c r="AB1719" s="59">
        <f t="shared" si="1564"/>
        <v>0</v>
      </c>
      <c r="AC1719" s="16">
        <f t="shared" si="1564"/>
        <v>81.599999999999994</v>
      </c>
      <c r="AD1719" s="12">
        <f>(AG1719-AC1719)/AG1719</f>
        <v>0</v>
      </c>
      <c r="AE1719" s="115"/>
      <c r="AF1719" s="121">
        <v>3</v>
      </c>
      <c r="AG1719" s="52">
        <f>SUM(AJ1719:AL1719)+AE1719</f>
        <v>81.599999999999994</v>
      </c>
      <c r="AH1719" s="146"/>
      <c r="AJ1719" s="38">
        <f>ROUND(AC1719/(1-VLOOKUP(AF1719,Group,2,FALSE)),2)</f>
        <v>81.599999999999994</v>
      </c>
      <c r="AK1719" s="16">
        <f>IF(VLOOKUP(AF1719,Group,5,FALSE)="YES",VLOOKUP(ROUND(ROUND(AJ1719,1)-AJ1719,2),Round,2,FALSE)+VLOOKUP(AF1719,Group,6,FALSE),0)</f>
        <v>0</v>
      </c>
      <c r="AL1719" s="16">
        <f>IF(VLOOKUP(AF1719,Group,7,FALSE)="",0,ROUND(AJ1719-0.04999,1)-AJ1719+AM1719)</f>
        <v>0</v>
      </c>
      <c r="AM1719" s="16" t="str">
        <f>IF(VLOOKUP(AF1719,Group,7,FALSE)="","",VLOOKUP(AF1719,Group,7,FALSE))</f>
        <v/>
      </c>
      <c r="AO1719" s="157" t="s">
        <v>56</v>
      </c>
    </row>
    <row r="1720" spans="2:41" s="3" customFormat="1" ht="9.9499999999999993" customHeight="1" x14ac:dyDescent="0.2">
      <c r="B1720" s="106" t="s">
        <v>6</v>
      </c>
      <c r="D1720" s="39"/>
      <c r="E1720" s="72" t="s">
        <v>842</v>
      </c>
      <c r="F1720" s="72"/>
      <c r="G1720" s="29" t="s">
        <v>855</v>
      </c>
      <c r="H1720" s="29"/>
      <c r="K1720" s="29"/>
      <c r="L1720" s="29" t="s">
        <v>576</v>
      </c>
      <c r="N1720" s="72" t="s">
        <v>844</v>
      </c>
      <c r="P1720" s="72" t="s">
        <v>846</v>
      </c>
      <c r="Q1720" s="87"/>
      <c r="R1720" s="28"/>
      <c r="S1720" s="38">
        <f>IF(Suggested="Yes",AA1720,AG1720)</f>
        <v>97.45</v>
      </c>
      <c r="T1720" s="36" t="s">
        <v>43</v>
      </c>
      <c r="U1720" s="5" t="str">
        <f>+Instructions!$B$3</f>
        <v>E</v>
      </c>
      <c r="V1720" s="51"/>
      <c r="W1720" s="55">
        <f>+Instructions!$C$22</f>
        <v>0</v>
      </c>
      <c r="X1720" s="38">
        <f>ROUND($AA1720*(1-W1720)+0.004999,2)</f>
        <v>97.45</v>
      </c>
      <c r="Y1720" s="146"/>
      <c r="Z1720" s="6" t="s">
        <v>3263</v>
      </c>
      <c r="AA1720" s="38">
        <v>97.45</v>
      </c>
      <c r="AB1720" s="59">
        <f t="shared" si="1564"/>
        <v>0</v>
      </c>
      <c r="AC1720" s="16">
        <f t="shared" si="1564"/>
        <v>97.45</v>
      </c>
      <c r="AD1720" s="12">
        <f>(AG1720-AC1720)/AG1720</f>
        <v>0</v>
      </c>
      <c r="AE1720" s="115"/>
      <c r="AF1720" s="121">
        <v>3</v>
      </c>
      <c r="AG1720" s="52">
        <f>SUM(AJ1720:AL1720)+AE1720</f>
        <v>97.45</v>
      </c>
      <c r="AH1720" s="146"/>
      <c r="AJ1720" s="38">
        <f>ROUND(AC1720/(1-VLOOKUP(AF1720,Group,2,FALSE)),2)</f>
        <v>97.45</v>
      </c>
      <c r="AK1720" s="16">
        <f>IF(VLOOKUP(AF1720,Group,5,FALSE)="YES",VLOOKUP(ROUND(ROUND(AJ1720,1)-AJ1720,2),Round,2,FALSE)+VLOOKUP(AF1720,Group,6,FALSE),0)</f>
        <v>0</v>
      </c>
      <c r="AL1720" s="16">
        <f>IF(VLOOKUP(AF1720,Group,7,FALSE)="",0,ROUND(AJ1720-0.04999,1)-AJ1720+AM1720)</f>
        <v>0</v>
      </c>
      <c r="AM1720" s="16" t="str">
        <f>IF(VLOOKUP(AF1720,Group,7,FALSE)="","",VLOOKUP(AF1720,Group,7,FALSE))</f>
        <v/>
      </c>
      <c r="AO1720" s="157" t="s">
        <v>56</v>
      </c>
    </row>
    <row r="1721" spans="2:41" s="3" customFormat="1" ht="2.4500000000000002" customHeight="1" x14ac:dyDescent="0.2">
      <c r="P1721" s="72"/>
      <c r="Q1721" s="87"/>
      <c r="R1721" s="6"/>
      <c r="S1721" s="38"/>
      <c r="T1721" s="6"/>
      <c r="U1721" s="5"/>
      <c r="V1721" s="51"/>
      <c r="W1721" s="55"/>
      <c r="X1721" s="14"/>
      <c r="Y1721" s="146"/>
      <c r="Z1721" s="38"/>
      <c r="AA1721" s="38"/>
      <c r="AB1721" s="54"/>
      <c r="AC1721" s="16"/>
      <c r="AD1721" s="14"/>
      <c r="AE1721" s="64"/>
      <c r="AF1721" s="118"/>
      <c r="AG1721" s="38"/>
      <c r="AH1721" s="146"/>
      <c r="AJ1721" s="38"/>
      <c r="AK1721" s="16"/>
      <c r="AL1721" s="16"/>
      <c r="AM1721" s="16"/>
      <c r="AO1721" s="157" t="s">
        <v>56</v>
      </c>
    </row>
    <row r="1722" spans="2:41" s="3" customFormat="1" ht="9.9499999999999993" customHeight="1" x14ac:dyDescent="0.2">
      <c r="C1722" s="34"/>
      <c r="D1722" s="39" t="s">
        <v>573</v>
      </c>
      <c r="E1722" s="138" t="s">
        <v>857</v>
      </c>
      <c r="F1722" s="138"/>
      <c r="G1722" s="138"/>
      <c r="H1722" s="138"/>
      <c r="I1722" s="138"/>
      <c r="J1722" s="138"/>
      <c r="K1722" s="138"/>
      <c r="L1722" s="138"/>
      <c r="M1722" s="138"/>
      <c r="N1722" s="138"/>
      <c r="O1722" s="29"/>
      <c r="P1722" s="29"/>
      <c r="Q1722" s="29"/>
      <c r="R1722" s="29"/>
      <c r="S1722" s="29"/>
      <c r="T1722" s="29"/>
      <c r="U1722" s="5"/>
      <c r="V1722" s="51"/>
      <c r="W1722" s="68"/>
      <c r="X1722" s="68"/>
      <c r="Y1722" s="146"/>
      <c r="Z1722" s="38"/>
      <c r="AA1722" s="38"/>
      <c r="AB1722" s="54"/>
      <c r="AC1722" s="16"/>
      <c r="AD1722" s="14"/>
      <c r="AE1722" s="64"/>
      <c r="AF1722" s="118"/>
      <c r="AG1722" s="16"/>
      <c r="AH1722" s="146"/>
      <c r="AJ1722" s="38"/>
      <c r="AK1722" s="16"/>
      <c r="AL1722" s="16"/>
      <c r="AM1722" s="16"/>
      <c r="AO1722" s="157"/>
    </row>
    <row r="1723" spans="2:41" s="3" customFormat="1" ht="0.95" customHeight="1" x14ac:dyDescent="0.2">
      <c r="P1723" s="72"/>
      <c r="Q1723" s="87"/>
      <c r="R1723" s="6"/>
      <c r="S1723" s="38"/>
      <c r="T1723" s="6"/>
      <c r="U1723" s="5"/>
      <c r="V1723" s="51"/>
      <c r="W1723" s="55"/>
      <c r="X1723" s="14"/>
      <c r="Y1723" s="146"/>
      <c r="Z1723" s="38"/>
      <c r="AA1723" s="38"/>
      <c r="AB1723" s="54"/>
      <c r="AC1723" s="16"/>
      <c r="AD1723" s="14"/>
      <c r="AE1723" s="64"/>
      <c r="AF1723" s="118"/>
      <c r="AG1723" s="38"/>
      <c r="AH1723" s="146"/>
      <c r="AJ1723" s="38"/>
      <c r="AK1723" s="16"/>
      <c r="AL1723" s="16"/>
      <c r="AM1723" s="16"/>
      <c r="AO1723" s="157" t="s">
        <v>56</v>
      </c>
    </row>
    <row r="1724" spans="2:41" s="3" customFormat="1" ht="9.9499999999999993" customHeight="1" x14ac:dyDescent="0.2">
      <c r="B1724" s="106" t="s">
        <v>6</v>
      </c>
      <c r="D1724" s="39"/>
      <c r="E1724" s="72" t="s">
        <v>1386</v>
      </c>
      <c r="F1724" s="72"/>
      <c r="G1724" s="29" t="s">
        <v>855</v>
      </c>
      <c r="H1724" s="29"/>
      <c r="K1724" s="29"/>
      <c r="L1724" s="29" t="s">
        <v>576</v>
      </c>
      <c r="N1724" s="72" t="s">
        <v>859</v>
      </c>
      <c r="P1724" s="72" t="s">
        <v>1176</v>
      </c>
      <c r="Q1724" s="87"/>
      <c r="R1724" s="28"/>
      <c r="S1724" s="38">
        <f>IF(Suggested="Yes",AA1724,AG1724)</f>
        <v>132.65</v>
      </c>
      <c r="T1724" s="36" t="s">
        <v>43</v>
      </c>
      <c r="U1724" s="5" t="str">
        <f>+Instructions!$B$3</f>
        <v>E</v>
      </c>
      <c r="V1724" s="51"/>
      <c r="W1724" s="55">
        <f>+Instructions!$C$22</f>
        <v>0</v>
      </c>
      <c r="X1724" s="38">
        <f>ROUND($AA1724*(1-W1724)+0.004999,2)</f>
        <v>132.65</v>
      </c>
      <c r="Y1724" s="146"/>
      <c r="Z1724" s="6" t="s">
        <v>3263</v>
      </c>
      <c r="AA1724" s="38">
        <v>132.65</v>
      </c>
      <c r="AB1724" s="59">
        <f t="shared" ref="AB1724:AC1726" si="1565">+W1724</f>
        <v>0</v>
      </c>
      <c r="AC1724" s="16">
        <f t="shared" si="1565"/>
        <v>132.65</v>
      </c>
      <c r="AD1724" s="12">
        <f>(AG1724-AC1724)/AG1724</f>
        <v>0</v>
      </c>
      <c r="AE1724" s="115"/>
      <c r="AF1724" s="121">
        <v>3</v>
      </c>
      <c r="AG1724" s="52">
        <f>SUM(AJ1724:AL1724)+AE1724</f>
        <v>132.65</v>
      </c>
      <c r="AH1724" s="146"/>
      <c r="AJ1724" s="38">
        <f>ROUND(AC1724/(1-VLOOKUP(AF1724,Group,2,FALSE)),2)</f>
        <v>132.65</v>
      </c>
      <c r="AK1724" s="16">
        <f>IF(VLOOKUP(AF1724,Group,5,FALSE)="YES",VLOOKUP(ROUND(ROUND(AJ1724,1)-AJ1724,2),Round,2,FALSE)+VLOOKUP(AF1724,Group,6,FALSE),0)</f>
        <v>0</v>
      </c>
      <c r="AL1724" s="16">
        <f>IF(VLOOKUP(AF1724,Group,7,FALSE)="",0,ROUND(AJ1724-0.04999,1)-AJ1724+AM1724)</f>
        <v>0</v>
      </c>
      <c r="AM1724" s="16" t="str">
        <f>IF(VLOOKUP(AF1724,Group,7,FALSE)="","",VLOOKUP(AF1724,Group,7,FALSE))</f>
        <v/>
      </c>
      <c r="AO1724" s="157" t="s">
        <v>56</v>
      </c>
    </row>
    <row r="1725" spans="2:41" s="3" customFormat="1" ht="9.9499999999999993" customHeight="1" x14ac:dyDescent="0.2">
      <c r="B1725" s="106" t="s">
        <v>6</v>
      </c>
      <c r="D1725" s="39"/>
      <c r="E1725" s="72" t="s">
        <v>1386</v>
      </c>
      <c r="F1725" s="72"/>
      <c r="G1725" s="29" t="s">
        <v>858</v>
      </c>
      <c r="H1725" s="29"/>
      <c r="K1725" s="29"/>
      <c r="L1725" s="29" t="s">
        <v>576</v>
      </c>
      <c r="N1725" s="72" t="s">
        <v>860</v>
      </c>
      <c r="P1725" s="72" t="s">
        <v>1176</v>
      </c>
      <c r="Q1725" s="87"/>
      <c r="R1725" s="28"/>
      <c r="S1725" s="38">
        <f>IF(Suggested="Yes",AA1725,AG1725)</f>
        <v>98.55</v>
      </c>
      <c r="T1725" s="36" t="s">
        <v>43</v>
      </c>
      <c r="U1725" s="5" t="str">
        <f>+Instructions!$B$3</f>
        <v>E</v>
      </c>
      <c r="V1725" s="51"/>
      <c r="W1725" s="55">
        <f>+Instructions!$C$22</f>
        <v>0</v>
      </c>
      <c r="X1725" s="38">
        <f>ROUND($AA1725*(1-W1725)+0.004999,2)</f>
        <v>98.55</v>
      </c>
      <c r="Y1725" s="146"/>
      <c r="Z1725" s="6" t="s">
        <v>3263</v>
      </c>
      <c r="AA1725" s="38">
        <v>98.55</v>
      </c>
      <c r="AB1725" s="59">
        <f t="shared" si="1565"/>
        <v>0</v>
      </c>
      <c r="AC1725" s="16">
        <f t="shared" si="1565"/>
        <v>98.55</v>
      </c>
      <c r="AD1725" s="12">
        <f>(AG1725-AC1725)/AG1725</f>
        <v>0</v>
      </c>
      <c r="AE1725" s="115"/>
      <c r="AF1725" s="121">
        <v>3</v>
      </c>
      <c r="AG1725" s="52">
        <f>SUM(AJ1725:AL1725)+AE1725</f>
        <v>98.55</v>
      </c>
      <c r="AH1725" s="146"/>
      <c r="AJ1725" s="38">
        <f>ROUND(AC1725/(1-VLOOKUP(AF1725,Group,2,FALSE)),2)</f>
        <v>98.55</v>
      </c>
      <c r="AK1725" s="16">
        <f>IF(VLOOKUP(AF1725,Group,5,FALSE)="YES",VLOOKUP(ROUND(ROUND(AJ1725,1)-AJ1725,2),Round,2,FALSE)+VLOOKUP(AF1725,Group,6,FALSE),0)</f>
        <v>0</v>
      </c>
      <c r="AL1725" s="16">
        <f>IF(VLOOKUP(AF1725,Group,7,FALSE)="",0,ROUND(AJ1725-0.04999,1)-AJ1725+AM1725)</f>
        <v>0</v>
      </c>
      <c r="AM1725" s="16" t="str">
        <f>IF(VLOOKUP(AF1725,Group,7,FALSE)="","",VLOOKUP(AF1725,Group,7,FALSE))</f>
        <v/>
      </c>
      <c r="AO1725" s="157" t="s">
        <v>56</v>
      </c>
    </row>
    <row r="1726" spans="2:41" s="3" customFormat="1" ht="9.9499999999999993" customHeight="1" x14ac:dyDescent="0.2">
      <c r="B1726" s="106" t="s">
        <v>6</v>
      </c>
      <c r="D1726" s="39"/>
      <c r="E1726" s="72" t="s">
        <v>1386</v>
      </c>
      <c r="F1726" s="72"/>
      <c r="G1726" s="29" t="s">
        <v>852</v>
      </c>
      <c r="H1726" s="29"/>
      <c r="K1726" s="29"/>
      <c r="L1726" s="29" t="s">
        <v>576</v>
      </c>
      <c r="N1726" s="72" t="s">
        <v>861</v>
      </c>
      <c r="P1726" s="72" t="s">
        <v>1176</v>
      </c>
      <c r="Q1726" s="87"/>
      <c r="R1726" s="28"/>
      <c r="S1726" s="38">
        <f>IF(Suggested="Yes",AA1726,AG1726)</f>
        <v>132.65</v>
      </c>
      <c r="T1726" s="36" t="s">
        <v>43</v>
      </c>
      <c r="U1726" s="5" t="str">
        <f>+Instructions!$B$3</f>
        <v>E</v>
      </c>
      <c r="V1726" s="51"/>
      <c r="W1726" s="55">
        <f>+Instructions!$C$22</f>
        <v>0</v>
      </c>
      <c r="X1726" s="38">
        <f>ROUND($AA1726*(1-W1726)+0.004999,2)</f>
        <v>132.65</v>
      </c>
      <c r="Y1726" s="146"/>
      <c r="Z1726" s="6" t="s">
        <v>3263</v>
      </c>
      <c r="AA1726" s="38">
        <v>132.65</v>
      </c>
      <c r="AB1726" s="59">
        <f t="shared" si="1565"/>
        <v>0</v>
      </c>
      <c r="AC1726" s="16">
        <f t="shared" si="1565"/>
        <v>132.65</v>
      </c>
      <c r="AD1726" s="12">
        <f>(AG1726-AC1726)/AG1726</f>
        <v>0</v>
      </c>
      <c r="AE1726" s="115"/>
      <c r="AF1726" s="121">
        <v>3</v>
      </c>
      <c r="AG1726" s="52">
        <f>SUM(AJ1726:AL1726)+AE1726</f>
        <v>132.65</v>
      </c>
      <c r="AH1726" s="146"/>
      <c r="AJ1726" s="38">
        <f>ROUND(AC1726/(1-VLOOKUP(AF1726,Group,2,FALSE)),2)</f>
        <v>132.65</v>
      </c>
      <c r="AK1726" s="16">
        <f>IF(VLOOKUP(AF1726,Group,5,FALSE)="YES",VLOOKUP(ROUND(ROUND(AJ1726,1)-AJ1726,2),Round,2,FALSE)+VLOOKUP(AF1726,Group,6,FALSE),0)</f>
        <v>0</v>
      </c>
      <c r="AL1726" s="16">
        <f>IF(VLOOKUP(AF1726,Group,7,FALSE)="",0,ROUND(AJ1726-0.04999,1)-AJ1726+AM1726)</f>
        <v>0</v>
      </c>
      <c r="AM1726" s="16" t="str">
        <f>IF(VLOOKUP(AF1726,Group,7,FALSE)="","",VLOOKUP(AF1726,Group,7,FALSE))</f>
        <v/>
      </c>
      <c r="AO1726" s="157" t="s">
        <v>56</v>
      </c>
    </row>
    <row r="1727" spans="2:41" s="3" customFormat="1" ht="2.4500000000000002" customHeight="1" x14ac:dyDescent="0.2">
      <c r="P1727" s="72"/>
      <c r="Q1727" s="87"/>
      <c r="R1727" s="6"/>
      <c r="S1727" s="38"/>
      <c r="T1727" s="6"/>
      <c r="U1727" s="5"/>
      <c r="V1727" s="51"/>
      <c r="W1727" s="55"/>
      <c r="X1727" s="14"/>
      <c r="Y1727" s="146"/>
      <c r="Z1727" s="38"/>
      <c r="AA1727" s="38"/>
      <c r="AB1727" s="54"/>
      <c r="AC1727" s="16"/>
      <c r="AD1727" s="14"/>
      <c r="AE1727" s="64"/>
      <c r="AF1727" s="118"/>
      <c r="AG1727" s="38"/>
      <c r="AH1727" s="146"/>
      <c r="AJ1727" s="38"/>
      <c r="AK1727" s="16"/>
      <c r="AL1727" s="16"/>
      <c r="AM1727" s="16"/>
      <c r="AO1727" s="157" t="s">
        <v>56</v>
      </c>
    </row>
    <row r="1728" spans="2:41" s="3" customFormat="1" ht="9.9499999999999993" customHeight="1" x14ac:dyDescent="0.2">
      <c r="C1728" s="34"/>
      <c r="D1728" s="39" t="s">
        <v>573</v>
      </c>
      <c r="E1728" s="138" t="s">
        <v>862</v>
      </c>
      <c r="F1728" s="138"/>
      <c r="G1728" s="138"/>
      <c r="H1728" s="138"/>
      <c r="I1728" s="138"/>
      <c r="J1728" s="138"/>
      <c r="K1728" s="138"/>
      <c r="L1728" s="138"/>
      <c r="M1728" s="138"/>
      <c r="N1728" s="138"/>
      <c r="O1728" s="29"/>
      <c r="P1728" s="29"/>
      <c r="Q1728" s="29"/>
      <c r="R1728" s="29"/>
      <c r="S1728" s="29"/>
      <c r="T1728" s="29"/>
      <c r="U1728" s="5"/>
      <c r="V1728" s="51"/>
      <c r="W1728" s="68"/>
      <c r="X1728" s="68"/>
      <c r="Y1728" s="146"/>
      <c r="Z1728" s="38"/>
      <c r="AA1728" s="38"/>
      <c r="AB1728" s="54"/>
      <c r="AC1728" s="16"/>
      <c r="AD1728" s="14"/>
      <c r="AE1728" s="64"/>
      <c r="AF1728" s="118"/>
      <c r="AG1728" s="16"/>
      <c r="AH1728" s="146"/>
      <c r="AJ1728" s="38"/>
      <c r="AK1728" s="16"/>
      <c r="AL1728" s="16"/>
      <c r="AM1728" s="16"/>
      <c r="AO1728" s="157"/>
    </row>
    <row r="1729" spans="2:41" s="3" customFormat="1" ht="0.95" customHeight="1" x14ac:dyDescent="0.2">
      <c r="P1729" s="72"/>
      <c r="Q1729" s="87"/>
      <c r="R1729" s="6"/>
      <c r="S1729" s="38"/>
      <c r="T1729" s="6"/>
      <c r="U1729" s="5"/>
      <c r="V1729" s="51"/>
      <c r="W1729" s="55"/>
      <c r="X1729" s="14"/>
      <c r="Y1729" s="146"/>
      <c r="Z1729" s="38"/>
      <c r="AA1729" s="38"/>
      <c r="AB1729" s="54"/>
      <c r="AC1729" s="16"/>
      <c r="AD1729" s="14"/>
      <c r="AE1729" s="64"/>
      <c r="AF1729" s="118"/>
      <c r="AG1729" s="38"/>
      <c r="AH1729" s="146"/>
      <c r="AJ1729" s="38"/>
      <c r="AK1729" s="16"/>
      <c r="AL1729" s="16"/>
      <c r="AM1729" s="16"/>
      <c r="AO1729" s="157" t="s">
        <v>56</v>
      </c>
    </row>
    <row r="1730" spans="2:41" s="3" customFormat="1" ht="9.9499999999999993" customHeight="1" x14ac:dyDescent="0.2">
      <c r="B1730" s="106" t="s">
        <v>6</v>
      </c>
      <c r="D1730" s="39"/>
      <c r="E1730" s="72" t="s">
        <v>863</v>
      </c>
      <c r="F1730" s="72"/>
      <c r="G1730" s="29" t="s">
        <v>202</v>
      </c>
      <c r="H1730" s="29"/>
      <c r="K1730" s="29"/>
      <c r="L1730" s="29" t="s">
        <v>125</v>
      </c>
      <c r="N1730" s="72" t="s">
        <v>864</v>
      </c>
      <c r="P1730" s="72" t="s">
        <v>2719</v>
      </c>
      <c r="Q1730" s="87"/>
      <c r="R1730" s="28"/>
      <c r="S1730" s="38">
        <f t="shared" ref="S1730:S1733" si="1566">IF(Suggested="Yes",AA1730,AG1730)</f>
        <v>55.5</v>
      </c>
      <c r="T1730" s="36" t="s">
        <v>43</v>
      </c>
      <c r="U1730" s="5" t="str">
        <f>+Instructions!$B$3</f>
        <v>E</v>
      </c>
      <c r="V1730" s="51"/>
      <c r="W1730" s="55">
        <f>+Instructions!$C$22</f>
        <v>0</v>
      </c>
      <c r="X1730" s="38">
        <f t="shared" ref="X1730:X1733" si="1567">ROUND($AA1730*(1-W1730)+0.004999,2)</f>
        <v>55.5</v>
      </c>
      <c r="Y1730" s="146"/>
      <c r="Z1730" s="6" t="s">
        <v>3263</v>
      </c>
      <c r="AA1730" s="38">
        <v>55.5</v>
      </c>
      <c r="AB1730" s="59">
        <f t="shared" ref="AB1730:AC1733" si="1568">+W1730</f>
        <v>0</v>
      </c>
      <c r="AC1730" s="16">
        <f t="shared" si="1568"/>
        <v>55.5</v>
      </c>
      <c r="AD1730" s="12">
        <f t="shared" ref="AD1730:AD1733" si="1569">(AG1730-AC1730)/AG1730</f>
        <v>0</v>
      </c>
      <c r="AE1730" s="115"/>
      <c r="AF1730" s="121">
        <v>3</v>
      </c>
      <c r="AG1730" s="52">
        <f t="shared" ref="AG1730:AG1733" si="1570">SUM(AJ1730:AL1730)+AE1730</f>
        <v>55.5</v>
      </c>
      <c r="AH1730" s="146"/>
      <c r="AJ1730" s="38">
        <f t="shared" ref="AJ1730:AJ1733" si="1571">ROUND(AC1730/(1-VLOOKUP(AF1730,Group,2,FALSE)),2)</f>
        <v>55.5</v>
      </c>
      <c r="AK1730" s="16">
        <f t="shared" ref="AK1730:AK1733" si="1572">IF(VLOOKUP(AF1730,Group,5,FALSE)="YES",VLOOKUP(ROUND(ROUND(AJ1730,1)-AJ1730,2),Round,2,FALSE)+VLOOKUP(AF1730,Group,6,FALSE),0)</f>
        <v>0</v>
      </c>
      <c r="AL1730" s="16">
        <f t="shared" ref="AL1730:AL1733" si="1573">IF(VLOOKUP(AF1730,Group,7,FALSE)="",0,ROUND(AJ1730-0.04999,1)-AJ1730+AM1730)</f>
        <v>0</v>
      </c>
      <c r="AM1730" s="16" t="str">
        <f t="shared" ref="AM1730:AM1733" si="1574">IF(VLOOKUP(AF1730,Group,7,FALSE)="","",VLOOKUP(AF1730,Group,7,FALSE))</f>
        <v/>
      </c>
      <c r="AO1730" s="157" t="s">
        <v>56</v>
      </c>
    </row>
    <row r="1731" spans="2:41" s="3" customFormat="1" ht="9.9499999999999993" customHeight="1" x14ac:dyDescent="0.2">
      <c r="B1731" s="106" t="s">
        <v>6</v>
      </c>
      <c r="D1731" s="39"/>
      <c r="E1731" s="72" t="s">
        <v>863</v>
      </c>
      <c r="F1731" s="72"/>
      <c r="G1731" s="29" t="s">
        <v>229</v>
      </c>
      <c r="H1731" s="29"/>
      <c r="K1731" s="29"/>
      <c r="L1731" s="29" t="s">
        <v>125</v>
      </c>
      <c r="N1731" s="72" t="s">
        <v>865</v>
      </c>
      <c r="P1731" s="72" t="s">
        <v>2719</v>
      </c>
      <c r="Q1731" s="87"/>
      <c r="R1731" s="28"/>
      <c r="S1731" s="38">
        <f t="shared" si="1566"/>
        <v>55.85</v>
      </c>
      <c r="T1731" s="36" t="s">
        <v>43</v>
      </c>
      <c r="U1731" s="5" t="str">
        <f>+Instructions!$B$3</f>
        <v>E</v>
      </c>
      <c r="V1731" s="51"/>
      <c r="W1731" s="55">
        <f>+Instructions!$C$22</f>
        <v>0</v>
      </c>
      <c r="X1731" s="38">
        <f t="shared" si="1567"/>
        <v>55.85</v>
      </c>
      <c r="Y1731" s="146"/>
      <c r="Z1731" s="6" t="s">
        <v>3263</v>
      </c>
      <c r="AA1731" s="38">
        <v>55.85</v>
      </c>
      <c r="AB1731" s="59">
        <f t="shared" si="1568"/>
        <v>0</v>
      </c>
      <c r="AC1731" s="16">
        <f t="shared" si="1568"/>
        <v>55.85</v>
      </c>
      <c r="AD1731" s="12">
        <f t="shared" si="1569"/>
        <v>0</v>
      </c>
      <c r="AE1731" s="115"/>
      <c r="AF1731" s="121">
        <v>3</v>
      </c>
      <c r="AG1731" s="52">
        <f t="shared" si="1570"/>
        <v>55.85</v>
      </c>
      <c r="AH1731" s="146"/>
      <c r="AJ1731" s="38">
        <f t="shared" si="1571"/>
        <v>55.85</v>
      </c>
      <c r="AK1731" s="16">
        <f t="shared" si="1572"/>
        <v>0</v>
      </c>
      <c r="AL1731" s="16">
        <f t="shared" si="1573"/>
        <v>0</v>
      </c>
      <c r="AM1731" s="16" t="str">
        <f t="shared" si="1574"/>
        <v/>
      </c>
      <c r="AO1731" s="157" t="s">
        <v>56</v>
      </c>
    </row>
    <row r="1732" spans="2:41" s="3" customFormat="1" ht="9.9499999999999993" customHeight="1" x14ac:dyDescent="0.2">
      <c r="B1732" s="106" t="s">
        <v>6</v>
      </c>
      <c r="D1732" s="39"/>
      <c r="E1732" s="72" t="s">
        <v>863</v>
      </c>
      <c r="F1732" s="72"/>
      <c r="G1732" s="29" t="s">
        <v>371</v>
      </c>
      <c r="H1732" s="29"/>
      <c r="K1732" s="29"/>
      <c r="L1732" s="29" t="s">
        <v>125</v>
      </c>
      <c r="N1732" s="72" t="s">
        <v>867</v>
      </c>
      <c r="P1732" s="72" t="s">
        <v>2719</v>
      </c>
      <c r="Q1732" s="87"/>
      <c r="R1732" s="28"/>
      <c r="S1732" s="38">
        <f t="shared" si="1566"/>
        <v>55.55</v>
      </c>
      <c r="T1732" s="36" t="s">
        <v>43</v>
      </c>
      <c r="U1732" s="5" t="str">
        <f>+Instructions!$B$3</f>
        <v>E</v>
      </c>
      <c r="V1732" s="51"/>
      <c r="W1732" s="55">
        <f>+Instructions!$C$22</f>
        <v>0</v>
      </c>
      <c r="X1732" s="38">
        <f t="shared" si="1567"/>
        <v>55.55</v>
      </c>
      <c r="Y1732" s="146"/>
      <c r="Z1732" s="6" t="s">
        <v>3263</v>
      </c>
      <c r="AA1732" s="38">
        <v>55.55</v>
      </c>
      <c r="AB1732" s="59">
        <f t="shared" si="1568"/>
        <v>0</v>
      </c>
      <c r="AC1732" s="16">
        <f t="shared" si="1568"/>
        <v>55.55</v>
      </c>
      <c r="AD1732" s="12">
        <f t="shared" si="1569"/>
        <v>0</v>
      </c>
      <c r="AE1732" s="115"/>
      <c r="AF1732" s="121">
        <v>3</v>
      </c>
      <c r="AG1732" s="52">
        <f t="shared" si="1570"/>
        <v>55.55</v>
      </c>
      <c r="AH1732" s="146"/>
      <c r="AJ1732" s="38">
        <f t="shared" si="1571"/>
        <v>55.55</v>
      </c>
      <c r="AK1732" s="16">
        <f t="shared" si="1572"/>
        <v>0</v>
      </c>
      <c r="AL1732" s="16">
        <f t="shared" si="1573"/>
        <v>0</v>
      </c>
      <c r="AM1732" s="16" t="str">
        <f t="shared" si="1574"/>
        <v/>
      </c>
      <c r="AO1732" s="157" t="s">
        <v>56</v>
      </c>
    </row>
    <row r="1733" spans="2:41" s="3" customFormat="1" ht="9.9499999999999993" customHeight="1" x14ac:dyDescent="0.2">
      <c r="B1733" s="106" t="s">
        <v>6</v>
      </c>
      <c r="D1733" s="39"/>
      <c r="E1733" s="72" t="s">
        <v>863</v>
      </c>
      <c r="F1733" s="72"/>
      <c r="G1733" s="29" t="s">
        <v>371</v>
      </c>
      <c r="H1733" s="29"/>
      <c r="K1733" s="29"/>
      <c r="L1733" s="29" t="s">
        <v>88</v>
      </c>
      <c r="N1733" s="72" t="s">
        <v>866</v>
      </c>
      <c r="P1733" s="72" t="s">
        <v>2719</v>
      </c>
      <c r="Q1733" s="87"/>
      <c r="R1733" s="28"/>
      <c r="S1733" s="38">
        <f t="shared" si="1566"/>
        <v>55.7</v>
      </c>
      <c r="T1733" s="36" t="s">
        <v>43</v>
      </c>
      <c r="U1733" s="5" t="str">
        <f>+Instructions!$B$3</f>
        <v>E</v>
      </c>
      <c r="V1733" s="51"/>
      <c r="W1733" s="55">
        <f>+Instructions!$C$22</f>
        <v>0</v>
      </c>
      <c r="X1733" s="38">
        <f t="shared" si="1567"/>
        <v>55.7</v>
      </c>
      <c r="Y1733" s="146"/>
      <c r="Z1733" s="6" t="s">
        <v>3263</v>
      </c>
      <c r="AA1733" s="38">
        <v>55.7</v>
      </c>
      <c r="AB1733" s="59">
        <f t="shared" si="1568"/>
        <v>0</v>
      </c>
      <c r="AC1733" s="16">
        <f t="shared" si="1568"/>
        <v>55.7</v>
      </c>
      <c r="AD1733" s="12">
        <f t="shared" si="1569"/>
        <v>0</v>
      </c>
      <c r="AE1733" s="115"/>
      <c r="AF1733" s="121">
        <v>3</v>
      </c>
      <c r="AG1733" s="52">
        <f t="shared" si="1570"/>
        <v>55.7</v>
      </c>
      <c r="AH1733" s="146"/>
      <c r="AJ1733" s="38">
        <f t="shared" si="1571"/>
        <v>55.7</v>
      </c>
      <c r="AK1733" s="16">
        <f t="shared" si="1572"/>
        <v>0</v>
      </c>
      <c r="AL1733" s="16">
        <f t="shared" si="1573"/>
        <v>0</v>
      </c>
      <c r="AM1733" s="16" t="str">
        <f t="shared" si="1574"/>
        <v/>
      </c>
      <c r="AO1733" s="157" t="s">
        <v>56</v>
      </c>
    </row>
    <row r="1734" spans="2:41" s="3" customFormat="1" ht="2.85" customHeight="1" x14ac:dyDescent="0.2">
      <c r="P1734" s="72"/>
      <c r="Q1734" s="87"/>
      <c r="R1734" s="6"/>
      <c r="S1734" s="38"/>
      <c r="T1734" s="6"/>
      <c r="U1734" s="5"/>
      <c r="V1734" s="51"/>
      <c r="W1734" s="55"/>
      <c r="X1734" s="14"/>
      <c r="Y1734" s="146"/>
      <c r="Z1734" s="38"/>
      <c r="AA1734" s="38"/>
      <c r="AB1734" s="54"/>
      <c r="AC1734" s="16"/>
      <c r="AD1734" s="14"/>
      <c r="AE1734" s="64"/>
      <c r="AF1734" s="118"/>
      <c r="AG1734" s="38"/>
      <c r="AH1734" s="146"/>
      <c r="AJ1734" s="38"/>
      <c r="AK1734" s="16"/>
      <c r="AL1734" s="16"/>
      <c r="AM1734" s="16"/>
      <c r="AO1734" s="157" t="s">
        <v>56</v>
      </c>
    </row>
    <row r="1735" spans="2:41" s="3" customFormat="1" ht="9.9499999999999993" customHeight="1" x14ac:dyDescent="0.2">
      <c r="C1735" s="34"/>
      <c r="D1735" s="39" t="s">
        <v>573</v>
      </c>
      <c r="E1735" s="138" t="s">
        <v>868</v>
      </c>
      <c r="F1735" s="138"/>
      <c r="G1735" s="138"/>
      <c r="H1735" s="138"/>
      <c r="I1735" s="138"/>
      <c r="J1735" s="138"/>
      <c r="K1735" s="138"/>
      <c r="L1735" s="138"/>
      <c r="M1735" s="138"/>
      <c r="N1735" s="138"/>
      <c r="O1735" s="29"/>
      <c r="P1735" s="29"/>
      <c r="Q1735" s="29"/>
      <c r="R1735" s="29"/>
      <c r="S1735" s="29"/>
      <c r="T1735" s="29"/>
      <c r="U1735" s="5"/>
      <c r="V1735" s="51"/>
      <c r="W1735" s="68"/>
      <c r="X1735" s="68"/>
      <c r="Y1735" s="146"/>
      <c r="Z1735" s="38"/>
      <c r="AA1735" s="38"/>
      <c r="AB1735" s="54"/>
      <c r="AC1735" s="16"/>
      <c r="AD1735" s="14"/>
      <c r="AE1735" s="64"/>
      <c r="AF1735" s="118"/>
      <c r="AG1735" s="16"/>
      <c r="AH1735" s="146"/>
      <c r="AJ1735" s="38"/>
      <c r="AK1735" s="16"/>
      <c r="AL1735" s="16"/>
      <c r="AM1735" s="16"/>
      <c r="AO1735" s="157"/>
    </row>
    <row r="1736" spans="2:41" s="3" customFormat="1" ht="0.95" customHeight="1" x14ac:dyDescent="0.2">
      <c r="P1736" s="72"/>
      <c r="Q1736" s="87"/>
      <c r="R1736" s="6"/>
      <c r="S1736" s="38"/>
      <c r="T1736" s="6"/>
      <c r="U1736" s="5"/>
      <c r="V1736" s="51"/>
      <c r="W1736" s="55"/>
      <c r="X1736" s="14"/>
      <c r="Y1736" s="146"/>
      <c r="Z1736" s="38"/>
      <c r="AA1736" s="38"/>
      <c r="AB1736" s="54"/>
      <c r="AC1736" s="16"/>
      <c r="AD1736" s="14"/>
      <c r="AE1736" s="64"/>
      <c r="AF1736" s="118"/>
      <c r="AG1736" s="38"/>
      <c r="AH1736" s="146"/>
      <c r="AJ1736" s="38"/>
      <c r="AK1736" s="16"/>
      <c r="AL1736" s="16"/>
      <c r="AM1736" s="16"/>
      <c r="AO1736" s="157" t="s">
        <v>56</v>
      </c>
    </row>
    <row r="1737" spans="2:41" s="3" customFormat="1" ht="9.9499999999999993" customHeight="1" x14ac:dyDescent="0.2">
      <c r="B1737" s="106" t="s">
        <v>6</v>
      </c>
      <c r="D1737" s="39"/>
      <c r="E1737" s="72" t="s">
        <v>869</v>
      </c>
      <c r="F1737" s="72"/>
      <c r="G1737" s="29" t="s">
        <v>871</v>
      </c>
      <c r="H1737" s="29"/>
      <c r="K1737" s="29"/>
      <c r="L1737" s="29" t="s">
        <v>125</v>
      </c>
      <c r="N1737" s="72" t="s">
        <v>874</v>
      </c>
      <c r="P1737" s="72" t="s">
        <v>875</v>
      </c>
      <c r="Q1737" s="87"/>
      <c r="R1737" s="28"/>
      <c r="S1737" s="38">
        <f>IF(Suggested="Yes",AA1737,AG1737)</f>
        <v>83.55</v>
      </c>
      <c r="T1737" s="36" t="s">
        <v>43</v>
      </c>
      <c r="U1737" s="5" t="str">
        <f>+Instructions!$B$3</f>
        <v>E</v>
      </c>
      <c r="V1737" s="51"/>
      <c r="W1737" s="55">
        <f>+Instructions!$C$22</f>
        <v>0</v>
      </c>
      <c r="X1737" s="38">
        <f>ROUND($AA1737*(1-W1737)+0.004999,2)</f>
        <v>83.55</v>
      </c>
      <c r="Y1737" s="146"/>
      <c r="Z1737" s="6" t="s">
        <v>3263</v>
      </c>
      <c r="AA1737" s="38">
        <v>83.55</v>
      </c>
      <c r="AB1737" s="59">
        <f t="shared" ref="AB1737:AC1739" si="1575">+W1737</f>
        <v>0</v>
      </c>
      <c r="AC1737" s="16">
        <f t="shared" si="1575"/>
        <v>83.55</v>
      </c>
      <c r="AD1737" s="12">
        <f>(AG1737-AC1737)/AG1737</f>
        <v>0</v>
      </c>
      <c r="AE1737" s="115"/>
      <c r="AF1737" s="121">
        <v>3</v>
      </c>
      <c r="AG1737" s="52">
        <f>SUM(AJ1737:AL1737)+AE1737</f>
        <v>83.55</v>
      </c>
      <c r="AH1737" s="146"/>
      <c r="AJ1737" s="38">
        <f>ROUND(AC1737/(1-VLOOKUP(AF1737,Group,2,FALSE)),2)</f>
        <v>83.55</v>
      </c>
      <c r="AK1737" s="16">
        <f>IF(VLOOKUP(AF1737,Group,5,FALSE)="YES",VLOOKUP(ROUND(ROUND(AJ1737,1)-AJ1737,2),Round,2,FALSE)+VLOOKUP(AF1737,Group,6,FALSE),0)</f>
        <v>0</v>
      </c>
      <c r="AL1737" s="16">
        <f>IF(VLOOKUP(AF1737,Group,7,FALSE)="",0,ROUND(AJ1737-0.04999,1)-AJ1737+AM1737)</f>
        <v>0</v>
      </c>
      <c r="AM1737" s="16" t="str">
        <f>IF(VLOOKUP(AF1737,Group,7,FALSE)="","",VLOOKUP(AF1737,Group,7,FALSE))</f>
        <v/>
      </c>
      <c r="AO1737" s="157" t="s">
        <v>56</v>
      </c>
    </row>
    <row r="1738" spans="2:41" s="3" customFormat="1" ht="9.9499999999999993" customHeight="1" x14ac:dyDescent="0.2">
      <c r="B1738" s="106" t="s">
        <v>6</v>
      </c>
      <c r="D1738" s="39"/>
      <c r="E1738" s="72" t="s">
        <v>869</v>
      </c>
      <c r="F1738" s="72"/>
      <c r="G1738" s="29" t="s">
        <v>870</v>
      </c>
      <c r="H1738" s="29"/>
      <c r="K1738" s="29"/>
      <c r="L1738" s="29" t="s">
        <v>125</v>
      </c>
      <c r="N1738" s="72" t="s">
        <v>872</v>
      </c>
      <c r="P1738" s="72" t="s">
        <v>875</v>
      </c>
      <c r="Q1738" s="87"/>
      <c r="R1738" s="28"/>
      <c r="S1738" s="38">
        <f>IF(Suggested="Yes",AA1738,AG1738)</f>
        <v>66.349999999999994</v>
      </c>
      <c r="T1738" s="36" t="s">
        <v>43</v>
      </c>
      <c r="U1738" s="5" t="str">
        <f>+Instructions!$B$3</f>
        <v>E</v>
      </c>
      <c r="V1738" s="51"/>
      <c r="W1738" s="55">
        <f>+Instructions!$C$22</f>
        <v>0</v>
      </c>
      <c r="X1738" s="38">
        <f>ROUND($AA1738*(1-W1738)+0.004999,2)</f>
        <v>66.349999999999994</v>
      </c>
      <c r="Y1738" s="146"/>
      <c r="Z1738" s="6" t="s">
        <v>3263</v>
      </c>
      <c r="AA1738" s="38">
        <v>66.349999999999994</v>
      </c>
      <c r="AB1738" s="59">
        <f t="shared" si="1575"/>
        <v>0</v>
      </c>
      <c r="AC1738" s="16">
        <f t="shared" si="1575"/>
        <v>66.349999999999994</v>
      </c>
      <c r="AD1738" s="12">
        <f>(AG1738-AC1738)/AG1738</f>
        <v>0</v>
      </c>
      <c r="AE1738" s="115"/>
      <c r="AF1738" s="121">
        <v>3</v>
      </c>
      <c r="AG1738" s="52">
        <f>SUM(AJ1738:AL1738)+AE1738</f>
        <v>66.349999999999994</v>
      </c>
      <c r="AH1738" s="146"/>
      <c r="AJ1738" s="38">
        <f>ROUND(AC1738/(1-VLOOKUP(AF1738,Group,2,FALSE)),2)</f>
        <v>66.349999999999994</v>
      </c>
      <c r="AK1738" s="16">
        <f>IF(VLOOKUP(AF1738,Group,5,FALSE)="YES",VLOOKUP(ROUND(ROUND(AJ1738,1)-AJ1738,2),Round,2,FALSE)+VLOOKUP(AF1738,Group,6,FALSE),0)</f>
        <v>0</v>
      </c>
      <c r="AL1738" s="16">
        <f>IF(VLOOKUP(AF1738,Group,7,FALSE)="",0,ROUND(AJ1738-0.04999,1)-AJ1738+AM1738)</f>
        <v>0</v>
      </c>
      <c r="AM1738" s="16" t="str">
        <f>IF(VLOOKUP(AF1738,Group,7,FALSE)="","",VLOOKUP(AF1738,Group,7,FALSE))</f>
        <v/>
      </c>
      <c r="AO1738" s="157" t="s">
        <v>56</v>
      </c>
    </row>
    <row r="1739" spans="2:41" s="3" customFormat="1" ht="9.9499999999999993" customHeight="1" x14ac:dyDescent="0.2">
      <c r="B1739" s="106" t="s">
        <v>6</v>
      </c>
      <c r="D1739" s="39"/>
      <c r="E1739" s="72" t="s">
        <v>869</v>
      </c>
      <c r="F1739" s="72"/>
      <c r="G1739" s="29" t="s">
        <v>854</v>
      </c>
      <c r="H1739" s="29"/>
      <c r="K1739" s="29"/>
      <c r="L1739" s="29" t="s">
        <v>125</v>
      </c>
      <c r="N1739" s="72" t="s">
        <v>873</v>
      </c>
      <c r="P1739" s="72" t="s">
        <v>875</v>
      </c>
      <c r="Q1739" s="87"/>
      <c r="R1739" s="28"/>
      <c r="S1739" s="38">
        <f>IF(Suggested="Yes",AA1739,AG1739)</f>
        <v>66.349999999999994</v>
      </c>
      <c r="T1739" s="36" t="s">
        <v>43</v>
      </c>
      <c r="U1739" s="5" t="str">
        <f>+Instructions!$B$3</f>
        <v>E</v>
      </c>
      <c r="V1739" s="51"/>
      <c r="W1739" s="55">
        <f>+Instructions!$C$22</f>
        <v>0</v>
      </c>
      <c r="X1739" s="38">
        <f>ROUND($AA1739*(1-W1739)+0.004999,2)</f>
        <v>66.349999999999994</v>
      </c>
      <c r="Y1739" s="146"/>
      <c r="Z1739" s="6" t="s">
        <v>3263</v>
      </c>
      <c r="AA1739" s="38">
        <v>66.349999999999994</v>
      </c>
      <c r="AB1739" s="59">
        <f t="shared" si="1575"/>
        <v>0</v>
      </c>
      <c r="AC1739" s="16">
        <f t="shared" si="1575"/>
        <v>66.349999999999994</v>
      </c>
      <c r="AD1739" s="12">
        <f>(AG1739-AC1739)/AG1739</f>
        <v>0</v>
      </c>
      <c r="AE1739" s="115"/>
      <c r="AF1739" s="121">
        <v>3</v>
      </c>
      <c r="AG1739" s="52">
        <f>SUM(AJ1739:AL1739)+AE1739</f>
        <v>66.349999999999994</v>
      </c>
      <c r="AH1739" s="146"/>
      <c r="AJ1739" s="38">
        <f>ROUND(AC1739/(1-VLOOKUP(AF1739,Group,2,FALSE)),2)</f>
        <v>66.349999999999994</v>
      </c>
      <c r="AK1739" s="16">
        <f>IF(VLOOKUP(AF1739,Group,5,FALSE)="YES",VLOOKUP(ROUND(ROUND(AJ1739,1)-AJ1739,2),Round,2,FALSE)+VLOOKUP(AF1739,Group,6,FALSE),0)</f>
        <v>0</v>
      </c>
      <c r="AL1739" s="16">
        <f>IF(VLOOKUP(AF1739,Group,7,FALSE)="",0,ROUND(AJ1739-0.04999,1)-AJ1739+AM1739)</f>
        <v>0</v>
      </c>
      <c r="AM1739" s="16" t="str">
        <f>IF(VLOOKUP(AF1739,Group,7,FALSE)="","",VLOOKUP(AF1739,Group,7,FALSE))</f>
        <v/>
      </c>
      <c r="AO1739" s="157" t="s">
        <v>56</v>
      </c>
    </row>
    <row r="1740" spans="2:41" s="3" customFormat="1" ht="2.4500000000000002" customHeight="1" x14ac:dyDescent="0.2">
      <c r="P1740" s="72"/>
      <c r="Q1740" s="87"/>
      <c r="R1740" s="6"/>
      <c r="S1740" s="38"/>
      <c r="T1740" s="6"/>
      <c r="U1740" s="5"/>
      <c r="V1740" s="51"/>
      <c r="W1740" s="55"/>
      <c r="X1740" s="14"/>
      <c r="Y1740" s="146"/>
      <c r="Z1740" s="38"/>
      <c r="AA1740" s="38"/>
      <c r="AB1740" s="54"/>
      <c r="AC1740" s="16"/>
      <c r="AD1740" s="14"/>
      <c r="AE1740" s="64"/>
      <c r="AF1740" s="118"/>
      <c r="AG1740" s="38"/>
      <c r="AH1740" s="146"/>
      <c r="AJ1740" s="38"/>
      <c r="AK1740" s="16"/>
      <c r="AL1740" s="16"/>
      <c r="AM1740" s="16"/>
      <c r="AO1740" s="157" t="s">
        <v>56</v>
      </c>
    </row>
    <row r="1741" spans="2:41" s="3" customFormat="1" ht="9.9499999999999993" customHeight="1" x14ac:dyDescent="0.2">
      <c r="C1741" s="34"/>
      <c r="D1741" s="39" t="s">
        <v>573</v>
      </c>
      <c r="E1741" s="138" t="s">
        <v>876</v>
      </c>
      <c r="F1741" s="138"/>
      <c r="G1741" s="138"/>
      <c r="H1741" s="138"/>
      <c r="I1741" s="138"/>
      <c r="J1741" s="138"/>
      <c r="K1741" s="138"/>
      <c r="L1741" s="138"/>
      <c r="M1741" s="138"/>
      <c r="N1741" s="138"/>
      <c r="O1741" s="29"/>
      <c r="P1741" s="29"/>
      <c r="Q1741" s="29"/>
      <c r="R1741" s="29"/>
      <c r="S1741" s="29"/>
      <c r="T1741" s="29"/>
      <c r="U1741" s="5"/>
      <c r="V1741" s="51"/>
      <c r="W1741" s="68"/>
      <c r="X1741" s="68"/>
      <c r="Y1741" s="146"/>
      <c r="Z1741" s="38"/>
      <c r="AA1741" s="38"/>
      <c r="AB1741" s="54"/>
      <c r="AC1741" s="16"/>
      <c r="AD1741" s="14"/>
      <c r="AE1741" s="64"/>
      <c r="AF1741" s="118"/>
      <c r="AG1741" s="16"/>
      <c r="AH1741" s="146"/>
      <c r="AJ1741" s="38"/>
      <c r="AK1741" s="16"/>
      <c r="AL1741" s="16"/>
      <c r="AM1741" s="16"/>
      <c r="AO1741" s="157"/>
    </row>
    <row r="1742" spans="2:41" s="3" customFormat="1" ht="0.95" customHeight="1" x14ac:dyDescent="0.2">
      <c r="P1742" s="72"/>
      <c r="Q1742" s="87"/>
      <c r="R1742" s="6"/>
      <c r="S1742" s="38"/>
      <c r="T1742" s="6"/>
      <c r="U1742" s="5"/>
      <c r="V1742" s="51"/>
      <c r="W1742" s="55"/>
      <c r="X1742" s="14"/>
      <c r="Y1742" s="146"/>
      <c r="Z1742" s="38"/>
      <c r="AA1742" s="38"/>
      <c r="AB1742" s="54"/>
      <c r="AC1742" s="16"/>
      <c r="AD1742" s="14"/>
      <c r="AE1742" s="64"/>
      <c r="AF1742" s="118"/>
      <c r="AG1742" s="38"/>
      <c r="AH1742" s="146"/>
      <c r="AJ1742" s="38"/>
      <c r="AK1742" s="16"/>
      <c r="AL1742" s="16"/>
      <c r="AM1742" s="16"/>
      <c r="AO1742" s="157" t="s">
        <v>56</v>
      </c>
    </row>
    <row r="1743" spans="2:41" s="3" customFormat="1" ht="9.9499999999999993" customHeight="1" x14ac:dyDescent="0.2">
      <c r="B1743" s="106" t="s">
        <v>6</v>
      </c>
      <c r="D1743" s="39"/>
      <c r="E1743" s="72" t="s">
        <v>877</v>
      </c>
      <c r="F1743" s="72"/>
      <c r="G1743" s="29" t="s">
        <v>879</v>
      </c>
      <c r="H1743" s="29"/>
      <c r="K1743" s="29"/>
      <c r="L1743" s="29" t="s">
        <v>125</v>
      </c>
      <c r="N1743" s="72" t="s">
        <v>881</v>
      </c>
      <c r="P1743" s="72" t="s">
        <v>574</v>
      </c>
      <c r="Q1743" s="87"/>
      <c r="R1743" s="28"/>
      <c r="S1743" s="38">
        <f>IF(Suggested="Yes",AA1743,AG1743)</f>
        <v>115.65</v>
      </c>
      <c r="T1743" s="36" t="s">
        <v>43</v>
      </c>
      <c r="U1743" s="5" t="str">
        <f>+Instructions!$B$3</f>
        <v>E</v>
      </c>
      <c r="V1743" s="51"/>
      <c r="W1743" s="55">
        <f>+Instructions!$C$22</f>
        <v>0</v>
      </c>
      <c r="X1743" s="38">
        <f>ROUND($AA1743*(1-W1743)+0.004999,2)</f>
        <v>115.65</v>
      </c>
      <c r="Y1743" s="146"/>
      <c r="Z1743" s="6" t="s">
        <v>3263</v>
      </c>
      <c r="AA1743" s="38">
        <v>115.65</v>
      </c>
      <c r="AB1743" s="59">
        <f>+W1743</f>
        <v>0</v>
      </c>
      <c r="AC1743" s="16">
        <f>+X1743</f>
        <v>115.65</v>
      </c>
      <c r="AD1743" s="12">
        <f>(AG1743-AC1743)/AG1743</f>
        <v>0</v>
      </c>
      <c r="AE1743" s="115"/>
      <c r="AF1743" s="121">
        <v>3</v>
      </c>
      <c r="AG1743" s="52">
        <f>SUM(AJ1743:AL1743)+AE1743</f>
        <v>115.65</v>
      </c>
      <c r="AH1743" s="146"/>
      <c r="AJ1743" s="38">
        <f>ROUND(AC1743/(1-VLOOKUP(AF1743,Group,2,FALSE)),2)</f>
        <v>115.65</v>
      </c>
      <c r="AK1743" s="16">
        <f>IF(VLOOKUP(AF1743,Group,5,FALSE)="YES",VLOOKUP(ROUND(ROUND(AJ1743,1)-AJ1743,2),Round,2,FALSE)+VLOOKUP(AF1743,Group,6,FALSE),0)</f>
        <v>0</v>
      </c>
      <c r="AL1743" s="16">
        <f>IF(VLOOKUP(AF1743,Group,7,FALSE)="",0,ROUND(AJ1743-0.04999,1)-AJ1743+AM1743)</f>
        <v>0</v>
      </c>
      <c r="AM1743" s="16" t="str">
        <f>IF(VLOOKUP(AF1743,Group,7,FALSE)="","",VLOOKUP(AF1743,Group,7,FALSE))</f>
        <v/>
      </c>
      <c r="AO1743" s="157" t="s">
        <v>56</v>
      </c>
    </row>
    <row r="1744" spans="2:41" s="3" customFormat="1" ht="9.9499999999999993" customHeight="1" x14ac:dyDescent="0.2">
      <c r="B1744" s="106" t="s">
        <v>6</v>
      </c>
      <c r="D1744" s="39"/>
      <c r="E1744" s="72" t="s">
        <v>877</v>
      </c>
      <c r="F1744" s="72"/>
      <c r="G1744" s="29" t="s">
        <v>878</v>
      </c>
      <c r="H1744" s="29"/>
      <c r="K1744" s="29"/>
      <c r="L1744" s="29" t="s">
        <v>576</v>
      </c>
      <c r="N1744" s="72" t="s">
        <v>880</v>
      </c>
      <c r="P1744" s="72" t="s">
        <v>574</v>
      </c>
      <c r="Q1744" s="87"/>
      <c r="R1744" s="28"/>
      <c r="S1744" s="38">
        <f>IF(Suggested="Yes",AA1744,AG1744)</f>
        <v>102.25</v>
      </c>
      <c r="T1744" s="36" t="s">
        <v>43</v>
      </c>
      <c r="U1744" s="5" t="str">
        <f>+Instructions!$B$3</f>
        <v>E</v>
      </c>
      <c r="V1744" s="51"/>
      <c r="W1744" s="55">
        <f>+Instructions!$C$22</f>
        <v>0</v>
      </c>
      <c r="X1744" s="38">
        <f>ROUND($AA1744*(1-W1744)+0.004999,2)</f>
        <v>102.25</v>
      </c>
      <c r="Y1744" s="146"/>
      <c r="Z1744" s="6" t="s">
        <v>3263</v>
      </c>
      <c r="AA1744" s="38">
        <v>102.25</v>
      </c>
      <c r="AB1744" s="59">
        <f>+W1744</f>
        <v>0</v>
      </c>
      <c r="AC1744" s="16">
        <f>+X1744</f>
        <v>102.25</v>
      </c>
      <c r="AD1744" s="12">
        <f>(AG1744-AC1744)/AG1744</f>
        <v>0</v>
      </c>
      <c r="AE1744" s="115"/>
      <c r="AF1744" s="121">
        <v>3</v>
      </c>
      <c r="AG1744" s="52">
        <f>SUM(AJ1744:AL1744)+AE1744</f>
        <v>102.25</v>
      </c>
      <c r="AH1744" s="146"/>
      <c r="AJ1744" s="38">
        <f>ROUND(AC1744/(1-VLOOKUP(AF1744,Group,2,FALSE)),2)</f>
        <v>102.25</v>
      </c>
      <c r="AK1744" s="16">
        <f>IF(VLOOKUP(AF1744,Group,5,FALSE)="YES",VLOOKUP(ROUND(ROUND(AJ1744,1)-AJ1744,2),Round,2,FALSE)+VLOOKUP(AF1744,Group,6,FALSE),0)</f>
        <v>0</v>
      </c>
      <c r="AL1744" s="16">
        <f>IF(VLOOKUP(AF1744,Group,7,FALSE)="",0,ROUND(AJ1744-0.04999,1)-AJ1744+AM1744)</f>
        <v>0</v>
      </c>
      <c r="AM1744" s="16" t="str">
        <f>IF(VLOOKUP(AF1744,Group,7,FALSE)="","",VLOOKUP(AF1744,Group,7,FALSE))</f>
        <v/>
      </c>
      <c r="AO1744" s="157" t="s">
        <v>56</v>
      </c>
    </row>
    <row r="1745" spans="2:41" s="3" customFormat="1" ht="1.5" customHeight="1" x14ac:dyDescent="0.2">
      <c r="P1745" s="72"/>
      <c r="Q1745" s="87"/>
      <c r="R1745" s="6"/>
      <c r="S1745" s="38"/>
      <c r="T1745" s="6"/>
      <c r="U1745" s="5"/>
      <c r="V1745" s="51"/>
      <c r="W1745" s="55"/>
      <c r="X1745" s="14"/>
      <c r="Y1745" s="146"/>
      <c r="Z1745" s="38"/>
      <c r="AA1745" s="38"/>
      <c r="AB1745" s="54"/>
      <c r="AC1745" s="16"/>
      <c r="AD1745" s="14"/>
      <c r="AE1745" s="64"/>
      <c r="AF1745" s="118"/>
      <c r="AG1745" s="38"/>
      <c r="AH1745" s="146"/>
      <c r="AJ1745" s="38"/>
      <c r="AK1745" s="16"/>
      <c r="AL1745" s="16"/>
      <c r="AM1745" s="16"/>
      <c r="AO1745" s="157" t="s">
        <v>56</v>
      </c>
    </row>
    <row r="1746" spans="2:41" s="3" customFormat="1" ht="9.9499999999999993" customHeight="1" x14ac:dyDescent="0.2">
      <c r="C1746" s="34"/>
      <c r="D1746" s="39" t="s">
        <v>573</v>
      </c>
      <c r="E1746" s="138" t="s">
        <v>882</v>
      </c>
      <c r="F1746" s="138"/>
      <c r="G1746" s="138"/>
      <c r="H1746" s="138"/>
      <c r="I1746" s="138"/>
      <c r="J1746" s="138"/>
      <c r="K1746" s="138"/>
      <c r="L1746" s="138"/>
      <c r="M1746" s="138"/>
      <c r="N1746" s="138"/>
      <c r="O1746" s="29"/>
      <c r="P1746" s="29"/>
      <c r="Q1746" s="29"/>
      <c r="R1746" s="29"/>
      <c r="S1746" s="29"/>
      <c r="T1746" s="29"/>
      <c r="U1746" s="5"/>
      <c r="V1746" s="51"/>
      <c r="W1746" s="68"/>
      <c r="X1746" s="68"/>
      <c r="Y1746" s="146"/>
      <c r="Z1746" s="38"/>
      <c r="AA1746" s="38"/>
      <c r="AB1746" s="54"/>
      <c r="AC1746" s="16"/>
      <c r="AD1746" s="14"/>
      <c r="AE1746" s="64"/>
      <c r="AF1746" s="118"/>
      <c r="AG1746" s="16"/>
      <c r="AH1746" s="146"/>
      <c r="AJ1746" s="38"/>
      <c r="AK1746" s="16"/>
      <c r="AL1746" s="16"/>
      <c r="AM1746" s="16"/>
      <c r="AO1746" s="157"/>
    </row>
    <row r="1747" spans="2:41" s="3" customFormat="1" ht="0.95" customHeight="1" x14ac:dyDescent="0.2">
      <c r="P1747" s="72"/>
      <c r="Q1747" s="87"/>
      <c r="R1747" s="6"/>
      <c r="S1747" s="38"/>
      <c r="T1747" s="6"/>
      <c r="U1747" s="5"/>
      <c r="V1747" s="51"/>
      <c r="W1747" s="55"/>
      <c r="X1747" s="14"/>
      <c r="Y1747" s="146"/>
      <c r="Z1747" s="38"/>
      <c r="AA1747" s="38"/>
      <c r="AB1747" s="54"/>
      <c r="AC1747" s="16"/>
      <c r="AD1747" s="14"/>
      <c r="AE1747" s="64"/>
      <c r="AF1747" s="118"/>
      <c r="AG1747" s="38"/>
      <c r="AH1747" s="146"/>
      <c r="AJ1747" s="38"/>
      <c r="AK1747" s="16"/>
      <c r="AL1747" s="16"/>
      <c r="AM1747" s="16"/>
      <c r="AO1747" s="157" t="s">
        <v>56</v>
      </c>
    </row>
    <row r="1748" spans="2:41" s="3" customFormat="1" ht="9.9499999999999993" customHeight="1" x14ac:dyDescent="0.2">
      <c r="B1748" s="106" t="s">
        <v>6</v>
      </c>
      <c r="D1748" s="39"/>
      <c r="E1748" s="72" t="s">
        <v>883</v>
      </c>
      <c r="F1748" s="72"/>
      <c r="G1748" s="29" t="s">
        <v>879</v>
      </c>
      <c r="H1748" s="29"/>
      <c r="K1748" s="29"/>
      <c r="L1748" s="29" t="s">
        <v>125</v>
      </c>
      <c r="N1748" s="72" t="s">
        <v>884</v>
      </c>
      <c r="P1748" s="72" t="s">
        <v>886</v>
      </c>
      <c r="Q1748" s="87"/>
      <c r="R1748" s="28"/>
      <c r="S1748" s="38">
        <f>IF(Suggested="Yes",AA1748,AG1748)</f>
        <v>115.55</v>
      </c>
      <c r="T1748" s="36" t="s">
        <v>43</v>
      </c>
      <c r="U1748" s="5" t="str">
        <f>+Instructions!$B$3</f>
        <v>E</v>
      </c>
      <c r="V1748" s="51"/>
      <c r="W1748" s="55">
        <f>+Instructions!$C$22</f>
        <v>0</v>
      </c>
      <c r="X1748" s="38">
        <f>ROUND($AA1748*(1-W1748)+0.004999,2)</f>
        <v>115.55</v>
      </c>
      <c r="Y1748" s="146"/>
      <c r="Z1748" s="6" t="s">
        <v>3263</v>
      </c>
      <c r="AA1748" s="38">
        <v>115.55</v>
      </c>
      <c r="AB1748" s="59">
        <f>+W1748</f>
        <v>0</v>
      </c>
      <c r="AC1748" s="16">
        <f>+X1748</f>
        <v>115.55</v>
      </c>
      <c r="AD1748" s="12">
        <f>(AG1748-AC1748)/AG1748</f>
        <v>0</v>
      </c>
      <c r="AE1748" s="115"/>
      <c r="AF1748" s="121">
        <v>3</v>
      </c>
      <c r="AG1748" s="52">
        <f>SUM(AJ1748:AL1748)+AE1748</f>
        <v>115.55</v>
      </c>
      <c r="AH1748" s="146"/>
      <c r="AJ1748" s="38">
        <f>ROUND(AC1748/(1-VLOOKUP(AF1748,Group,2,FALSE)),2)</f>
        <v>115.55</v>
      </c>
      <c r="AK1748" s="16">
        <f>IF(VLOOKUP(AF1748,Group,5,FALSE)="YES",VLOOKUP(ROUND(ROUND(AJ1748,1)-AJ1748,2),Round,2,FALSE)+VLOOKUP(AF1748,Group,6,FALSE),0)</f>
        <v>0</v>
      </c>
      <c r="AL1748" s="16">
        <f>IF(VLOOKUP(AF1748,Group,7,FALSE)="",0,ROUND(AJ1748-0.04999,1)-AJ1748+AM1748)</f>
        <v>0</v>
      </c>
      <c r="AM1748" s="16" t="str">
        <f>IF(VLOOKUP(AF1748,Group,7,FALSE)="","",VLOOKUP(AF1748,Group,7,FALSE))</f>
        <v/>
      </c>
      <c r="AO1748" s="157" t="s">
        <v>56</v>
      </c>
    </row>
    <row r="1749" spans="2:41" s="3" customFormat="1" ht="9.9499999999999993" customHeight="1" x14ac:dyDescent="0.2">
      <c r="B1749" s="106" t="s">
        <v>6</v>
      </c>
      <c r="D1749" s="39"/>
      <c r="E1749" s="72" t="s">
        <v>883</v>
      </c>
      <c r="F1749" s="72"/>
      <c r="G1749" s="29" t="s">
        <v>878</v>
      </c>
      <c r="H1749" s="29"/>
      <c r="K1749" s="29"/>
      <c r="L1749" s="29" t="s">
        <v>576</v>
      </c>
      <c r="N1749" s="72" t="s">
        <v>885</v>
      </c>
      <c r="P1749" s="72" t="s">
        <v>886</v>
      </c>
      <c r="Q1749" s="87"/>
      <c r="R1749" s="28"/>
      <c r="S1749" s="38">
        <f>IF(Suggested="Yes",AA1749,AG1749)</f>
        <v>102.15</v>
      </c>
      <c r="T1749" s="36" t="s">
        <v>43</v>
      </c>
      <c r="U1749" s="5" t="str">
        <f>+Instructions!$B$3</f>
        <v>E</v>
      </c>
      <c r="V1749" s="51"/>
      <c r="W1749" s="55">
        <f>+Instructions!$C$22</f>
        <v>0</v>
      </c>
      <c r="X1749" s="38">
        <f>ROUND($AA1749*(1-W1749)+0.004999,2)</f>
        <v>102.15</v>
      </c>
      <c r="Y1749" s="146"/>
      <c r="Z1749" s="6" t="s">
        <v>3263</v>
      </c>
      <c r="AA1749" s="38">
        <v>102.15</v>
      </c>
      <c r="AB1749" s="59">
        <f>+W1749</f>
        <v>0</v>
      </c>
      <c r="AC1749" s="16">
        <f>+X1749</f>
        <v>102.15</v>
      </c>
      <c r="AD1749" s="12">
        <f>(AG1749-AC1749)/AG1749</f>
        <v>0</v>
      </c>
      <c r="AE1749" s="115"/>
      <c r="AF1749" s="121">
        <v>3</v>
      </c>
      <c r="AG1749" s="52">
        <f>SUM(AJ1749:AL1749)+AE1749</f>
        <v>102.15</v>
      </c>
      <c r="AH1749" s="146"/>
      <c r="AJ1749" s="38">
        <f>ROUND(AC1749/(1-VLOOKUP(AF1749,Group,2,FALSE)),2)</f>
        <v>102.15</v>
      </c>
      <c r="AK1749" s="16">
        <f>IF(VLOOKUP(AF1749,Group,5,FALSE)="YES",VLOOKUP(ROUND(ROUND(AJ1749,1)-AJ1749,2),Round,2,FALSE)+VLOOKUP(AF1749,Group,6,FALSE),0)</f>
        <v>0</v>
      </c>
      <c r="AL1749" s="16">
        <f>IF(VLOOKUP(AF1749,Group,7,FALSE)="",0,ROUND(AJ1749-0.04999,1)-AJ1749+AM1749)</f>
        <v>0</v>
      </c>
      <c r="AM1749" s="16" t="str">
        <f>IF(VLOOKUP(AF1749,Group,7,FALSE)="","",VLOOKUP(AF1749,Group,7,FALSE))</f>
        <v/>
      </c>
      <c r="AO1749" s="157" t="s">
        <v>56</v>
      </c>
    </row>
    <row r="1750" spans="2:41" s="3" customFormat="1" ht="2.4500000000000002" customHeight="1" x14ac:dyDescent="0.2">
      <c r="P1750" s="72"/>
      <c r="Q1750" s="87"/>
      <c r="R1750" s="6"/>
      <c r="S1750" s="38"/>
      <c r="T1750" s="6"/>
      <c r="U1750" s="5"/>
      <c r="V1750" s="51"/>
      <c r="W1750" s="55"/>
      <c r="X1750" s="14"/>
      <c r="Y1750" s="146"/>
      <c r="Z1750" s="38"/>
      <c r="AA1750" s="38"/>
      <c r="AB1750" s="54"/>
      <c r="AC1750" s="16"/>
      <c r="AD1750" s="14"/>
      <c r="AE1750" s="64"/>
      <c r="AF1750" s="118"/>
      <c r="AG1750" s="38"/>
      <c r="AH1750" s="146"/>
      <c r="AJ1750" s="38"/>
      <c r="AK1750" s="16"/>
      <c r="AL1750" s="16"/>
      <c r="AM1750" s="16"/>
      <c r="AO1750" s="157" t="s">
        <v>56</v>
      </c>
    </row>
    <row r="1751" spans="2:41" s="3" customFormat="1" ht="9.9499999999999993" customHeight="1" x14ac:dyDescent="0.2">
      <c r="C1751" s="34"/>
      <c r="D1751" s="39" t="s">
        <v>573</v>
      </c>
      <c r="E1751" s="138" t="s">
        <v>887</v>
      </c>
      <c r="F1751" s="138"/>
      <c r="G1751" s="138"/>
      <c r="H1751" s="138"/>
      <c r="I1751" s="138"/>
      <c r="J1751" s="138"/>
      <c r="K1751" s="138"/>
      <c r="L1751" s="138"/>
      <c r="M1751" s="138"/>
      <c r="N1751" s="138"/>
      <c r="O1751" s="29"/>
      <c r="P1751" s="29"/>
      <c r="Q1751" s="29"/>
      <c r="R1751" s="29"/>
      <c r="S1751" s="29"/>
      <c r="T1751" s="29"/>
      <c r="U1751" s="5"/>
      <c r="V1751" s="51"/>
      <c r="W1751" s="68"/>
      <c r="X1751" s="68"/>
      <c r="Y1751" s="146"/>
      <c r="Z1751" s="38"/>
      <c r="AA1751" s="38"/>
      <c r="AB1751" s="54"/>
      <c r="AC1751" s="16"/>
      <c r="AD1751" s="14"/>
      <c r="AE1751" s="64"/>
      <c r="AF1751" s="118"/>
      <c r="AG1751" s="16"/>
      <c r="AH1751" s="146"/>
      <c r="AJ1751" s="38"/>
      <c r="AK1751" s="16"/>
      <c r="AL1751" s="16"/>
      <c r="AM1751" s="16"/>
      <c r="AO1751" s="157"/>
    </row>
    <row r="1752" spans="2:41" s="3" customFormat="1" ht="0.95" customHeight="1" x14ac:dyDescent="0.2">
      <c r="P1752" s="72"/>
      <c r="Q1752" s="87"/>
      <c r="R1752" s="6"/>
      <c r="S1752" s="38"/>
      <c r="T1752" s="6"/>
      <c r="U1752" s="5"/>
      <c r="V1752" s="51"/>
      <c r="W1752" s="55"/>
      <c r="X1752" s="14"/>
      <c r="Y1752" s="146"/>
      <c r="Z1752" s="38"/>
      <c r="AA1752" s="38"/>
      <c r="AB1752" s="54"/>
      <c r="AC1752" s="16"/>
      <c r="AD1752" s="14"/>
      <c r="AE1752" s="64"/>
      <c r="AF1752" s="118"/>
      <c r="AG1752" s="38"/>
      <c r="AH1752" s="146"/>
      <c r="AJ1752" s="38"/>
      <c r="AK1752" s="16"/>
      <c r="AL1752" s="16"/>
      <c r="AM1752" s="16"/>
      <c r="AO1752" s="157" t="s">
        <v>56</v>
      </c>
    </row>
    <row r="1753" spans="2:41" s="3" customFormat="1" ht="9.9499999999999993" customHeight="1" x14ac:dyDescent="0.2">
      <c r="B1753" s="106" t="s">
        <v>6</v>
      </c>
      <c r="D1753" s="39"/>
      <c r="E1753" s="72" t="s">
        <v>888</v>
      </c>
      <c r="F1753" s="72"/>
      <c r="G1753" s="29" t="s">
        <v>879</v>
      </c>
      <c r="H1753" s="29"/>
      <c r="K1753" s="29"/>
      <c r="L1753" s="29" t="s">
        <v>125</v>
      </c>
      <c r="N1753" s="72" t="s">
        <v>890</v>
      </c>
      <c r="P1753" s="72" t="s">
        <v>891</v>
      </c>
      <c r="Q1753" s="87"/>
      <c r="R1753" s="28"/>
      <c r="S1753" s="38">
        <f>IF(Suggested="Yes",AA1753,AG1753)</f>
        <v>115.4</v>
      </c>
      <c r="T1753" s="36" t="s">
        <v>43</v>
      </c>
      <c r="U1753" s="5" t="str">
        <f>+Instructions!$B$3</f>
        <v>E</v>
      </c>
      <c r="V1753" s="51"/>
      <c r="W1753" s="55">
        <f>+Instructions!$C$22</f>
        <v>0</v>
      </c>
      <c r="X1753" s="38">
        <f>ROUND($AA1753*(1-W1753)+0.004999,2)</f>
        <v>115.4</v>
      </c>
      <c r="Y1753" s="146"/>
      <c r="Z1753" s="6" t="s">
        <v>3263</v>
      </c>
      <c r="AA1753" s="38">
        <v>115.4</v>
      </c>
      <c r="AB1753" s="59">
        <f>+W1753</f>
        <v>0</v>
      </c>
      <c r="AC1753" s="16">
        <f>+X1753</f>
        <v>115.4</v>
      </c>
      <c r="AD1753" s="12">
        <f>(AG1753-AC1753)/AG1753</f>
        <v>0</v>
      </c>
      <c r="AE1753" s="115"/>
      <c r="AF1753" s="121">
        <v>3</v>
      </c>
      <c r="AG1753" s="52">
        <f>SUM(AJ1753:AL1753)+AE1753</f>
        <v>115.4</v>
      </c>
      <c r="AH1753" s="146"/>
      <c r="AJ1753" s="38">
        <f>ROUND(AC1753/(1-VLOOKUP(AF1753,Group,2,FALSE)),2)</f>
        <v>115.4</v>
      </c>
      <c r="AK1753" s="16">
        <f>IF(VLOOKUP(AF1753,Group,5,FALSE)="YES",VLOOKUP(ROUND(ROUND(AJ1753,1)-AJ1753,2),Round,2,FALSE)+VLOOKUP(AF1753,Group,6,FALSE),0)</f>
        <v>0</v>
      </c>
      <c r="AL1753" s="16">
        <f>IF(VLOOKUP(AF1753,Group,7,FALSE)="",0,ROUND(AJ1753-0.04999,1)-AJ1753+AM1753)</f>
        <v>0</v>
      </c>
      <c r="AM1753" s="16" t="str">
        <f>IF(VLOOKUP(AF1753,Group,7,FALSE)="","",VLOOKUP(AF1753,Group,7,FALSE))</f>
        <v/>
      </c>
      <c r="AO1753" s="157" t="s">
        <v>56</v>
      </c>
    </row>
    <row r="1754" spans="2:41" s="3" customFormat="1" ht="9.9499999999999993" customHeight="1" x14ac:dyDescent="0.2">
      <c r="B1754" s="106" t="s">
        <v>6</v>
      </c>
      <c r="D1754" s="39"/>
      <c r="E1754" s="72" t="s">
        <v>888</v>
      </c>
      <c r="F1754" s="72"/>
      <c r="G1754" s="29" t="s">
        <v>878</v>
      </c>
      <c r="H1754" s="29"/>
      <c r="K1754" s="29"/>
      <c r="L1754" s="29" t="s">
        <v>576</v>
      </c>
      <c r="N1754" s="72" t="s">
        <v>889</v>
      </c>
      <c r="P1754" s="72" t="s">
        <v>891</v>
      </c>
      <c r="Q1754" s="87"/>
      <c r="R1754" s="28"/>
      <c r="S1754" s="38">
        <f>IF(Suggested="Yes",AA1754,AG1754)</f>
        <v>102</v>
      </c>
      <c r="T1754" s="36" t="s">
        <v>43</v>
      </c>
      <c r="U1754" s="5" t="str">
        <f>+Instructions!$B$3</f>
        <v>E</v>
      </c>
      <c r="V1754" s="51"/>
      <c r="W1754" s="55">
        <f>+Instructions!$C$22</f>
        <v>0</v>
      </c>
      <c r="X1754" s="38">
        <f>ROUND($AA1754*(1-W1754)+0.004999,2)</f>
        <v>102</v>
      </c>
      <c r="Y1754" s="146"/>
      <c r="Z1754" s="6" t="s">
        <v>3263</v>
      </c>
      <c r="AA1754" s="38">
        <v>102</v>
      </c>
      <c r="AB1754" s="59">
        <f>+W1754</f>
        <v>0</v>
      </c>
      <c r="AC1754" s="16">
        <f>+X1754</f>
        <v>102</v>
      </c>
      <c r="AD1754" s="12">
        <f>(AG1754-AC1754)/AG1754</f>
        <v>0</v>
      </c>
      <c r="AE1754" s="115"/>
      <c r="AF1754" s="121">
        <v>3</v>
      </c>
      <c r="AG1754" s="52">
        <f>SUM(AJ1754:AL1754)+AE1754</f>
        <v>102</v>
      </c>
      <c r="AH1754" s="146"/>
      <c r="AJ1754" s="38">
        <f>ROUND(AC1754/(1-VLOOKUP(AF1754,Group,2,FALSE)),2)</f>
        <v>102</v>
      </c>
      <c r="AK1754" s="16">
        <f>IF(VLOOKUP(AF1754,Group,5,FALSE)="YES",VLOOKUP(ROUND(ROUND(AJ1754,1)-AJ1754,2),Round,2,FALSE)+VLOOKUP(AF1754,Group,6,FALSE),0)</f>
        <v>0</v>
      </c>
      <c r="AL1754" s="16">
        <f>IF(VLOOKUP(AF1754,Group,7,FALSE)="",0,ROUND(AJ1754-0.04999,1)-AJ1754+AM1754)</f>
        <v>0</v>
      </c>
      <c r="AM1754" s="16" t="str">
        <f>IF(VLOOKUP(AF1754,Group,7,FALSE)="","",VLOOKUP(AF1754,Group,7,FALSE))</f>
        <v/>
      </c>
      <c r="AO1754" s="157" t="s">
        <v>56</v>
      </c>
    </row>
    <row r="1755" spans="2:41" s="3" customFormat="1" ht="2.4500000000000002" customHeight="1" x14ac:dyDescent="0.2">
      <c r="P1755" s="72"/>
      <c r="Q1755" s="87"/>
      <c r="R1755" s="6"/>
      <c r="S1755" s="38"/>
      <c r="T1755" s="6"/>
      <c r="U1755" s="5"/>
      <c r="V1755" s="51"/>
      <c r="W1755" s="55"/>
      <c r="X1755" s="14"/>
      <c r="Y1755" s="146"/>
      <c r="Z1755" s="38"/>
      <c r="AA1755" s="38"/>
      <c r="AB1755" s="54"/>
      <c r="AC1755" s="16"/>
      <c r="AD1755" s="14"/>
      <c r="AE1755" s="64"/>
      <c r="AF1755" s="118"/>
      <c r="AG1755" s="38"/>
      <c r="AH1755" s="146"/>
      <c r="AJ1755" s="38"/>
      <c r="AK1755" s="16"/>
      <c r="AL1755" s="16"/>
      <c r="AM1755" s="16"/>
      <c r="AO1755" s="157" t="s">
        <v>56</v>
      </c>
    </row>
    <row r="1756" spans="2:41" s="3" customFormat="1" ht="9.9499999999999993" customHeight="1" x14ac:dyDescent="0.2">
      <c r="C1756" s="34"/>
      <c r="D1756" s="39" t="s">
        <v>573</v>
      </c>
      <c r="E1756" s="138" t="s">
        <v>892</v>
      </c>
      <c r="F1756" s="138"/>
      <c r="G1756" s="138"/>
      <c r="H1756" s="138"/>
      <c r="I1756" s="138"/>
      <c r="J1756" s="138"/>
      <c r="K1756" s="138"/>
      <c r="L1756" s="138"/>
      <c r="M1756" s="138"/>
      <c r="N1756" s="138"/>
      <c r="O1756" s="29"/>
      <c r="P1756" s="29"/>
      <c r="Q1756" s="29"/>
      <c r="R1756" s="29"/>
      <c r="S1756" s="29"/>
      <c r="T1756" s="29"/>
      <c r="U1756" s="5"/>
      <c r="V1756" s="51"/>
      <c r="W1756" s="68"/>
      <c r="X1756" s="68"/>
      <c r="Y1756" s="146"/>
      <c r="Z1756" s="38"/>
      <c r="AA1756" s="38"/>
      <c r="AB1756" s="54"/>
      <c r="AC1756" s="16"/>
      <c r="AD1756" s="14"/>
      <c r="AE1756" s="64"/>
      <c r="AF1756" s="118"/>
      <c r="AG1756" s="16"/>
      <c r="AH1756" s="146"/>
      <c r="AJ1756" s="38"/>
      <c r="AK1756" s="16"/>
      <c r="AL1756" s="16"/>
      <c r="AM1756" s="16"/>
      <c r="AO1756" s="157"/>
    </row>
    <row r="1757" spans="2:41" s="3" customFormat="1" ht="0.95" customHeight="1" x14ac:dyDescent="0.2">
      <c r="P1757" s="72"/>
      <c r="Q1757" s="87"/>
      <c r="R1757" s="6"/>
      <c r="S1757" s="38"/>
      <c r="T1757" s="6"/>
      <c r="U1757" s="5"/>
      <c r="V1757" s="51"/>
      <c r="W1757" s="55"/>
      <c r="X1757" s="14"/>
      <c r="Y1757" s="146"/>
      <c r="Z1757" s="38"/>
      <c r="AA1757" s="38"/>
      <c r="AB1757" s="54"/>
      <c r="AC1757" s="16"/>
      <c r="AD1757" s="14"/>
      <c r="AE1757" s="64"/>
      <c r="AF1757" s="118"/>
      <c r="AG1757" s="38"/>
      <c r="AH1757" s="146"/>
      <c r="AJ1757" s="38"/>
      <c r="AK1757" s="16"/>
      <c r="AL1757" s="16"/>
      <c r="AM1757" s="16"/>
      <c r="AO1757" s="157" t="s">
        <v>56</v>
      </c>
    </row>
    <row r="1758" spans="2:41" s="3" customFormat="1" ht="9.9499999999999993" customHeight="1" x14ac:dyDescent="0.2">
      <c r="B1758" s="106" t="s">
        <v>6</v>
      </c>
      <c r="D1758" s="39"/>
      <c r="E1758" s="72" t="s">
        <v>893</v>
      </c>
      <c r="F1758" s="72"/>
      <c r="G1758" s="29" t="s">
        <v>879</v>
      </c>
      <c r="H1758" s="29"/>
      <c r="K1758" s="29"/>
      <c r="L1758" s="29" t="s">
        <v>125</v>
      </c>
      <c r="N1758" s="72" t="s">
        <v>894</v>
      </c>
      <c r="P1758" s="72" t="s">
        <v>905</v>
      </c>
      <c r="Q1758" s="87"/>
      <c r="R1758" s="28"/>
      <c r="S1758" s="38">
        <f>IF(Suggested="Yes",AA1758,AG1758)</f>
        <v>101.95</v>
      </c>
      <c r="T1758" s="36" t="s">
        <v>43</v>
      </c>
      <c r="U1758" s="5" t="str">
        <f>+Instructions!$B$3</f>
        <v>E</v>
      </c>
      <c r="V1758" s="51"/>
      <c r="W1758" s="55">
        <f>+Instructions!$C$22</f>
        <v>0</v>
      </c>
      <c r="X1758" s="38">
        <f>ROUND($AA1758*(1-W1758)+0.004999,2)</f>
        <v>101.95</v>
      </c>
      <c r="Y1758" s="146"/>
      <c r="Z1758" s="6" t="s">
        <v>3263</v>
      </c>
      <c r="AA1758" s="38">
        <v>101.95</v>
      </c>
      <c r="AB1758" s="59">
        <f>+W1758</f>
        <v>0</v>
      </c>
      <c r="AC1758" s="16">
        <f>+X1758</f>
        <v>101.95</v>
      </c>
      <c r="AD1758" s="12">
        <f>(AG1758-AC1758)/AG1758</f>
        <v>0</v>
      </c>
      <c r="AE1758" s="115"/>
      <c r="AF1758" s="121">
        <v>3</v>
      </c>
      <c r="AG1758" s="52">
        <f>SUM(AJ1758:AL1758)+AE1758</f>
        <v>101.95</v>
      </c>
      <c r="AH1758" s="146"/>
      <c r="AJ1758" s="38">
        <f>ROUND(AC1758/(1-VLOOKUP(AF1758,Group,2,FALSE)),2)</f>
        <v>101.95</v>
      </c>
      <c r="AK1758" s="16">
        <f>IF(VLOOKUP(AF1758,Group,5,FALSE)="YES",VLOOKUP(ROUND(ROUND(AJ1758,1)-AJ1758,2),Round,2,FALSE)+VLOOKUP(AF1758,Group,6,FALSE),0)</f>
        <v>0</v>
      </c>
      <c r="AL1758" s="16">
        <f>IF(VLOOKUP(AF1758,Group,7,FALSE)="",0,ROUND(AJ1758-0.04999,1)-AJ1758+AM1758)</f>
        <v>0</v>
      </c>
      <c r="AM1758" s="16" t="str">
        <f>IF(VLOOKUP(AF1758,Group,7,FALSE)="","",VLOOKUP(AF1758,Group,7,FALSE))</f>
        <v/>
      </c>
      <c r="AO1758" s="157" t="s">
        <v>56</v>
      </c>
    </row>
    <row r="1759" spans="2:41" s="3" customFormat="1" ht="9.9499999999999993" customHeight="1" x14ac:dyDescent="0.2">
      <c r="B1759" s="106" t="s">
        <v>6</v>
      </c>
      <c r="D1759" s="39"/>
      <c r="E1759" s="72" t="s">
        <v>893</v>
      </c>
      <c r="F1759" s="72"/>
      <c r="G1759" s="29" t="s">
        <v>878</v>
      </c>
      <c r="H1759" s="29"/>
      <c r="K1759" s="29"/>
      <c r="L1759" s="29" t="s">
        <v>576</v>
      </c>
      <c r="N1759" s="72" t="s">
        <v>895</v>
      </c>
      <c r="P1759" s="72" t="s">
        <v>905</v>
      </c>
      <c r="Q1759" s="87"/>
      <c r="R1759" s="28"/>
      <c r="S1759" s="38">
        <f>IF(Suggested="Yes",AA1759,AG1759)</f>
        <v>75.25</v>
      </c>
      <c r="T1759" s="36" t="s">
        <v>43</v>
      </c>
      <c r="U1759" s="5" t="str">
        <f>+Instructions!$B$3</f>
        <v>E</v>
      </c>
      <c r="V1759" s="51"/>
      <c r="W1759" s="55">
        <f>+Instructions!$C$22</f>
        <v>0</v>
      </c>
      <c r="X1759" s="38">
        <f>ROUND($AA1759*(1-W1759)+0.004999,2)</f>
        <v>75.25</v>
      </c>
      <c r="Y1759" s="146"/>
      <c r="Z1759" s="6" t="s">
        <v>3263</v>
      </c>
      <c r="AA1759" s="38">
        <v>75.25</v>
      </c>
      <c r="AB1759" s="59">
        <f>+W1759</f>
        <v>0</v>
      </c>
      <c r="AC1759" s="16">
        <f>+X1759</f>
        <v>75.25</v>
      </c>
      <c r="AD1759" s="12">
        <f>(AG1759-AC1759)/AG1759</f>
        <v>0</v>
      </c>
      <c r="AE1759" s="115"/>
      <c r="AF1759" s="121">
        <v>3</v>
      </c>
      <c r="AG1759" s="52">
        <f>SUM(AJ1759:AL1759)+AE1759</f>
        <v>75.25</v>
      </c>
      <c r="AH1759" s="146"/>
      <c r="AJ1759" s="38">
        <f>ROUND(AC1759/(1-VLOOKUP(AF1759,Group,2,FALSE)),2)</f>
        <v>75.25</v>
      </c>
      <c r="AK1759" s="16">
        <f>IF(VLOOKUP(AF1759,Group,5,FALSE)="YES",VLOOKUP(ROUND(ROUND(AJ1759,1)-AJ1759,2),Round,2,FALSE)+VLOOKUP(AF1759,Group,6,FALSE),0)</f>
        <v>0</v>
      </c>
      <c r="AL1759" s="16">
        <f>IF(VLOOKUP(AF1759,Group,7,FALSE)="",0,ROUND(AJ1759-0.04999,1)-AJ1759+AM1759)</f>
        <v>0</v>
      </c>
      <c r="AM1759" s="16" t="str">
        <f>IF(VLOOKUP(AF1759,Group,7,FALSE)="","",VLOOKUP(AF1759,Group,7,FALSE))</f>
        <v/>
      </c>
      <c r="AO1759" s="157" t="s">
        <v>56</v>
      </c>
    </row>
    <row r="1760" spans="2:41" s="3" customFormat="1" ht="2.4500000000000002" customHeight="1" x14ac:dyDescent="0.2">
      <c r="P1760" s="72"/>
      <c r="Q1760" s="87"/>
      <c r="R1760" s="6"/>
      <c r="S1760" s="38"/>
      <c r="T1760" s="6"/>
      <c r="U1760" s="5"/>
      <c r="V1760" s="51"/>
      <c r="W1760" s="55"/>
      <c r="X1760" s="14"/>
      <c r="Y1760" s="146"/>
      <c r="Z1760" s="38"/>
      <c r="AA1760" s="38"/>
      <c r="AB1760" s="54"/>
      <c r="AC1760" s="16"/>
      <c r="AD1760" s="14"/>
      <c r="AE1760" s="64"/>
      <c r="AF1760" s="118"/>
      <c r="AG1760" s="38"/>
      <c r="AH1760" s="146"/>
      <c r="AJ1760" s="38"/>
      <c r="AK1760" s="16"/>
      <c r="AL1760" s="16"/>
      <c r="AM1760" s="16"/>
      <c r="AO1760" s="157" t="s">
        <v>56</v>
      </c>
    </row>
    <row r="1761" spans="2:41" s="3" customFormat="1" ht="9.9499999999999993" customHeight="1" x14ac:dyDescent="0.2">
      <c r="C1761" s="34"/>
      <c r="D1761" s="39" t="s">
        <v>573</v>
      </c>
      <c r="E1761" s="138" t="s">
        <v>1962</v>
      </c>
      <c r="F1761" s="138"/>
      <c r="G1761" s="138"/>
      <c r="H1761" s="138"/>
      <c r="I1761" s="138"/>
      <c r="J1761" s="138"/>
      <c r="K1761" s="138"/>
      <c r="L1761" s="138"/>
      <c r="M1761" s="138"/>
      <c r="N1761" s="138"/>
      <c r="O1761" s="29"/>
      <c r="P1761" s="29"/>
      <c r="Q1761" s="29"/>
      <c r="R1761" s="29"/>
      <c r="S1761" s="29"/>
      <c r="T1761" s="29"/>
      <c r="U1761" s="5"/>
      <c r="V1761" s="51"/>
      <c r="W1761" s="68"/>
      <c r="X1761" s="68"/>
      <c r="Y1761" s="146"/>
      <c r="Z1761" s="38"/>
      <c r="AA1761" s="38"/>
      <c r="AB1761" s="54"/>
      <c r="AC1761" s="16"/>
      <c r="AD1761" s="14"/>
      <c r="AE1761" s="64"/>
      <c r="AF1761" s="118"/>
      <c r="AG1761" s="16"/>
      <c r="AH1761" s="146"/>
      <c r="AJ1761" s="38"/>
      <c r="AK1761" s="16"/>
      <c r="AL1761" s="16"/>
      <c r="AM1761" s="16"/>
      <c r="AO1761" s="157"/>
    </row>
    <row r="1762" spans="2:41" s="3" customFormat="1" ht="0.95" customHeight="1" x14ac:dyDescent="0.2">
      <c r="P1762" s="72"/>
      <c r="Q1762" s="87"/>
      <c r="R1762" s="6"/>
      <c r="S1762" s="38"/>
      <c r="T1762" s="6"/>
      <c r="U1762" s="5"/>
      <c r="V1762" s="51"/>
      <c r="W1762" s="55"/>
      <c r="X1762" s="14"/>
      <c r="Y1762" s="146"/>
      <c r="Z1762" s="38"/>
      <c r="AA1762" s="38"/>
      <c r="AB1762" s="54"/>
      <c r="AC1762" s="16"/>
      <c r="AD1762" s="14"/>
      <c r="AE1762" s="64"/>
      <c r="AF1762" s="118"/>
      <c r="AG1762" s="38"/>
      <c r="AH1762" s="146"/>
      <c r="AJ1762" s="38"/>
      <c r="AK1762" s="16"/>
      <c r="AL1762" s="16"/>
      <c r="AM1762" s="16"/>
      <c r="AO1762" s="157" t="s">
        <v>56</v>
      </c>
    </row>
    <row r="1763" spans="2:41" s="3" customFormat="1" ht="9.9499999999999993" customHeight="1" x14ac:dyDescent="0.2">
      <c r="B1763" s="106" t="s">
        <v>6</v>
      </c>
      <c r="D1763" s="39"/>
      <c r="E1763" s="72" t="s">
        <v>896</v>
      </c>
      <c r="F1763" s="72"/>
      <c r="G1763" s="29" t="s">
        <v>899</v>
      </c>
      <c r="H1763" s="29"/>
      <c r="K1763" s="29"/>
      <c r="L1763" s="29" t="s">
        <v>125</v>
      </c>
      <c r="N1763" s="72" t="s">
        <v>902</v>
      </c>
      <c r="P1763" s="72" t="s">
        <v>904</v>
      </c>
      <c r="Q1763" s="87"/>
      <c r="R1763" s="28"/>
      <c r="S1763" s="38">
        <f>IF(Suggested="Yes",AA1763,AG1763)</f>
        <v>53.15</v>
      </c>
      <c r="T1763" s="36" t="s">
        <v>43</v>
      </c>
      <c r="U1763" s="5" t="str">
        <f>+Instructions!$B$3</f>
        <v>E</v>
      </c>
      <c r="V1763" s="51"/>
      <c r="W1763" s="55">
        <f>+Instructions!$C$22</f>
        <v>0</v>
      </c>
      <c r="X1763" s="38">
        <f>ROUND($AA1763*(1-W1763)+0.004999,2)</f>
        <v>53.15</v>
      </c>
      <c r="Y1763" s="146"/>
      <c r="Z1763" s="6" t="s">
        <v>3263</v>
      </c>
      <c r="AA1763" s="38">
        <v>53.15</v>
      </c>
      <c r="AB1763" s="59">
        <f t="shared" ref="AB1763:AC1766" si="1576">+W1763</f>
        <v>0</v>
      </c>
      <c r="AC1763" s="16">
        <f t="shared" si="1576"/>
        <v>53.15</v>
      </c>
      <c r="AD1763" s="12">
        <f>(AG1763-AC1763)/AG1763</f>
        <v>0</v>
      </c>
      <c r="AE1763" s="115"/>
      <c r="AF1763" s="121">
        <v>3</v>
      </c>
      <c r="AG1763" s="52">
        <f>SUM(AJ1763:AL1763)+AE1763</f>
        <v>53.15</v>
      </c>
      <c r="AH1763" s="146"/>
      <c r="AJ1763" s="38">
        <f>ROUND(AC1763/(1-VLOOKUP(AF1763,Group,2,FALSE)),2)</f>
        <v>53.15</v>
      </c>
      <c r="AK1763" s="16">
        <f>IF(VLOOKUP(AF1763,Group,5,FALSE)="YES",VLOOKUP(ROUND(ROUND(AJ1763,1)-AJ1763,2),Round,2,FALSE)+VLOOKUP(AF1763,Group,6,FALSE),0)</f>
        <v>0</v>
      </c>
      <c r="AL1763" s="16">
        <f>IF(VLOOKUP(AF1763,Group,7,FALSE)="",0,ROUND(AJ1763-0.04999,1)-AJ1763+AM1763)</f>
        <v>0</v>
      </c>
      <c r="AM1763" s="16" t="str">
        <f>IF(VLOOKUP(AF1763,Group,7,FALSE)="","",VLOOKUP(AF1763,Group,7,FALSE))</f>
        <v/>
      </c>
      <c r="AO1763" s="157" t="s">
        <v>56</v>
      </c>
    </row>
    <row r="1764" spans="2:41" s="3" customFormat="1" ht="9.9499999999999993" customHeight="1" x14ac:dyDescent="0.2">
      <c r="B1764" s="106" t="s">
        <v>6</v>
      </c>
      <c r="D1764" s="39"/>
      <c r="E1764" s="72" t="s">
        <v>896</v>
      </c>
      <c r="F1764" s="72"/>
      <c r="G1764" s="29" t="s">
        <v>898</v>
      </c>
      <c r="H1764" s="29"/>
      <c r="K1764" s="29"/>
      <c r="L1764" s="29" t="s">
        <v>125</v>
      </c>
      <c r="N1764" s="72" t="s">
        <v>901</v>
      </c>
      <c r="P1764" s="72" t="s">
        <v>904</v>
      </c>
      <c r="Q1764" s="87"/>
      <c r="R1764" s="28"/>
      <c r="S1764" s="38">
        <f>IF(Suggested="Yes",AA1764,AG1764)</f>
        <v>53.15</v>
      </c>
      <c r="T1764" s="36" t="s">
        <v>43</v>
      </c>
      <c r="U1764" s="5" t="str">
        <f>+Instructions!$B$3</f>
        <v>E</v>
      </c>
      <c r="V1764" s="51"/>
      <c r="W1764" s="55">
        <f>+Instructions!$C$22</f>
        <v>0</v>
      </c>
      <c r="X1764" s="38">
        <f>ROUND($AA1764*(1-W1764)+0.004999,2)</f>
        <v>53.15</v>
      </c>
      <c r="Y1764" s="146"/>
      <c r="Z1764" s="6" t="s">
        <v>3263</v>
      </c>
      <c r="AA1764" s="38">
        <v>53.15</v>
      </c>
      <c r="AB1764" s="59">
        <f t="shared" si="1576"/>
        <v>0</v>
      </c>
      <c r="AC1764" s="16">
        <f t="shared" si="1576"/>
        <v>53.15</v>
      </c>
      <c r="AD1764" s="12">
        <f>(AG1764-AC1764)/AG1764</f>
        <v>0</v>
      </c>
      <c r="AE1764" s="115"/>
      <c r="AF1764" s="121">
        <v>3</v>
      </c>
      <c r="AG1764" s="52">
        <f>SUM(AJ1764:AL1764)+AE1764</f>
        <v>53.15</v>
      </c>
      <c r="AH1764" s="146"/>
      <c r="AJ1764" s="38">
        <f>ROUND(AC1764/(1-VLOOKUP(AF1764,Group,2,FALSE)),2)</f>
        <v>53.15</v>
      </c>
      <c r="AK1764" s="16">
        <f>IF(VLOOKUP(AF1764,Group,5,FALSE)="YES",VLOOKUP(ROUND(ROUND(AJ1764,1)-AJ1764,2),Round,2,FALSE)+VLOOKUP(AF1764,Group,6,FALSE),0)</f>
        <v>0</v>
      </c>
      <c r="AL1764" s="16">
        <f>IF(VLOOKUP(AF1764,Group,7,FALSE)="",0,ROUND(AJ1764-0.04999,1)-AJ1764+AM1764)</f>
        <v>0</v>
      </c>
      <c r="AM1764" s="16" t="str">
        <f>IF(VLOOKUP(AF1764,Group,7,FALSE)="","",VLOOKUP(AF1764,Group,7,FALSE))</f>
        <v/>
      </c>
      <c r="AO1764" s="157" t="s">
        <v>56</v>
      </c>
    </row>
    <row r="1765" spans="2:41" s="3" customFormat="1" ht="9.9499999999999993" customHeight="1" x14ac:dyDescent="0.2">
      <c r="B1765" s="106" t="s">
        <v>6</v>
      </c>
      <c r="D1765" s="39"/>
      <c r="E1765" s="72" t="s">
        <v>896</v>
      </c>
      <c r="F1765" s="72"/>
      <c r="G1765" s="29" t="s">
        <v>897</v>
      </c>
      <c r="H1765" s="29"/>
      <c r="K1765" s="29"/>
      <c r="L1765" s="29" t="s">
        <v>125</v>
      </c>
      <c r="N1765" s="72" t="s">
        <v>900</v>
      </c>
      <c r="P1765" s="72" t="s">
        <v>904</v>
      </c>
      <c r="Q1765" s="87"/>
      <c r="R1765" s="28"/>
      <c r="S1765" s="38">
        <f>IF(Suggested="Yes",AA1765,AG1765)</f>
        <v>53.15</v>
      </c>
      <c r="T1765" s="36" t="s">
        <v>43</v>
      </c>
      <c r="U1765" s="5" t="str">
        <f>+Instructions!$B$3</f>
        <v>E</v>
      </c>
      <c r="V1765" s="51"/>
      <c r="W1765" s="55">
        <f>+Instructions!$C$22</f>
        <v>0</v>
      </c>
      <c r="X1765" s="38">
        <f>ROUND($AA1765*(1-W1765)+0.004999,2)</f>
        <v>53.15</v>
      </c>
      <c r="Y1765" s="146"/>
      <c r="Z1765" s="6" t="s">
        <v>3263</v>
      </c>
      <c r="AA1765" s="38">
        <v>53.15</v>
      </c>
      <c r="AB1765" s="59">
        <f t="shared" si="1576"/>
        <v>0</v>
      </c>
      <c r="AC1765" s="16">
        <f t="shared" si="1576"/>
        <v>53.15</v>
      </c>
      <c r="AD1765" s="12">
        <f>(AG1765-AC1765)/AG1765</f>
        <v>0</v>
      </c>
      <c r="AE1765" s="115"/>
      <c r="AF1765" s="121">
        <v>3</v>
      </c>
      <c r="AG1765" s="52">
        <f>SUM(AJ1765:AL1765)+AE1765</f>
        <v>53.15</v>
      </c>
      <c r="AH1765" s="146"/>
      <c r="AJ1765" s="38">
        <f>ROUND(AC1765/(1-VLOOKUP(AF1765,Group,2,FALSE)),2)</f>
        <v>53.15</v>
      </c>
      <c r="AK1765" s="16">
        <f>IF(VLOOKUP(AF1765,Group,5,FALSE)="YES",VLOOKUP(ROUND(ROUND(AJ1765,1)-AJ1765,2),Round,2,FALSE)+VLOOKUP(AF1765,Group,6,FALSE),0)</f>
        <v>0</v>
      </c>
      <c r="AL1765" s="16">
        <f>IF(VLOOKUP(AF1765,Group,7,FALSE)="",0,ROUND(AJ1765-0.04999,1)-AJ1765+AM1765)</f>
        <v>0</v>
      </c>
      <c r="AM1765" s="16" t="str">
        <f>IF(VLOOKUP(AF1765,Group,7,FALSE)="","",VLOOKUP(AF1765,Group,7,FALSE))</f>
        <v/>
      </c>
      <c r="AO1765" s="157" t="s">
        <v>56</v>
      </c>
    </row>
    <row r="1766" spans="2:41" s="3" customFormat="1" ht="9.9499999999999993" customHeight="1" x14ac:dyDescent="0.2">
      <c r="B1766" s="106" t="s">
        <v>6</v>
      </c>
      <c r="D1766" s="39"/>
      <c r="E1766" s="72" t="s">
        <v>896</v>
      </c>
      <c r="F1766" s="72"/>
      <c r="G1766" s="29" t="s">
        <v>858</v>
      </c>
      <c r="H1766" s="29"/>
      <c r="K1766" s="29"/>
      <c r="L1766" s="29" t="s">
        <v>125</v>
      </c>
      <c r="N1766" s="72" t="s">
        <v>903</v>
      </c>
      <c r="P1766" s="72" t="s">
        <v>904</v>
      </c>
      <c r="Q1766" s="87"/>
      <c r="R1766" s="28"/>
      <c r="S1766" s="38">
        <f>IF(Suggested="Yes",AA1766,AG1766)</f>
        <v>53.15</v>
      </c>
      <c r="T1766" s="36" t="s">
        <v>43</v>
      </c>
      <c r="U1766" s="5" t="str">
        <f>+Instructions!$B$3</f>
        <v>E</v>
      </c>
      <c r="V1766" s="51"/>
      <c r="W1766" s="55">
        <f>+Instructions!$C$22</f>
        <v>0</v>
      </c>
      <c r="X1766" s="38">
        <f>ROUND($AA1766*(1-W1766)+0.004999,2)</f>
        <v>53.15</v>
      </c>
      <c r="Y1766" s="146"/>
      <c r="Z1766" s="6" t="s">
        <v>3263</v>
      </c>
      <c r="AA1766" s="38">
        <v>53.15</v>
      </c>
      <c r="AB1766" s="59">
        <f t="shared" si="1576"/>
        <v>0</v>
      </c>
      <c r="AC1766" s="16">
        <f t="shared" si="1576"/>
        <v>53.15</v>
      </c>
      <c r="AD1766" s="12">
        <f>(AG1766-AC1766)/AG1766</f>
        <v>0</v>
      </c>
      <c r="AE1766" s="115"/>
      <c r="AF1766" s="121">
        <v>3</v>
      </c>
      <c r="AG1766" s="52">
        <f>SUM(AJ1766:AL1766)+AE1766</f>
        <v>53.15</v>
      </c>
      <c r="AH1766" s="146"/>
      <c r="AJ1766" s="38">
        <f>ROUND(AC1766/(1-VLOOKUP(AF1766,Group,2,FALSE)),2)</f>
        <v>53.15</v>
      </c>
      <c r="AK1766" s="16">
        <f>IF(VLOOKUP(AF1766,Group,5,FALSE)="YES",VLOOKUP(ROUND(ROUND(AJ1766,1)-AJ1766,2),Round,2,FALSE)+VLOOKUP(AF1766,Group,6,FALSE),0)</f>
        <v>0</v>
      </c>
      <c r="AL1766" s="16">
        <f>IF(VLOOKUP(AF1766,Group,7,FALSE)="",0,ROUND(AJ1766-0.04999,1)-AJ1766+AM1766)</f>
        <v>0</v>
      </c>
      <c r="AM1766" s="16" t="str">
        <f>IF(VLOOKUP(AF1766,Group,7,FALSE)="","",VLOOKUP(AF1766,Group,7,FALSE))</f>
        <v/>
      </c>
      <c r="AO1766" s="157" t="s">
        <v>56</v>
      </c>
    </row>
    <row r="1767" spans="2:41" s="3" customFormat="1" ht="2.85" customHeight="1" x14ac:dyDescent="0.2">
      <c r="P1767" s="72"/>
      <c r="Q1767" s="87"/>
      <c r="R1767" s="6"/>
      <c r="S1767" s="38"/>
      <c r="T1767" s="6"/>
      <c r="U1767" s="5"/>
      <c r="V1767" s="51"/>
      <c r="W1767" s="55"/>
      <c r="X1767" s="14"/>
      <c r="Y1767" s="146"/>
      <c r="Z1767" s="38"/>
      <c r="AA1767" s="38"/>
      <c r="AB1767" s="54"/>
      <c r="AC1767" s="16"/>
      <c r="AD1767" s="14"/>
      <c r="AE1767" s="64"/>
      <c r="AF1767" s="118"/>
      <c r="AG1767" s="38"/>
      <c r="AH1767" s="146"/>
      <c r="AJ1767" s="38"/>
      <c r="AK1767" s="16"/>
      <c r="AL1767" s="16"/>
      <c r="AM1767" s="16"/>
      <c r="AO1767" s="157" t="s">
        <v>56</v>
      </c>
    </row>
    <row r="1768" spans="2:41" s="3" customFormat="1" ht="9.9499999999999993" customHeight="1" x14ac:dyDescent="0.2">
      <c r="C1768" s="34"/>
      <c r="D1768" s="39" t="s">
        <v>573</v>
      </c>
      <c r="E1768" s="138" t="s">
        <v>906</v>
      </c>
      <c r="F1768" s="138"/>
      <c r="G1768" s="138"/>
      <c r="H1768" s="138"/>
      <c r="I1768" s="138"/>
      <c r="J1768" s="138"/>
      <c r="K1768" s="138"/>
      <c r="L1768" s="138"/>
      <c r="M1768" s="138"/>
      <c r="N1768" s="138"/>
      <c r="O1768" s="29"/>
      <c r="P1768" s="29"/>
      <c r="Q1768" s="29"/>
      <c r="R1768" s="29"/>
      <c r="S1768" s="29"/>
      <c r="T1768" s="29"/>
      <c r="U1768" s="5"/>
      <c r="V1768" s="51"/>
      <c r="W1768" s="68"/>
      <c r="X1768" s="68"/>
      <c r="Y1768" s="146"/>
      <c r="Z1768" s="38"/>
      <c r="AA1768" s="38"/>
      <c r="AB1768" s="54"/>
      <c r="AC1768" s="16"/>
      <c r="AD1768" s="14"/>
      <c r="AE1768" s="64"/>
      <c r="AF1768" s="118"/>
      <c r="AG1768" s="16"/>
      <c r="AH1768" s="146"/>
      <c r="AJ1768" s="38"/>
      <c r="AK1768" s="16"/>
      <c r="AL1768" s="16"/>
      <c r="AM1768" s="16"/>
      <c r="AO1768" s="157"/>
    </row>
    <row r="1769" spans="2:41" s="3" customFormat="1" ht="0.95" customHeight="1" x14ac:dyDescent="0.2">
      <c r="P1769" s="72"/>
      <c r="Q1769" s="87"/>
      <c r="R1769" s="6"/>
      <c r="S1769" s="38"/>
      <c r="T1769" s="6"/>
      <c r="U1769" s="5"/>
      <c r="V1769" s="51"/>
      <c r="W1769" s="55"/>
      <c r="X1769" s="14"/>
      <c r="Y1769" s="146"/>
      <c r="Z1769" s="38"/>
      <c r="AA1769" s="38"/>
      <c r="AB1769" s="54"/>
      <c r="AC1769" s="16"/>
      <c r="AD1769" s="14"/>
      <c r="AE1769" s="64"/>
      <c r="AF1769" s="118"/>
      <c r="AG1769" s="38"/>
      <c r="AH1769" s="146"/>
      <c r="AJ1769" s="38"/>
      <c r="AK1769" s="16"/>
      <c r="AL1769" s="16"/>
      <c r="AM1769" s="16"/>
      <c r="AO1769" s="157" t="s">
        <v>56</v>
      </c>
    </row>
    <row r="1770" spans="2:41" s="3" customFormat="1" ht="9.9499999999999993" customHeight="1" x14ac:dyDescent="0.2">
      <c r="B1770" s="106" t="s">
        <v>6</v>
      </c>
      <c r="D1770" s="39"/>
      <c r="E1770" s="72" t="s">
        <v>907</v>
      </c>
      <c r="F1770" s="72"/>
      <c r="G1770" s="29" t="s">
        <v>908</v>
      </c>
      <c r="H1770" s="29"/>
      <c r="K1770" s="29"/>
      <c r="L1770" s="29" t="s">
        <v>125</v>
      </c>
      <c r="N1770" s="72" t="s">
        <v>910</v>
      </c>
      <c r="P1770" s="72" t="s">
        <v>2838</v>
      </c>
      <c r="Q1770" s="87"/>
      <c r="R1770" s="28"/>
      <c r="S1770" s="38">
        <f>IF(Suggested="Yes",AA1770,AG1770)</f>
        <v>129.15</v>
      </c>
      <c r="T1770" s="36" t="s">
        <v>43</v>
      </c>
      <c r="U1770" s="5" t="str">
        <f>+Instructions!$B$3</f>
        <v>E</v>
      </c>
      <c r="V1770" s="51"/>
      <c r="W1770" s="55">
        <f>+Instructions!$C$22</f>
        <v>0</v>
      </c>
      <c r="X1770" s="38">
        <f>ROUND($AA1770*(1-W1770)+0.004999,2)</f>
        <v>129.15</v>
      </c>
      <c r="Y1770" s="146"/>
      <c r="Z1770" s="6" t="s">
        <v>3263</v>
      </c>
      <c r="AA1770" s="38">
        <v>129.15</v>
      </c>
      <c r="AB1770" s="59">
        <f t="shared" ref="AB1770:AC1773" si="1577">+W1770</f>
        <v>0</v>
      </c>
      <c r="AC1770" s="16">
        <f t="shared" si="1577"/>
        <v>129.15</v>
      </c>
      <c r="AD1770" s="12">
        <f>(AG1770-AC1770)/AG1770</f>
        <v>0</v>
      </c>
      <c r="AE1770" s="115"/>
      <c r="AF1770" s="121">
        <v>3</v>
      </c>
      <c r="AG1770" s="52">
        <f>SUM(AJ1770:AL1770)+AE1770</f>
        <v>129.15</v>
      </c>
      <c r="AH1770" s="146"/>
      <c r="AJ1770" s="38">
        <f>ROUND(AC1770/(1-VLOOKUP(AF1770,Group,2,FALSE)),2)</f>
        <v>129.15</v>
      </c>
      <c r="AK1770" s="16">
        <f>IF(VLOOKUP(AF1770,Group,5,FALSE)="YES",VLOOKUP(ROUND(ROUND(AJ1770,1)-AJ1770,2),Round,2,FALSE)+VLOOKUP(AF1770,Group,6,FALSE),0)</f>
        <v>0</v>
      </c>
      <c r="AL1770" s="16">
        <f>IF(VLOOKUP(AF1770,Group,7,FALSE)="",0,ROUND(AJ1770-0.04999,1)-AJ1770+AM1770)</f>
        <v>0</v>
      </c>
      <c r="AM1770" s="16" t="str">
        <f>IF(VLOOKUP(AF1770,Group,7,FALSE)="","",VLOOKUP(AF1770,Group,7,FALSE))</f>
        <v/>
      </c>
      <c r="AO1770" s="157" t="s">
        <v>56</v>
      </c>
    </row>
    <row r="1771" spans="2:41" s="3" customFormat="1" ht="9.9499999999999993" customHeight="1" x14ac:dyDescent="0.2">
      <c r="B1771" s="106" t="s">
        <v>6</v>
      </c>
      <c r="D1771" s="39"/>
      <c r="E1771" s="72" t="s">
        <v>907</v>
      </c>
      <c r="F1771" s="72"/>
      <c r="G1771" s="29" t="s">
        <v>229</v>
      </c>
      <c r="H1771" s="29"/>
      <c r="K1771" s="29"/>
      <c r="L1771" s="29" t="s">
        <v>576</v>
      </c>
      <c r="N1771" s="72" t="s">
        <v>912</v>
      </c>
      <c r="P1771" s="72" t="s">
        <v>2838</v>
      </c>
      <c r="Q1771" s="87"/>
      <c r="R1771" s="28"/>
      <c r="S1771" s="38">
        <f>IF(Suggested="Yes",AA1771,AG1771)</f>
        <v>129.15</v>
      </c>
      <c r="T1771" s="36" t="s">
        <v>43</v>
      </c>
      <c r="U1771" s="5" t="str">
        <f>+Instructions!$B$3</f>
        <v>E</v>
      </c>
      <c r="V1771" s="51"/>
      <c r="W1771" s="55">
        <f>+Instructions!$C$22</f>
        <v>0</v>
      </c>
      <c r="X1771" s="38">
        <f>ROUND($AA1771*(1-W1771)+0.004999,2)</f>
        <v>129.15</v>
      </c>
      <c r="Y1771" s="146"/>
      <c r="Z1771" s="6" t="s">
        <v>3263</v>
      </c>
      <c r="AA1771" s="38">
        <v>129.15</v>
      </c>
      <c r="AB1771" s="59">
        <f t="shared" si="1577"/>
        <v>0</v>
      </c>
      <c r="AC1771" s="16">
        <f t="shared" si="1577"/>
        <v>129.15</v>
      </c>
      <c r="AD1771" s="12">
        <f>(AG1771-AC1771)/AG1771</f>
        <v>0</v>
      </c>
      <c r="AE1771" s="115"/>
      <c r="AF1771" s="121">
        <v>3</v>
      </c>
      <c r="AG1771" s="52">
        <f>SUM(AJ1771:AL1771)+AE1771</f>
        <v>129.15</v>
      </c>
      <c r="AH1771" s="146"/>
      <c r="AJ1771" s="38">
        <f>ROUND(AC1771/(1-VLOOKUP(AF1771,Group,2,FALSE)),2)</f>
        <v>129.15</v>
      </c>
      <c r="AK1771" s="16">
        <f>IF(VLOOKUP(AF1771,Group,5,FALSE)="YES",VLOOKUP(ROUND(ROUND(AJ1771,1)-AJ1771,2),Round,2,FALSE)+VLOOKUP(AF1771,Group,6,FALSE),0)</f>
        <v>0</v>
      </c>
      <c r="AL1771" s="16">
        <f>IF(VLOOKUP(AF1771,Group,7,FALSE)="",0,ROUND(AJ1771-0.04999,1)-AJ1771+AM1771)</f>
        <v>0</v>
      </c>
      <c r="AM1771" s="16" t="str">
        <f>IF(VLOOKUP(AF1771,Group,7,FALSE)="","",VLOOKUP(AF1771,Group,7,FALSE))</f>
        <v/>
      </c>
      <c r="AO1771" s="157" t="s">
        <v>56</v>
      </c>
    </row>
    <row r="1772" spans="2:41" s="3" customFormat="1" ht="9.9499999999999993" customHeight="1" x14ac:dyDescent="0.2">
      <c r="B1772" s="106" t="s">
        <v>6</v>
      </c>
      <c r="D1772" s="39"/>
      <c r="E1772" s="72" t="s">
        <v>907</v>
      </c>
      <c r="F1772" s="72"/>
      <c r="G1772" s="29" t="s">
        <v>909</v>
      </c>
      <c r="H1772" s="29"/>
      <c r="K1772" s="29"/>
      <c r="L1772" s="29" t="s">
        <v>125</v>
      </c>
      <c r="N1772" s="72" t="s">
        <v>911</v>
      </c>
      <c r="P1772" s="72" t="s">
        <v>2838</v>
      </c>
      <c r="Q1772" s="87"/>
      <c r="R1772" s="28"/>
      <c r="S1772" s="38">
        <f>IF(Suggested="Yes",AA1772,AG1772)</f>
        <v>129.15</v>
      </c>
      <c r="T1772" s="36" t="s">
        <v>43</v>
      </c>
      <c r="U1772" s="5" t="str">
        <f>+Instructions!$B$3</f>
        <v>E</v>
      </c>
      <c r="V1772" s="51"/>
      <c r="W1772" s="55">
        <f>+Instructions!$C$22</f>
        <v>0</v>
      </c>
      <c r="X1772" s="38">
        <f>ROUND($AA1772*(1-W1772)+0.004999,2)</f>
        <v>129.15</v>
      </c>
      <c r="Y1772" s="146"/>
      <c r="Z1772" s="6" t="s">
        <v>3263</v>
      </c>
      <c r="AA1772" s="38">
        <v>129.15</v>
      </c>
      <c r="AB1772" s="59">
        <f t="shared" si="1577"/>
        <v>0</v>
      </c>
      <c r="AC1772" s="16">
        <f t="shared" si="1577"/>
        <v>129.15</v>
      </c>
      <c r="AD1772" s="12">
        <f>(AG1772-AC1772)/AG1772</f>
        <v>0</v>
      </c>
      <c r="AE1772" s="115"/>
      <c r="AF1772" s="121">
        <v>3</v>
      </c>
      <c r="AG1772" s="52">
        <f>SUM(AJ1772:AL1772)+AE1772</f>
        <v>129.15</v>
      </c>
      <c r="AH1772" s="146"/>
      <c r="AJ1772" s="38">
        <f>ROUND(AC1772/(1-VLOOKUP(AF1772,Group,2,FALSE)),2)</f>
        <v>129.15</v>
      </c>
      <c r="AK1772" s="16">
        <f>IF(VLOOKUP(AF1772,Group,5,FALSE)="YES",VLOOKUP(ROUND(ROUND(AJ1772,1)-AJ1772,2),Round,2,FALSE)+VLOOKUP(AF1772,Group,6,FALSE),0)</f>
        <v>0</v>
      </c>
      <c r="AL1772" s="16">
        <f>IF(VLOOKUP(AF1772,Group,7,FALSE)="",0,ROUND(AJ1772-0.04999,1)-AJ1772+AM1772)</f>
        <v>0</v>
      </c>
      <c r="AM1772" s="16" t="str">
        <f>IF(VLOOKUP(AF1772,Group,7,FALSE)="","",VLOOKUP(AF1772,Group,7,FALSE))</f>
        <v/>
      </c>
      <c r="AO1772" s="157" t="s">
        <v>56</v>
      </c>
    </row>
    <row r="1773" spans="2:41" s="3" customFormat="1" ht="9.9499999999999993" customHeight="1" x14ac:dyDescent="0.2">
      <c r="B1773" s="106" t="s">
        <v>6</v>
      </c>
      <c r="D1773" s="39"/>
      <c r="E1773" s="72" t="s">
        <v>907</v>
      </c>
      <c r="F1773" s="72"/>
      <c r="G1773" s="29" t="s">
        <v>371</v>
      </c>
      <c r="H1773" s="29"/>
      <c r="K1773" s="29"/>
      <c r="L1773" s="29" t="s">
        <v>576</v>
      </c>
      <c r="N1773" s="72" t="s">
        <v>913</v>
      </c>
      <c r="P1773" s="72" t="s">
        <v>2838</v>
      </c>
      <c r="Q1773" s="87"/>
      <c r="R1773" s="28"/>
      <c r="S1773" s="38">
        <f>IF(Suggested="Yes",AA1773,AG1773)</f>
        <v>129.15</v>
      </c>
      <c r="T1773" s="36" t="s">
        <v>43</v>
      </c>
      <c r="U1773" s="5" t="str">
        <f>+Instructions!$B$3</f>
        <v>E</v>
      </c>
      <c r="V1773" s="51"/>
      <c r="W1773" s="55">
        <f>+Instructions!$C$22</f>
        <v>0</v>
      </c>
      <c r="X1773" s="38">
        <f>ROUND($AA1773*(1-W1773)+0.004999,2)</f>
        <v>129.15</v>
      </c>
      <c r="Y1773" s="146"/>
      <c r="Z1773" s="6" t="s">
        <v>3263</v>
      </c>
      <c r="AA1773" s="38">
        <v>129.15</v>
      </c>
      <c r="AB1773" s="59">
        <f t="shared" si="1577"/>
        <v>0</v>
      </c>
      <c r="AC1773" s="16">
        <f t="shared" si="1577"/>
        <v>129.15</v>
      </c>
      <c r="AD1773" s="12">
        <f>(AG1773-AC1773)/AG1773</f>
        <v>0</v>
      </c>
      <c r="AE1773" s="115"/>
      <c r="AF1773" s="121">
        <v>3</v>
      </c>
      <c r="AG1773" s="52">
        <f>SUM(AJ1773:AL1773)+AE1773</f>
        <v>129.15</v>
      </c>
      <c r="AH1773" s="146"/>
      <c r="AJ1773" s="38">
        <f>ROUND(AC1773/(1-VLOOKUP(AF1773,Group,2,FALSE)),2)</f>
        <v>129.15</v>
      </c>
      <c r="AK1773" s="16">
        <f>IF(VLOOKUP(AF1773,Group,5,FALSE)="YES",VLOOKUP(ROUND(ROUND(AJ1773,1)-AJ1773,2),Round,2,FALSE)+VLOOKUP(AF1773,Group,6,FALSE),0)</f>
        <v>0</v>
      </c>
      <c r="AL1773" s="16">
        <f>IF(VLOOKUP(AF1773,Group,7,FALSE)="",0,ROUND(AJ1773-0.04999,1)-AJ1773+AM1773)</f>
        <v>0</v>
      </c>
      <c r="AM1773" s="16" t="str">
        <f>IF(VLOOKUP(AF1773,Group,7,FALSE)="","",VLOOKUP(AF1773,Group,7,FALSE))</f>
        <v/>
      </c>
      <c r="AO1773" s="157" t="s">
        <v>56</v>
      </c>
    </row>
    <row r="1774" spans="2:41" s="3" customFormat="1" ht="2.85" customHeight="1" x14ac:dyDescent="0.2">
      <c r="P1774" s="72"/>
      <c r="Q1774" s="87"/>
      <c r="R1774" s="6"/>
      <c r="S1774" s="38"/>
      <c r="T1774" s="6"/>
      <c r="U1774" s="5"/>
      <c r="V1774" s="51"/>
      <c r="W1774" s="55"/>
      <c r="X1774" s="14"/>
      <c r="Y1774" s="146"/>
      <c r="Z1774" s="38"/>
      <c r="AA1774" s="38"/>
      <c r="AB1774" s="54"/>
      <c r="AC1774" s="16"/>
      <c r="AD1774" s="14"/>
      <c r="AE1774" s="64"/>
      <c r="AF1774" s="118"/>
      <c r="AG1774" s="38"/>
      <c r="AH1774" s="146"/>
      <c r="AJ1774" s="38"/>
      <c r="AK1774" s="16"/>
      <c r="AL1774" s="16"/>
      <c r="AM1774" s="16"/>
      <c r="AO1774" s="157" t="s">
        <v>56</v>
      </c>
    </row>
    <row r="1775" spans="2:41" s="3" customFormat="1" ht="9.9499999999999993" customHeight="1" x14ac:dyDescent="0.2">
      <c r="C1775" s="34"/>
      <c r="D1775" s="39" t="s">
        <v>573</v>
      </c>
      <c r="E1775" s="138" t="s">
        <v>915</v>
      </c>
      <c r="F1775" s="138"/>
      <c r="G1775" s="138"/>
      <c r="H1775" s="138"/>
      <c r="I1775" s="138"/>
      <c r="J1775" s="138"/>
      <c r="K1775" s="138"/>
      <c r="L1775" s="138"/>
      <c r="M1775" s="138"/>
      <c r="N1775" s="138"/>
      <c r="O1775" s="29"/>
      <c r="P1775" s="29"/>
      <c r="Q1775" s="29"/>
      <c r="R1775" s="29"/>
      <c r="S1775" s="29"/>
      <c r="T1775" s="29"/>
      <c r="U1775" s="5"/>
      <c r="V1775" s="51"/>
      <c r="W1775" s="68"/>
      <c r="X1775" s="68"/>
      <c r="Y1775" s="146"/>
      <c r="Z1775" s="38"/>
      <c r="AA1775" s="38"/>
      <c r="AB1775" s="54"/>
      <c r="AC1775" s="16"/>
      <c r="AD1775" s="14"/>
      <c r="AE1775" s="64"/>
      <c r="AF1775" s="118"/>
      <c r="AG1775" s="16"/>
      <c r="AH1775" s="146"/>
      <c r="AJ1775" s="38"/>
      <c r="AK1775" s="16"/>
      <c r="AL1775" s="16"/>
      <c r="AM1775" s="16"/>
      <c r="AO1775" s="157"/>
    </row>
    <row r="1776" spans="2:41" s="3" customFormat="1" ht="0.95" customHeight="1" x14ac:dyDescent="0.2">
      <c r="P1776" s="72"/>
      <c r="Q1776" s="87"/>
      <c r="R1776" s="6"/>
      <c r="S1776" s="38"/>
      <c r="T1776" s="6"/>
      <c r="U1776" s="5"/>
      <c r="V1776" s="51"/>
      <c r="W1776" s="55"/>
      <c r="X1776" s="14"/>
      <c r="Y1776" s="146"/>
      <c r="Z1776" s="38"/>
      <c r="AA1776" s="38"/>
      <c r="AB1776" s="54"/>
      <c r="AC1776" s="16"/>
      <c r="AD1776" s="14"/>
      <c r="AE1776" s="64"/>
      <c r="AF1776" s="118"/>
      <c r="AG1776" s="38"/>
      <c r="AH1776" s="146"/>
      <c r="AJ1776" s="38"/>
      <c r="AK1776" s="16"/>
      <c r="AL1776" s="16"/>
      <c r="AM1776" s="16"/>
      <c r="AO1776" s="157" t="s">
        <v>56</v>
      </c>
    </row>
    <row r="1777" spans="1:41" s="3" customFormat="1" ht="9.9499999999999993" customHeight="1" x14ac:dyDescent="0.2">
      <c r="B1777" s="106" t="s">
        <v>6</v>
      </c>
      <c r="D1777" s="39"/>
      <c r="E1777" s="72" t="s">
        <v>919</v>
      </c>
      <c r="F1777" s="72"/>
      <c r="G1777" s="29" t="s">
        <v>908</v>
      </c>
      <c r="H1777" s="29"/>
      <c r="K1777" s="29"/>
      <c r="L1777" s="29" t="s">
        <v>125</v>
      </c>
      <c r="N1777" s="72" t="s">
        <v>916</v>
      </c>
      <c r="P1777" s="72" t="s">
        <v>920</v>
      </c>
      <c r="Q1777" s="87"/>
      <c r="R1777" s="28"/>
      <c r="S1777" s="38">
        <f>IF(Suggested="Yes",AA1777,AG1777)</f>
        <v>139.44999999999999</v>
      </c>
      <c r="T1777" s="36" t="s">
        <v>43</v>
      </c>
      <c r="U1777" s="5" t="str">
        <f>+Instructions!$B$3</f>
        <v>E</v>
      </c>
      <c r="V1777" s="51"/>
      <c r="W1777" s="55">
        <f>+Instructions!$C$22</f>
        <v>0</v>
      </c>
      <c r="X1777" s="38">
        <f>ROUND($AA1777*(1-W1777)+0.004999,2)</f>
        <v>139.44999999999999</v>
      </c>
      <c r="Y1777" s="146"/>
      <c r="Z1777" s="6" t="s">
        <v>3263</v>
      </c>
      <c r="AA1777" s="38">
        <v>139.44999999999999</v>
      </c>
      <c r="AB1777" s="59">
        <f t="shared" ref="AB1777:AC1779" si="1578">+W1777</f>
        <v>0</v>
      </c>
      <c r="AC1777" s="16">
        <f t="shared" si="1578"/>
        <v>139.44999999999999</v>
      </c>
      <c r="AD1777" s="12">
        <f>(AG1777-AC1777)/AG1777</f>
        <v>0</v>
      </c>
      <c r="AE1777" s="115"/>
      <c r="AF1777" s="121">
        <v>3</v>
      </c>
      <c r="AG1777" s="52">
        <f>SUM(AJ1777:AL1777)+AE1777</f>
        <v>139.44999999999999</v>
      </c>
      <c r="AH1777" s="146"/>
      <c r="AJ1777" s="38">
        <f>ROUND(AC1777/(1-VLOOKUP(AF1777,Group,2,FALSE)),2)</f>
        <v>139.44999999999999</v>
      </c>
      <c r="AK1777" s="16">
        <f>IF(VLOOKUP(AF1777,Group,5,FALSE)="YES",VLOOKUP(ROUND(ROUND(AJ1777,1)-AJ1777,2),Round,2,FALSE)+VLOOKUP(AF1777,Group,6,FALSE),0)</f>
        <v>0</v>
      </c>
      <c r="AL1777" s="16">
        <f>IF(VLOOKUP(AF1777,Group,7,FALSE)="",0,ROUND(AJ1777-0.04999,1)-AJ1777+AM1777)</f>
        <v>0</v>
      </c>
      <c r="AM1777" s="16" t="str">
        <f>IF(VLOOKUP(AF1777,Group,7,FALSE)="","",VLOOKUP(AF1777,Group,7,FALSE))</f>
        <v/>
      </c>
      <c r="AO1777" s="157" t="s">
        <v>56</v>
      </c>
    </row>
    <row r="1778" spans="1:41" s="3" customFormat="1" ht="9.9499999999999993" customHeight="1" x14ac:dyDescent="0.2">
      <c r="B1778" s="106" t="s">
        <v>6</v>
      </c>
      <c r="D1778" s="39"/>
      <c r="E1778" s="72" t="s">
        <v>919</v>
      </c>
      <c r="F1778" s="72"/>
      <c r="G1778" s="29" t="s">
        <v>909</v>
      </c>
      <c r="H1778" s="29"/>
      <c r="K1778" s="29"/>
      <c r="L1778" s="29" t="s">
        <v>125</v>
      </c>
      <c r="N1778" s="72" t="s">
        <v>917</v>
      </c>
      <c r="P1778" s="72" t="s">
        <v>920</v>
      </c>
      <c r="Q1778" s="87"/>
      <c r="R1778" s="28"/>
      <c r="S1778" s="38">
        <f>IF(Suggested="Yes",AA1778,AG1778)</f>
        <v>139.44999999999999</v>
      </c>
      <c r="T1778" s="36" t="s">
        <v>43</v>
      </c>
      <c r="U1778" s="5" t="str">
        <f>+Instructions!$B$3</f>
        <v>E</v>
      </c>
      <c r="V1778" s="51"/>
      <c r="W1778" s="55">
        <f>+Instructions!$C$22</f>
        <v>0</v>
      </c>
      <c r="X1778" s="38">
        <f>ROUND($AA1778*(1-W1778)+0.004999,2)</f>
        <v>139.44999999999999</v>
      </c>
      <c r="Y1778" s="146"/>
      <c r="Z1778" s="6" t="s">
        <v>3263</v>
      </c>
      <c r="AA1778" s="38">
        <v>139.44999999999999</v>
      </c>
      <c r="AB1778" s="59">
        <f t="shared" si="1578"/>
        <v>0</v>
      </c>
      <c r="AC1778" s="16">
        <f t="shared" si="1578"/>
        <v>139.44999999999999</v>
      </c>
      <c r="AD1778" s="12">
        <f>(AG1778-AC1778)/AG1778</f>
        <v>0</v>
      </c>
      <c r="AE1778" s="115"/>
      <c r="AF1778" s="121">
        <v>3</v>
      </c>
      <c r="AG1778" s="52">
        <f>SUM(AJ1778:AL1778)+AE1778</f>
        <v>139.44999999999999</v>
      </c>
      <c r="AH1778" s="146"/>
      <c r="AJ1778" s="38">
        <f>ROUND(AC1778/(1-VLOOKUP(AF1778,Group,2,FALSE)),2)</f>
        <v>139.44999999999999</v>
      </c>
      <c r="AK1778" s="16">
        <f>IF(VLOOKUP(AF1778,Group,5,FALSE)="YES",VLOOKUP(ROUND(ROUND(AJ1778,1)-AJ1778,2),Round,2,FALSE)+VLOOKUP(AF1778,Group,6,FALSE),0)</f>
        <v>0</v>
      </c>
      <c r="AL1778" s="16">
        <f>IF(VLOOKUP(AF1778,Group,7,FALSE)="",0,ROUND(AJ1778-0.04999,1)-AJ1778+AM1778)</f>
        <v>0</v>
      </c>
      <c r="AM1778" s="16" t="str">
        <f>IF(VLOOKUP(AF1778,Group,7,FALSE)="","",VLOOKUP(AF1778,Group,7,FALSE))</f>
        <v/>
      </c>
      <c r="AO1778" s="157" t="s">
        <v>56</v>
      </c>
    </row>
    <row r="1779" spans="1:41" s="3" customFormat="1" ht="9.9499999999999993" customHeight="1" x14ac:dyDescent="0.2">
      <c r="B1779" s="106" t="s">
        <v>6</v>
      </c>
      <c r="D1779" s="39"/>
      <c r="E1779" s="72" t="s">
        <v>919</v>
      </c>
      <c r="F1779" s="72"/>
      <c r="G1779" s="29" t="s">
        <v>371</v>
      </c>
      <c r="H1779" s="29"/>
      <c r="K1779" s="29"/>
      <c r="L1779" s="29" t="s">
        <v>576</v>
      </c>
      <c r="N1779" s="72" t="s">
        <v>918</v>
      </c>
      <c r="P1779" s="72" t="s">
        <v>920</v>
      </c>
      <c r="Q1779" s="87"/>
      <c r="R1779" s="28"/>
      <c r="S1779" s="38">
        <f>IF(Suggested="Yes",AA1779,AG1779)</f>
        <v>139.44999999999999</v>
      </c>
      <c r="T1779" s="36" t="s">
        <v>43</v>
      </c>
      <c r="U1779" s="5" t="str">
        <f>+Instructions!$B$3</f>
        <v>E</v>
      </c>
      <c r="V1779" s="51"/>
      <c r="W1779" s="55">
        <f>+Instructions!$C$22</f>
        <v>0</v>
      </c>
      <c r="X1779" s="38">
        <f>ROUND($AA1779*(1-W1779)+0.004999,2)</f>
        <v>139.44999999999999</v>
      </c>
      <c r="Y1779" s="146"/>
      <c r="Z1779" s="6" t="s">
        <v>3263</v>
      </c>
      <c r="AA1779" s="38">
        <v>139.44999999999999</v>
      </c>
      <c r="AB1779" s="59">
        <f t="shared" si="1578"/>
        <v>0</v>
      </c>
      <c r="AC1779" s="16">
        <f t="shared" si="1578"/>
        <v>139.44999999999999</v>
      </c>
      <c r="AD1779" s="12">
        <f>(AG1779-AC1779)/AG1779</f>
        <v>0</v>
      </c>
      <c r="AE1779" s="115"/>
      <c r="AF1779" s="121">
        <v>3</v>
      </c>
      <c r="AG1779" s="52">
        <f>SUM(AJ1779:AL1779)+AE1779</f>
        <v>139.44999999999999</v>
      </c>
      <c r="AH1779" s="146"/>
      <c r="AJ1779" s="38">
        <f>ROUND(AC1779/(1-VLOOKUP(AF1779,Group,2,FALSE)),2)</f>
        <v>139.44999999999999</v>
      </c>
      <c r="AK1779" s="16">
        <f>IF(VLOOKUP(AF1779,Group,5,FALSE)="YES",VLOOKUP(ROUND(ROUND(AJ1779,1)-AJ1779,2),Round,2,FALSE)+VLOOKUP(AF1779,Group,6,FALSE),0)</f>
        <v>0</v>
      </c>
      <c r="AL1779" s="16">
        <f>IF(VLOOKUP(AF1779,Group,7,FALSE)="",0,ROUND(AJ1779-0.04999,1)-AJ1779+AM1779)</f>
        <v>0</v>
      </c>
      <c r="AM1779" s="16" t="str">
        <f>IF(VLOOKUP(AF1779,Group,7,FALSE)="","",VLOOKUP(AF1779,Group,7,FALSE))</f>
        <v/>
      </c>
      <c r="AO1779" s="157" t="s">
        <v>56</v>
      </c>
    </row>
    <row r="1780" spans="1:41" s="3" customFormat="1" ht="2.85" customHeight="1" x14ac:dyDescent="0.2">
      <c r="P1780" s="72"/>
      <c r="Q1780" s="87"/>
      <c r="R1780" s="6"/>
      <c r="S1780" s="38"/>
      <c r="T1780" s="6"/>
      <c r="U1780" s="5"/>
      <c r="V1780" s="51"/>
      <c r="W1780" s="55"/>
      <c r="X1780" s="14"/>
      <c r="Y1780" s="146"/>
      <c r="Z1780" s="38"/>
      <c r="AA1780" s="38"/>
      <c r="AB1780" s="54"/>
      <c r="AC1780" s="16"/>
      <c r="AD1780" s="14"/>
      <c r="AE1780" s="64"/>
      <c r="AF1780" s="118"/>
      <c r="AG1780" s="38"/>
      <c r="AH1780" s="146"/>
      <c r="AJ1780" s="38"/>
      <c r="AK1780" s="16"/>
      <c r="AL1780" s="16"/>
      <c r="AM1780" s="16"/>
      <c r="AO1780" s="157" t="s">
        <v>56</v>
      </c>
    </row>
    <row r="1781" spans="1:41" s="3" customFormat="1" ht="9.9499999999999993" customHeight="1" x14ac:dyDescent="0.2">
      <c r="C1781" s="34"/>
      <c r="D1781" s="39" t="s">
        <v>573</v>
      </c>
      <c r="E1781" s="138" t="s">
        <v>921</v>
      </c>
      <c r="F1781" s="138"/>
      <c r="G1781" s="138"/>
      <c r="H1781" s="138"/>
      <c r="I1781" s="138"/>
      <c r="J1781" s="138"/>
      <c r="K1781" s="138"/>
      <c r="L1781" s="138"/>
      <c r="M1781" s="138"/>
      <c r="N1781" s="138"/>
      <c r="O1781" s="29"/>
      <c r="P1781" s="29"/>
      <c r="Q1781" s="29"/>
      <c r="R1781" s="29"/>
      <c r="S1781" s="29"/>
      <c r="T1781" s="29"/>
      <c r="U1781" s="5"/>
      <c r="V1781" s="51"/>
      <c r="W1781" s="68"/>
      <c r="X1781" s="68"/>
      <c r="Y1781" s="146"/>
      <c r="Z1781" s="38"/>
      <c r="AA1781" s="38"/>
      <c r="AB1781" s="54"/>
      <c r="AC1781" s="16"/>
      <c r="AD1781" s="14"/>
      <c r="AE1781" s="64"/>
      <c r="AF1781" s="118"/>
      <c r="AG1781" s="16"/>
      <c r="AH1781" s="146"/>
      <c r="AJ1781" s="38"/>
      <c r="AK1781" s="16"/>
      <c r="AL1781" s="16"/>
      <c r="AM1781" s="16"/>
      <c r="AO1781" s="157"/>
    </row>
    <row r="1782" spans="1:41" s="3" customFormat="1" ht="0.95" customHeight="1" x14ac:dyDescent="0.2">
      <c r="P1782" s="72"/>
      <c r="Q1782" s="87"/>
      <c r="R1782" s="6"/>
      <c r="S1782" s="38"/>
      <c r="T1782" s="6"/>
      <c r="U1782" s="5"/>
      <c r="V1782" s="51"/>
      <c r="W1782" s="55"/>
      <c r="X1782" s="14"/>
      <c r="Y1782" s="146"/>
      <c r="Z1782" s="38"/>
      <c r="AA1782" s="38"/>
      <c r="AB1782" s="54"/>
      <c r="AC1782" s="16"/>
      <c r="AD1782" s="14"/>
      <c r="AE1782" s="64"/>
      <c r="AF1782" s="118"/>
      <c r="AG1782" s="38"/>
      <c r="AH1782" s="146"/>
      <c r="AJ1782" s="38"/>
      <c r="AK1782" s="16"/>
      <c r="AL1782" s="16"/>
      <c r="AM1782" s="16"/>
      <c r="AO1782" s="157" t="s">
        <v>56</v>
      </c>
    </row>
    <row r="1783" spans="1:41" s="3" customFormat="1" ht="9.9499999999999993" customHeight="1" x14ac:dyDescent="0.2">
      <c r="B1783" s="106" t="s">
        <v>6</v>
      </c>
      <c r="D1783" s="39"/>
      <c r="E1783" s="72" t="s">
        <v>922</v>
      </c>
      <c r="F1783" s="72"/>
      <c r="G1783" s="29" t="s">
        <v>908</v>
      </c>
      <c r="H1783" s="29"/>
      <c r="K1783" s="29"/>
      <c r="L1783" s="29" t="s">
        <v>125</v>
      </c>
      <c r="N1783" s="72" t="s">
        <v>923</v>
      </c>
      <c r="P1783" s="72" t="s">
        <v>927</v>
      </c>
      <c r="Q1783" s="87"/>
      <c r="R1783" s="28"/>
      <c r="S1783" s="38">
        <f>IF(Suggested="Yes",AA1783,AG1783)</f>
        <v>139.69999999999999</v>
      </c>
      <c r="T1783" s="36" t="s">
        <v>43</v>
      </c>
      <c r="U1783" s="5" t="str">
        <f>+Instructions!$B$3</f>
        <v>E</v>
      </c>
      <c r="V1783" s="51"/>
      <c r="W1783" s="55">
        <f>+Instructions!$C$22</f>
        <v>0</v>
      </c>
      <c r="X1783" s="38">
        <f>ROUND($AA1783*(1-W1783)+0.004999,2)</f>
        <v>139.69999999999999</v>
      </c>
      <c r="Y1783" s="146"/>
      <c r="Z1783" s="6" t="s">
        <v>3263</v>
      </c>
      <c r="AA1783" s="38">
        <v>139.69999999999999</v>
      </c>
      <c r="AB1783" s="59">
        <f t="shared" ref="AB1783:AC1786" si="1579">+W1783</f>
        <v>0</v>
      </c>
      <c r="AC1783" s="16">
        <f t="shared" si="1579"/>
        <v>139.69999999999999</v>
      </c>
      <c r="AD1783" s="12">
        <f>(AG1783-AC1783)/AG1783</f>
        <v>0</v>
      </c>
      <c r="AE1783" s="115"/>
      <c r="AF1783" s="121">
        <v>3</v>
      </c>
      <c r="AG1783" s="52">
        <f>SUM(AJ1783:AL1783)+AE1783</f>
        <v>139.69999999999999</v>
      </c>
      <c r="AH1783" s="146"/>
      <c r="AJ1783" s="38">
        <f>ROUND(AC1783/(1-VLOOKUP(AF1783,Group,2,FALSE)),2)</f>
        <v>139.69999999999999</v>
      </c>
      <c r="AK1783" s="16">
        <f>IF(VLOOKUP(AF1783,Group,5,FALSE)="YES",VLOOKUP(ROUND(ROUND(AJ1783,1)-AJ1783,2),Round,2,FALSE)+VLOOKUP(AF1783,Group,6,FALSE),0)</f>
        <v>0</v>
      </c>
      <c r="AL1783" s="16">
        <f>IF(VLOOKUP(AF1783,Group,7,FALSE)="",0,ROUND(AJ1783-0.04999,1)-AJ1783+AM1783)</f>
        <v>0</v>
      </c>
      <c r="AM1783" s="16" t="str">
        <f>IF(VLOOKUP(AF1783,Group,7,FALSE)="","",VLOOKUP(AF1783,Group,7,FALSE))</f>
        <v/>
      </c>
      <c r="AO1783" s="157" t="s">
        <v>56</v>
      </c>
    </row>
    <row r="1784" spans="1:41" s="3" customFormat="1" ht="9.9499999999999993" customHeight="1" x14ac:dyDescent="0.2">
      <c r="B1784" s="106" t="s">
        <v>6</v>
      </c>
      <c r="D1784" s="39"/>
      <c r="E1784" s="72" t="s">
        <v>922</v>
      </c>
      <c r="F1784" s="72"/>
      <c r="G1784" s="29" t="s">
        <v>229</v>
      </c>
      <c r="H1784" s="29"/>
      <c r="K1784" s="29"/>
      <c r="L1784" s="29" t="s">
        <v>576</v>
      </c>
      <c r="N1784" s="72" t="s">
        <v>925</v>
      </c>
      <c r="P1784" s="72" t="s">
        <v>927</v>
      </c>
      <c r="Q1784" s="87"/>
      <c r="R1784" s="28"/>
      <c r="S1784" s="38">
        <f>IF(Suggested="Yes",AA1784,AG1784)</f>
        <v>139.69999999999999</v>
      </c>
      <c r="T1784" s="36" t="s">
        <v>43</v>
      </c>
      <c r="U1784" s="5" t="str">
        <f>+Instructions!$B$3</f>
        <v>E</v>
      </c>
      <c r="V1784" s="51"/>
      <c r="W1784" s="55">
        <f>+Instructions!$C$22</f>
        <v>0</v>
      </c>
      <c r="X1784" s="38">
        <f>ROUND($AA1784*(1-W1784)+0.004999,2)</f>
        <v>139.69999999999999</v>
      </c>
      <c r="Y1784" s="146"/>
      <c r="Z1784" s="6" t="s">
        <v>3263</v>
      </c>
      <c r="AA1784" s="38">
        <v>139.69999999999999</v>
      </c>
      <c r="AB1784" s="59">
        <f t="shared" si="1579"/>
        <v>0</v>
      </c>
      <c r="AC1784" s="16">
        <f t="shared" si="1579"/>
        <v>139.69999999999999</v>
      </c>
      <c r="AD1784" s="12">
        <f>(AG1784-AC1784)/AG1784</f>
        <v>0</v>
      </c>
      <c r="AE1784" s="115"/>
      <c r="AF1784" s="121">
        <v>3</v>
      </c>
      <c r="AG1784" s="52">
        <f>SUM(AJ1784:AL1784)+AE1784</f>
        <v>139.69999999999999</v>
      </c>
      <c r="AH1784" s="146"/>
      <c r="AJ1784" s="38">
        <f>ROUND(AC1784/(1-VLOOKUP(AF1784,Group,2,FALSE)),2)</f>
        <v>139.69999999999999</v>
      </c>
      <c r="AK1784" s="16">
        <f>IF(VLOOKUP(AF1784,Group,5,FALSE)="YES",VLOOKUP(ROUND(ROUND(AJ1784,1)-AJ1784,2),Round,2,FALSE)+VLOOKUP(AF1784,Group,6,FALSE),0)</f>
        <v>0</v>
      </c>
      <c r="AL1784" s="16">
        <f>IF(VLOOKUP(AF1784,Group,7,FALSE)="",0,ROUND(AJ1784-0.04999,1)-AJ1784+AM1784)</f>
        <v>0</v>
      </c>
      <c r="AM1784" s="16" t="str">
        <f>IF(VLOOKUP(AF1784,Group,7,FALSE)="","",VLOOKUP(AF1784,Group,7,FALSE))</f>
        <v/>
      </c>
      <c r="AO1784" s="157" t="s">
        <v>56</v>
      </c>
    </row>
    <row r="1785" spans="1:41" s="3" customFormat="1" ht="9.9499999999999993" customHeight="1" x14ac:dyDescent="0.2">
      <c r="B1785" s="106" t="s">
        <v>6</v>
      </c>
      <c r="D1785" s="39"/>
      <c r="E1785" s="72" t="s">
        <v>922</v>
      </c>
      <c r="F1785" s="72"/>
      <c r="G1785" s="29" t="s">
        <v>909</v>
      </c>
      <c r="H1785" s="29"/>
      <c r="K1785" s="29"/>
      <c r="L1785" s="29" t="s">
        <v>125</v>
      </c>
      <c r="N1785" s="72" t="s">
        <v>924</v>
      </c>
      <c r="P1785" s="72" t="s">
        <v>927</v>
      </c>
      <c r="Q1785" s="87"/>
      <c r="R1785" s="28"/>
      <c r="S1785" s="38">
        <f>IF(Suggested="Yes",AA1785,AG1785)</f>
        <v>139.69999999999999</v>
      </c>
      <c r="T1785" s="36" t="s">
        <v>43</v>
      </c>
      <c r="U1785" s="5" t="str">
        <f>+Instructions!$B$3</f>
        <v>E</v>
      </c>
      <c r="V1785" s="51"/>
      <c r="W1785" s="55">
        <f>+Instructions!$C$22</f>
        <v>0</v>
      </c>
      <c r="X1785" s="38">
        <f>ROUND($AA1785*(1-W1785)+0.004999,2)</f>
        <v>139.69999999999999</v>
      </c>
      <c r="Y1785" s="146"/>
      <c r="Z1785" s="6" t="s">
        <v>3263</v>
      </c>
      <c r="AA1785" s="38">
        <v>139.69999999999999</v>
      </c>
      <c r="AB1785" s="59">
        <f t="shared" si="1579"/>
        <v>0</v>
      </c>
      <c r="AC1785" s="16">
        <f t="shared" si="1579"/>
        <v>139.69999999999999</v>
      </c>
      <c r="AD1785" s="12">
        <f>(AG1785-AC1785)/AG1785</f>
        <v>0</v>
      </c>
      <c r="AE1785" s="115"/>
      <c r="AF1785" s="121">
        <v>3</v>
      </c>
      <c r="AG1785" s="52">
        <f>SUM(AJ1785:AL1785)+AE1785</f>
        <v>139.69999999999999</v>
      </c>
      <c r="AH1785" s="146"/>
      <c r="AJ1785" s="38">
        <f>ROUND(AC1785/(1-VLOOKUP(AF1785,Group,2,FALSE)),2)</f>
        <v>139.69999999999999</v>
      </c>
      <c r="AK1785" s="16">
        <f>IF(VLOOKUP(AF1785,Group,5,FALSE)="YES",VLOOKUP(ROUND(ROUND(AJ1785,1)-AJ1785,2),Round,2,FALSE)+VLOOKUP(AF1785,Group,6,FALSE),0)</f>
        <v>0</v>
      </c>
      <c r="AL1785" s="16">
        <f>IF(VLOOKUP(AF1785,Group,7,FALSE)="",0,ROUND(AJ1785-0.04999,1)-AJ1785+AM1785)</f>
        <v>0</v>
      </c>
      <c r="AM1785" s="16" t="str">
        <f>IF(VLOOKUP(AF1785,Group,7,FALSE)="","",VLOOKUP(AF1785,Group,7,FALSE))</f>
        <v/>
      </c>
      <c r="AO1785" s="157" t="s">
        <v>56</v>
      </c>
    </row>
    <row r="1786" spans="1:41" s="3" customFormat="1" ht="9.9499999999999993" customHeight="1" x14ac:dyDescent="0.2">
      <c r="B1786" s="106" t="s">
        <v>6</v>
      </c>
      <c r="D1786" s="39"/>
      <c r="E1786" s="72" t="s">
        <v>922</v>
      </c>
      <c r="F1786" s="72"/>
      <c r="G1786" s="29" t="s">
        <v>371</v>
      </c>
      <c r="H1786" s="29"/>
      <c r="K1786" s="29"/>
      <c r="L1786" s="29" t="s">
        <v>576</v>
      </c>
      <c r="N1786" s="72" t="s">
        <v>926</v>
      </c>
      <c r="P1786" s="72" t="s">
        <v>927</v>
      </c>
      <c r="Q1786" s="87"/>
      <c r="R1786" s="28"/>
      <c r="S1786" s="38">
        <f>IF(Suggested="Yes",AA1786,AG1786)</f>
        <v>139.69999999999999</v>
      </c>
      <c r="T1786" s="36" t="s">
        <v>43</v>
      </c>
      <c r="U1786" s="5" t="str">
        <f>+Instructions!$B$3</f>
        <v>E</v>
      </c>
      <c r="V1786" s="51"/>
      <c r="W1786" s="55">
        <f>+Instructions!$C$22</f>
        <v>0</v>
      </c>
      <c r="X1786" s="38">
        <f>ROUND($AA1786*(1-W1786)+0.004999,2)</f>
        <v>139.69999999999999</v>
      </c>
      <c r="Y1786" s="146"/>
      <c r="Z1786" s="6" t="s">
        <v>3263</v>
      </c>
      <c r="AA1786" s="38">
        <v>139.69999999999999</v>
      </c>
      <c r="AB1786" s="59">
        <f t="shared" si="1579"/>
        <v>0</v>
      </c>
      <c r="AC1786" s="16">
        <f t="shared" si="1579"/>
        <v>139.69999999999999</v>
      </c>
      <c r="AD1786" s="12">
        <f>(AG1786-AC1786)/AG1786</f>
        <v>0</v>
      </c>
      <c r="AE1786" s="115"/>
      <c r="AF1786" s="121">
        <v>3</v>
      </c>
      <c r="AG1786" s="52">
        <f>SUM(AJ1786:AL1786)+AE1786</f>
        <v>139.69999999999999</v>
      </c>
      <c r="AH1786" s="146"/>
      <c r="AJ1786" s="38">
        <f>ROUND(AC1786/(1-VLOOKUP(AF1786,Group,2,FALSE)),2)</f>
        <v>139.69999999999999</v>
      </c>
      <c r="AK1786" s="16">
        <f>IF(VLOOKUP(AF1786,Group,5,FALSE)="YES",VLOOKUP(ROUND(ROUND(AJ1786,1)-AJ1786,2),Round,2,FALSE)+VLOOKUP(AF1786,Group,6,FALSE),0)</f>
        <v>0</v>
      </c>
      <c r="AL1786" s="16">
        <f>IF(VLOOKUP(AF1786,Group,7,FALSE)="",0,ROUND(AJ1786-0.04999,1)-AJ1786+AM1786)</f>
        <v>0</v>
      </c>
      <c r="AM1786" s="16" t="str">
        <f>IF(VLOOKUP(AF1786,Group,7,FALSE)="","",VLOOKUP(AF1786,Group,7,FALSE))</f>
        <v/>
      </c>
      <c r="AO1786" s="157" t="s">
        <v>56</v>
      </c>
    </row>
    <row r="1787" spans="1:41" s="3" customFormat="1" ht="0.95" customHeight="1" x14ac:dyDescent="0.2">
      <c r="P1787" s="72"/>
      <c r="Q1787" s="87"/>
      <c r="R1787" s="6"/>
      <c r="S1787" s="38"/>
      <c r="T1787" s="6"/>
      <c r="U1787" s="5"/>
      <c r="V1787" s="51"/>
      <c r="W1787" s="55"/>
      <c r="X1787" s="14"/>
      <c r="Y1787" s="146"/>
      <c r="Z1787" s="38"/>
      <c r="AA1787" s="38"/>
      <c r="AB1787" s="54"/>
      <c r="AC1787" s="16"/>
      <c r="AD1787" s="14"/>
      <c r="AE1787" s="64"/>
      <c r="AF1787" s="118"/>
      <c r="AG1787" s="38"/>
      <c r="AH1787" s="146"/>
      <c r="AJ1787" s="38"/>
      <c r="AK1787" s="16"/>
      <c r="AL1787" s="16"/>
      <c r="AM1787" s="16"/>
      <c r="AO1787" s="157" t="s">
        <v>56</v>
      </c>
    </row>
    <row r="1788" spans="1:41" s="3" customFormat="1" ht="10.35" customHeight="1" x14ac:dyDescent="0.2">
      <c r="A1788" s="3" t="s">
        <v>242</v>
      </c>
      <c r="C1788" s="139" t="s">
        <v>243</v>
      </c>
      <c r="D1788" s="11"/>
      <c r="E1788" s="140"/>
      <c r="F1788" s="140"/>
      <c r="G1788" s="29" t="s">
        <v>244</v>
      </c>
      <c r="J1788" s="3" t="s">
        <v>244</v>
      </c>
      <c r="N1788" s="77"/>
      <c r="P1788" s="77" t="s">
        <v>244</v>
      </c>
      <c r="Q1788" s="87"/>
      <c r="T1788" s="191"/>
      <c r="U1788" s="141"/>
      <c r="V1788" s="51"/>
      <c r="W1788" s="14"/>
      <c r="X1788" s="142"/>
      <c r="Y1788" s="150"/>
      <c r="Z1788" s="14"/>
      <c r="AA1788" s="142"/>
      <c r="AB1788" s="142"/>
      <c r="AD1788" s="54"/>
      <c r="AE1788" s="16"/>
      <c r="AF1788" s="14"/>
      <c r="AG1788" s="64"/>
      <c r="AH1788" s="153"/>
      <c r="AI1788" s="38"/>
      <c r="AJ1788" s="142"/>
      <c r="AL1788" s="6" t="s">
        <v>244</v>
      </c>
      <c r="AO1788" s="157"/>
    </row>
    <row r="1789" spans="1:41" s="3" customFormat="1" ht="9.9499999999999993" customHeight="1" x14ac:dyDescent="0.2">
      <c r="C1789" s="71" t="s">
        <v>1081</v>
      </c>
      <c r="D1789" s="11"/>
      <c r="E1789" s="140"/>
      <c r="F1789" s="140"/>
      <c r="G1789" s="29"/>
      <c r="N1789" s="77"/>
      <c r="P1789" s="77"/>
      <c r="Q1789" s="71"/>
      <c r="R1789" s="77" t="s">
        <v>791</v>
      </c>
      <c r="S1789" s="185" t="s">
        <v>819</v>
      </c>
      <c r="T1789" s="190"/>
      <c r="U1789" s="141"/>
      <c r="V1789" s="51"/>
      <c r="W1789" s="14"/>
      <c r="X1789" s="142"/>
      <c r="Y1789" s="150"/>
      <c r="Z1789" s="14"/>
      <c r="AA1789" s="142"/>
      <c r="AB1789" s="142"/>
      <c r="AD1789" s="54"/>
      <c r="AE1789" s="16"/>
      <c r="AF1789" s="14"/>
      <c r="AG1789" s="64"/>
      <c r="AH1789" s="153"/>
      <c r="AI1789" s="38"/>
      <c r="AJ1789" s="142"/>
      <c r="AL1789" s="6" t="s">
        <v>244</v>
      </c>
      <c r="AO1789" s="157"/>
    </row>
    <row r="1790" spans="1:41" s="3" customFormat="1" ht="2.85" customHeight="1" x14ac:dyDescent="0.2">
      <c r="P1790" s="72"/>
      <c r="Q1790" s="87"/>
      <c r="R1790" s="6"/>
      <c r="S1790" s="38"/>
      <c r="T1790" s="6"/>
      <c r="U1790" s="5"/>
      <c r="V1790" s="51"/>
      <c r="W1790" s="55"/>
      <c r="X1790" s="14"/>
      <c r="Y1790" s="146"/>
      <c r="Z1790" s="38"/>
      <c r="AA1790" s="38"/>
      <c r="AB1790" s="54"/>
      <c r="AC1790" s="16"/>
      <c r="AD1790" s="14"/>
      <c r="AE1790" s="64"/>
      <c r="AF1790" s="118"/>
      <c r="AG1790" s="38"/>
      <c r="AH1790" s="146"/>
      <c r="AJ1790" s="38"/>
      <c r="AK1790" s="16"/>
      <c r="AL1790" s="16"/>
      <c r="AM1790" s="16"/>
      <c r="AO1790" s="157" t="s">
        <v>56</v>
      </c>
    </row>
    <row r="1791" spans="1:41" s="3" customFormat="1" ht="9.9499999999999993" customHeight="1" x14ac:dyDescent="0.2">
      <c r="C1791" s="34"/>
      <c r="D1791" s="39" t="s">
        <v>573</v>
      </c>
      <c r="E1791" s="138" t="s">
        <v>928</v>
      </c>
      <c r="F1791" s="138"/>
      <c r="G1791" s="138"/>
      <c r="H1791" s="138"/>
      <c r="I1791" s="138"/>
      <c r="J1791" s="138"/>
      <c r="K1791" s="138"/>
      <c r="L1791" s="138"/>
      <c r="M1791" s="138"/>
      <c r="N1791" s="138"/>
      <c r="O1791" s="29"/>
      <c r="P1791" s="29"/>
      <c r="Q1791" s="29"/>
      <c r="R1791" s="29"/>
      <c r="S1791" s="29"/>
      <c r="T1791" s="29"/>
      <c r="U1791" s="5"/>
      <c r="V1791" s="51"/>
      <c r="W1791" s="68"/>
      <c r="X1791" s="68"/>
      <c r="Y1791" s="146"/>
      <c r="Z1791" s="38"/>
      <c r="AA1791" s="38"/>
      <c r="AB1791" s="54"/>
      <c r="AC1791" s="16"/>
      <c r="AD1791" s="14"/>
      <c r="AE1791" s="64"/>
      <c r="AF1791" s="118"/>
      <c r="AG1791" s="16"/>
      <c r="AH1791" s="146"/>
      <c r="AJ1791" s="38"/>
      <c r="AK1791" s="16"/>
      <c r="AL1791" s="16"/>
      <c r="AM1791" s="16"/>
      <c r="AO1791" s="157"/>
    </row>
    <row r="1792" spans="1:41" s="3" customFormat="1" ht="1.5" customHeight="1" x14ac:dyDescent="0.2">
      <c r="P1792" s="72"/>
      <c r="Q1792" s="87"/>
      <c r="R1792" s="6"/>
      <c r="S1792" s="38"/>
      <c r="T1792" s="6"/>
      <c r="U1792" s="5"/>
      <c r="V1792" s="51"/>
      <c r="W1792" s="55"/>
      <c r="X1792" s="14"/>
      <c r="Y1792" s="146"/>
      <c r="Z1792" s="38"/>
      <c r="AA1792" s="38"/>
      <c r="AB1792" s="54"/>
      <c r="AC1792" s="16"/>
      <c r="AD1792" s="14"/>
      <c r="AE1792" s="64"/>
      <c r="AF1792" s="118"/>
      <c r="AG1792" s="38"/>
      <c r="AH1792" s="146"/>
      <c r="AJ1792" s="38"/>
      <c r="AK1792" s="16"/>
      <c r="AL1792" s="16"/>
      <c r="AM1792" s="16"/>
      <c r="AO1792" s="157" t="s">
        <v>56</v>
      </c>
    </row>
    <row r="1793" spans="2:41" s="3" customFormat="1" ht="9.9499999999999993" customHeight="1" x14ac:dyDescent="0.2">
      <c r="B1793" s="106" t="s">
        <v>6</v>
      </c>
      <c r="D1793" s="39"/>
      <c r="E1793" s="72" t="s">
        <v>929</v>
      </c>
      <c r="F1793" s="72"/>
      <c r="G1793" s="29" t="s">
        <v>852</v>
      </c>
      <c r="H1793" s="29"/>
      <c r="K1793" s="29"/>
      <c r="L1793" s="29" t="s">
        <v>576</v>
      </c>
      <c r="N1793" s="72" t="s">
        <v>930</v>
      </c>
      <c r="P1793" s="72" t="s">
        <v>931</v>
      </c>
      <c r="Q1793" s="87"/>
      <c r="R1793" s="28"/>
      <c r="S1793" s="38">
        <f>IF(Suggested="Yes",AA1793,AG1793)</f>
        <v>70.849999999999994</v>
      </c>
      <c r="T1793" s="36" t="s">
        <v>43</v>
      </c>
      <c r="U1793" s="5" t="str">
        <f>+Instructions!$B$3</f>
        <v>E</v>
      </c>
      <c r="V1793" s="51"/>
      <c r="W1793" s="55">
        <f>+Instructions!$C$22</f>
        <v>0</v>
      </c>
      <c r="X1793" s="38">
        <f>ROUND($AA1793*(1-W1793)+0.004999,2)</f>
        <v>70.849999999999994</v>
      </c>
      <c r="Y1793" s="146"/>
      <c r="Z1793" s="6" t="s">
        <v>3263</v>
      </c>
      <c r="AA1793" s="38">
        <v>70.849999999999994</v>
      </c>
      <c r="AB1793" s="59">
        <f t="shared" ref="AB1793:AC1793" si="1580">+W1793</f>
        <v>0</v>
      </c>
      <c r="AC1793" s="16">
        <f t="shared" si="1580"/>
        <v>70.849999999999994</v>
      </c>
      <c r="AD1793" s="12">
        <f>(AG1793-AC1793)/AG1793</f>
        <v>0</v>
      </c>
      <c r="AE1793" s="115"/>
      <c r="AF1793" s="121">
        <v>3</v>
      </c>
      <c r="AG1793" s="52">
        <f>SUM(AJ1793:AL1793)+AE1793</f>
        <v>70.849999999999994</v>
      </c>
      <c r="AH1793" s="146"/>
      <c r="AJ1793" s="38">
        <f>ROUND(AC1793/(1-VLOOKUP(AF1793,Group,2,FALSE)),2)</f>
        <v>70.849999999999994</v>
      </c>
      <c r="AK1793" s="16">
        <f>IF(VLOOKUP(AF1793,Group,5,FALSE)="YES",VLOOKUP(ROUND(ROUND(AJ1793,1)-AJ1793,2),Round,2,FALSE)+VLOOKUP(AF1793,Group,6,FALSE),0)</f>
        <v>0</v>
      </c>
      <c r="AL1793" s="16">
        <f>IF(VLOOKUP(AF1793,Group,7,FALSE)="",0,ROUND(AJ1793-0.04999,1)-AJ1793+AM1793)</f>
        <v>0</v>
      </c>
      <c r="AM1793" s="16" t="str">
        <f>IF(VLOOKUP(AF1793,Group,7,FALSE)="","",VLOOKUP(AF1793,Group,7,FALSE))</f>
        <v/>
      </c>
      <c r="AO1793" s="157" t="s">
        <v>56</v>
      </c>
    </row>
    <row r="1794" spans="2:41" s="3" customFormat="1" ht="3.75" customHeight="1" x14ac:dyDescent="0.2">
      <c r="P1794" s="72"/>
      <c r="Q1794" s="87"/>
      <c r="R1794" s="6"/>
      <c r="S1794" s="38"/>
      <c r="T1794" s="6"/>
      <c r="U1794" s="5"/>
      <c r="V1794" s="51"/>
      <c r="W1794" s="55"/>
      <c r="X1794" s="14"/>
      <c r="Y1794" s="146"/>
      <c r="Z1794" s="38"/>
      <c r="AA1794" s="38"/>
      <c r="AB1794" s="54"/>
      <c r="AC1794" s="16"/>
      <c r="AD1794" s="14"/>
      <c r="AE1794" s="64"/>
      <c r="AF1794" s="118"/>
      <c r="AG1794" s="38"/>
      <c r="AH1794" s="146"/>
      <c r="AJ1794" s="38"/>
      <c r="AK1794" s="16"/>
      <c r="AL1794" s="16"/>
      <c r="AM1794" s="16"/>
      <c r="AO1794" s="157" t="s">
        <v>56</v>
      </c>
    </row>
    <row r="1795" spans="2:41" s="3" customFormat="1" ht="9.9499999999999993" customHeight="1" x14ac:dyDescent="0.2">
      <c r="C1795" s="71" t="s">
        <v>2192</v>
      </c>
      <c r="K1795" s="138"/>
      <c r="P1795" s="137"/>
      <c r="Q1795" s="6"/>
      <c r="R1795" s="77" t="s">
        <v>791</v>
      </c>
      <c r="S1795" s="185" t="s">
        <v>1865</v>
      </c>
      <c r="T1795" s="190"/>
      <c r="U1795" s="5"/>
      <c r="V1795" s="51"/>
      <c r="W1795" s="68"/>
      <c r="X1795" s="68"/>
      <c r="Y1795" s="146"/>
      <c r="Z1795" s="38"/>
      <c r="AA1795" s="38"/>
      <c r="AB1795" s="14"/>
      <c r="AC1795" s="14"/>
      <c r="AD1795" s="14"/>
      <c r="AE1795" s="14"/>
      <c r="AF1795" s="64"/>
      <c r="AG1795" s="16"/>
      <c r="AH1795" s="146"/>
      <c r="AO1795" s="157" t="s">
        <v>56</v>
      </c>
    </row>
    <row r="1796" spans="2:41" s="3" customFormat="1" ht="2.4500000000000002" customHeight="1" x14ac:dyDescent="0.2">
      <c r="P1796" s="72"/>
      <c r="Q1796" s="87"/>
      <c r="R1796" s="6"/>
      <c r="S1796" s="38"/>
      <c r="T1796" s="6"/>
      <c r="U1796" s="5"/>
      <c r="V1796" s="51"/>
      <c r="W1796" s="55"/>
      <c r="X1796" s="14"/>
      <c r="Y1796" s="146"/>
      <c r="Z1796" s="38"/>
      <c r="AA1796" s="38"/>
      <c r="AB1796" s="54"/>
      <c r="AC1796" s="16"/>
      <c r="AD1796" s="14"/>
      <c r="AE1796" s="64"/>
      <c r="AF1796" s="118"/>
      <c r="AG1796" s="38"/>
      <c r="AH1796" s="146"/>
      <c r="AJ1796" s="38"/>
      <c r="AK1796" s="16"/>
      <c r="AL1796" s="16"/>
      <c r="AM1796" s="16"/>
      <c r="AO1796" s="157" t="s">
        <v>56</v>
      </c>
    </row>
    <row r="1797" spans="2:41" s="3" customFormat="1" ht="9.9499999999999993" customHeight="1" x14ac:dyDescent="0.2">
      <c r="B1797" s="106" t="s">
        <v>6</v>
      </c>
      <c r="D1797" s="39"/>
      <c r="E1797" s="72" t="s">
        <v>1234</v>
      </c>
      <c r="F1797" s="72"/>
      <c r="G1797" s="29" t="s">
        <v>2226</v>
      </c>
      <c r="H1797" s="29"/>
      <c r="I1797" s="29"/>
      <c r="J1797" s="72" t="s">
        <v>125</v>
      </c>
      <c r="K1797" s="29"/>
      <c r="L1797" s="72" t="s">
        <v>2195</v>
      </c>
      <c r="M1797" s="144"/>
      <c r="N1797" s="72" t="s">
        <v>830</v>
      </c>
      <c r="P1797" s="72" t="s">
        <v>1531</v>
      </c>
      <c r="Q1797" s="87"/>
      <c r="R1797" s="28"/>
      <c r="S1797" s="38">
        <f t="shared" ref="S1797" si="1581">IF(Suggested="Yes",AA1797,AG1797)</f>
        <v>61</v>
      </c>
      <c r="T1797" s="36" t="s">
        <v>43</v>
      </c>
      <c r="U1797" s="5" t="str">
        <f>+Instructions!$B$3</f>
        <v>E</v>
      </c>
      <c r="V1797" s="51"/>
      <c r="W1797" s="55">
        <f>+Instructions!$C$22</f>
        <v>0</v>
      </c>
      <c r="X1797" s="38">
        <f t="shared" ref="X1797" si="1582">ROUND($AA1797*(1-W1797)+0.004999,2)</f>
        <v>61</v>
      </c>
      <c r="Y1797" s="146"/>
      <c r="Z1797" s="6" t="s">
        <v>3263</v>
      </c>
      <c r="AA1797" s="38">
        <v>61</v>
      </c>
      <c r="AB1797" s="59">
        <f t="shared" ref="AB1797" si="1583">+W1797</f>
        <v>0</v>
      </c>
      <c r="AC1797" s="16">
        <f t="shared" ref="AC1797" si="1584">+X1797</f>
        <v>61</v>
      </c>
      <c r="AD1797" s="12">
        <f t="shared" ref="AD1797" si="1585">(AG1797-AC1797)/AG1797</f>
        <v>0</v>
      </c>
      <c r="AE1797" s="115"/>
      <c r="AF1797" s="121">
        <v>3</v>
      </c>
      <c r="AG1797" s="52">
        <f t="shared" ref="AG1797" si="1586">SUM(AJ1797:AL1797)+AE1797</f>
        <v>61</v>
      </c>
      <c r="AH1797" s="146"/>
      <c r="AJ1797" s="38">
        <f t="shared" ref="AJ1797" si="1587">ROUND(AC1797/(1-VLOOKUP(AF1797,Group,2,FALSE)),2)</f>
        <v>61</v>
      </c>
      <c r="AK1797" s="16">
        <f t="shared" ref="AK1797" si="1588">IF(VLOOKUP(AF1797,Group,5,FALSE)="YES",VLOOKUP(ROUND(ROUND(AJ1797,1)-AJ1797,2),Round,2,FALSE)+VLOOKUP(AF1797,Group,6,FALSE),0)</f>
        <v>0</v>
      </c>
      <c r="AL1797" s="16">
        <f t="shared" ref="AL1797" si="1589">IF(VLOOKUP(AF1797,Group,7,FALSE)="",0,ROUND(AJ1797-0.04999,1)-AJ1797+AM1797)</f>
        <v>0</v>
      </c>
      <c r="AM1797" s="16" t="str">
        <f t="shared" ref="AM1797" si="1590">IF(VLOOKUP(AF1797,Group,7,FALSE)="","",VLOOKUP(AF1797,Group,7,FALSE))</f>
        <v/>
      </c>
      <c r="AO1797" s="156" t="s">
        <v>56</v>
      </c>
    </row>
    <row r="1798" spans="2:41" s="3" customFormat="1" ht="9.9499999999999993" customHeight="1" x14ac:dyDescent="0.2">
      <c r="B1798" s="106" t="s">
        <v>6</v>
      </c>
      <c r="D1798" s="39"/>
      <c r="E1798" s="72" t="s">
        <v>2234</v>
      </c>
      <c r="F1798" s="72"/>
      <c r="G1798" s="29" t="s">
        <v>2227</v>
      </c>
      <c r="H1798" s="29"/>
      <c r="I1798" s="29"/>
      <c r="J1798" s="72" t="s">
        <v>125</v>
      </c>
      <c r="K1798" s="29"/>
      <c r="L1798" s="72" t="s">
        <v>2196</v>
      </c>
      <c r="M1798" s="144"/>
      <c r="N1798" s="72" t="s">
        <v>2835</v>
      </c>
      <c r="P1798" s="72" t="s">
        <v>1531</v>
      </c>
      <c r="Q1798" s="87"/>
      <c r="R1798" s="28"/>
      <c r="S1798" s="38">
        <f t="shared" ref="S1798" si="1591">IF(Suggested="Yes",AA1798,AG1798)</f>
        <v>96.3</v>
      </c>
      <c r="T1798" s="36" t="s">
        <v>43</v>
      </c>
      <c r="U1798" s="5" t="str">
        <f>+Instructions!$B$3</f>
        <v>E</v>
      </c>
      <c r="V1798" s="51"/>
      <c r="W1798" s="55">
        <f>+Instructions!$C$22</f>
        <v>0</v>
      </c>
      <c r="X1798" s="38">
        <f t="shared" ref="X1798" si="1592">ROUND($AA1798*(1-W1798)+0.004999,2)</f>
        <v>96.3</v>
      </c>
      <c r="Y1798" s="146"/>
      <c r="Z1798" s="6" t="s">
        <v>3263</v>
      </c>
      <c r="AA1798" s="38">
        <v>96.3</v>
      </c>
      <c r="AB1798" s="59">
        <f t="shared" ref="AB1798" si="1593">+W1798</f>
        <v>0</v>
      </c>
      <c r="AC1798" s="16">
        <f t="shared" ref="AC1798" si="1594">+X1798</f>
        <v>96.3</v>
      </c>
      <c r="AD1798" s="12">
        <f t="shared" ref="AD1798" si="1595">(AG1798-AC1798)/AG1798</f>
        <v>0</v>
      </c>
      <c r="AE1798" s="115"/>
      <c r="AF1798" s="121">
        <v>3</v>
      </c>
      <c r="AG1798" s="52">
        <f t="shared" ref="AG1798" si="1596">SUM(AJ1798:AL1798)+AE1798</f>
        <v>96.3</v>
      </c>
      <c r="AH1798" s="146"/>
      <c r="AJ1798" s="38">
        <f t="shared" ref="AJ1798" si="1597">ROUND(AC1798/(1-VLOOKUP(AF1798,Group,2,FALSE)),2)</f>
        <v>96.3</v>
      </c>
      <c r="AK1798" s="16">
        <f t="shared" ref="AK1798" si="1598">IF(VLOOKUP(AF1798,Group,5,FALSE)="YES",VLOOKUP(ROUND(ROUND(AJ1798,1)-AJ1798,2),Round,2,FALSE)+VLOOKUP(AF1798,Group,6,FALSE),0)</f>
        <v>0</v>
      </c>
      <c r="AL1798" s="16">
        <f t="shared" ref="AL1798" si="1599">IF(VLOOKUP(AF1798,Group,7,FALSE)="",0,ROUND(AJ1798-0.04999,1)-AJ1798+AM1798)</f>
        <v>0</v>
      </c>
      <c r="AM1798" s="16" t="str">
        <f t="shared" ref="AM1798" si="1600">IF(VLOOKUP(AF1798,Group,7,FALSE)="","",VLOOKUP(AF1798,Group,7,FALSE))</f>
        <v/>
      </c>
      <c r="AO1798" s="156" t="s">
        <v>56</v>
      </c>
    </row>
    <row r="1799" spans="2:41" s="3" customFormat="1" ht="9.9499999999999993" customHeight="1" x14ac:dyDescent="0.2">
      <c r="B1799" s="106" t="s">
        <v>6</v>
      </c>
      <c r="D1799" s="39"/>
      <c r="E1799" s="72" t="s">
        <v>1234</v>
      </c>
      <c r="F1799" s="72"/>
      <c r="G1799" s="29" t="s">
        <v>2228</v>
      </c>
      <c r="H1799" s="29"/>
      <c r="I1799" s="29"/>
      <c r="J1799" s="72" t="s">
        <v>125</v>
      </c>
      <c r="K1799" s="29"/>
      <c r="L1799" s="72" t="s">
        <v>2197</v>
      </c>
      <c r="M1799" s="144"/>
      <c r="N1799" s="72" t="s">
        <v>2862</v>
      </c>
      <c r="P1799" s="72" t="s">
        <v>1531</v>
      </c>
      <c r="Q1799" s="87"/>
      <c r="R1799" s="28"/>
      <c r="S1799" s="38">
        <f t="shared" ref="S1799" si="1601">IF(Suggested="Yes",AA1799,AG1799)</f>
        <v>89.1</v>
      </c>
      <c r="T1799" s="36" t="s">
        <v>43</v>
      </c>
      <c r="U1799" s="5" t="str">
        <f>+Instructions!$B$3</f>
        <v>E</v>
      </c>
      <c r="V1799" s="51"/>
      <c r="W1799" s="55">
        <f>+Instructions!$C$22</f>
        <v>0</v>
      </c>
      <c r="X1799" s="38">
        <f t="shared" ref="X1799" si="1602">ROUND($AA1799*(1-W1799)+0.004999,2)</f>
        <v>89.1</v>
      </c>
      <c r="Y1799" s="146"/>
      <c r="Z1799" s="6" t="s">
        <v>3263</v>
      </c>
      <c r="AA1799" s="38">
        <v>89.1</v>
      </c>
      <c r="AB1799" s="59">
        <f t="shared" ref="AB1799" si="1603">+W1799</f>
        <v>0</v>
      </c>
      <c r="AC1799" s="16">
        <f t="shared" ref="AC1799" si="1604">+X1799</f>
        <v>89.1</v>
      </c>
      <c r="AD1799" s="12">
        <f t="shared" ref="AD1799" si="1605">(AG1799-AC1799)/AG1799</f>
        <v>0</v>
      </c>
      <c r="AE1799" s="115"/>
      <c r="AF1799" s="121">
        <v>3</v>
      </c>
      <c r="AG1799" s="52">
        <f t="shared" ref="AG1799" si="1606">SUM(AJ1799:AL1799)+AE1799</f>
        <v>89.1</v>
      </c>
      <c r="AH1799" s="146"/>
      <c r="AJ1799" s="38">
        <f t="shared" ref="AJ1799" si="1607">ROUND(AC1799/(1-VLOOKUP(AF1799,Group,2,FALSE)),2)</f>
        <v>89.1</v>
      </c>
      <c r="AK1799" s="16">
        <f t="shared" ref="AK1799" si="1608">IF(VLOOKUP(AF1799,Group,5,FALSE)="YES",VLOOKUP(ROUND(ROUND(AJ1799,1)-AJ1799,2),Round,2,FALSE)+VLOOKUP(AF1799,Group,6,FALSE),0)</f>
        <v>0</v>
      </c>
      <c r="AL1799" s="16">
        <f t="shared" ref="AL1799" si="1609">IF(VLOOKUP(AF1799,Group,7,FALSE)="",0,ROUND(AJ1799-0.04999,1)-AJ1799+AM1799)</f>
        <v>0</v>
      </c>
      <c r="AM1799" s="16" t="str">
        <f t="shared" ref="AM1799" si="1610">IF(VLOOKUP(AF1799,Group,7,FALSE)="","",VLOOKUP(AF1799,Group,7,FALSE))</f>
        <v/>
      </c>
      <c r="AO1799" s="156" t="s">
        <v>56</v>
      </c>
    </row>
    <row r="1800" spans="2:41" s="3" customFormat="1" ht="9.9499999999999993" customHeight="1" x14ac:dyDescent="0.2">
      <c r="B1800" s="106" t="s">
        <v>6</v>
      </c>
      <c r="D1800" s="39"/>
      <c r="E1800" s="72" t="s">
        <v>2235</v>
      </c>
      <c r="F1800" s="72"/>
      <c r="G1800" s="29" t="s">
        <v>2229</v>
      </c>
      <c r="H1800" s="29"/>
      <c r="I1800" s="29"/>
      <c r="J1800" s="72" t="s">
        <v>125</v>
      </c>
      <c r="K1800" s="29"/>
      <c r="L1800" s="72" t="s">
        <v>2199</v>
      </c>
      <c r="M1800" s="144"/>
      <c r="N1800" s="72" t="s">
        <v>2863</v>
      </c>
      <c r="P1800" s="72" t="s">
        <v>1531</v>
      </c>
      <c r="Q1800" s="87"/>
      <c r="R1800" s="28"/>
      <c r="S1800" s="38">
        <f t="shared" ref="S1800" si="1611">IF(Suggested="Yes",AA1800,AG1800)</f>
        <v>75.75</v>
      </c>
      <c r="T1800" s="36" t="s">
        <v>43</v>
      </c>
      <c r="U1800" s="5" t="str">
        <f>+Instructions!$B$3</f>
        <v>E</v>
      </c>
      <c r="V1800" s="51"/>
      <c r="W1800" s="55">
        <f>+Instructions!$C$22</f>
        <v>0</v>
      </c>
      <c r="X1800" s="38">
        <f t="shared" ref="X1800" si="1612">ROUND($AA1800*(1-W1800)+0.004999,2)</f>
        <v>75.75</v>
      </c>
      <c r="Y1800" s="146"/>
      <c r="Z1800" s="6" t="s">
        <v>3263</v>
      </c>
      <c r="AA1800" s="38">
        <v>75.75</v>
      </c>
      <c r="AB1800" s="59">
        <f t="shared" ref="AB1800" si="1613">+W1800</f>
        <v>0</v>
      </c>
      <c r="AC1800" s="16">
        <f t="shared" ref="AC1800" si="1614">+X1800</f>
        <v>75.75</v>
      </c>
      <c r="AD1800" s="12">
        <f t="shared" ref="AD1800" si="1615">(AG1800-AC1800)/AG1800</f>
        <v>0</v>
      </c>
      <c r="AE1800" s="115"/>
      <c r="AF1800" s="121">
        <v>3</v>
      </c>
      <c r="AG1800" s="52">
        <f t="shared" ref="AG1800" si="1616">SUM(AJ1800:AL1800)+AE1800</f>
        <v>75.75</v>
      </c>
      <c r="AH1800" s="146"/>
      <c r="AJ1800" s="38">
        <f t="shared" ref="AJ1800" si="1617">ROUND(AC1800/(1-VLOOKUP(AF1800,Group,2,FALSE)),2)</f>
        <v>75.75</v>
      </c>
      <c r="AK1800" s="16">
        <f t="shared" ref="AK1800" si="1618">IF(VLOOKUP(AF1800,Group,5,FALSE)="YES",VLOOKUP(ROUND(ROUND(AJ1800,1)-AJ1800,2),Round,2,FALSE)+VLOOKUP(AF1800,Group,6,FALSE),0)</f>
        <v>0</v>
      </c>
      <c r="AL1800" s="16">
        <f t="shared" ref="AL1800" si="1619">IF(VLOOKUP(AF1800,Group,7,FALSE)="",0,ROUND(AJ1800-0.04999,1)-AJ1800+AM1800)</f>
        <v>0</v>
      </c>
      <c r="AM1800" s="16" t="str">
        <f t="shared" ref="AM1800" si="1620">IF(VLOOKUP(AF1800,Group,7,FALSE)="","",VLOOKUP(AF1800,Group,7,FALSE))</f>
        <v/>
      </c>
      <c r="AO1800" s="156" t="s">
        <v>56</v>
      </c>
    </row>
    <row r="1801" spans="2:41" s="3" customFormat="1" ht="9.9499999999999993" customHeight="1" x14ac:dyDescent="0.2">
      <c r="B1801" s="106" t="s">
        <v>6</v>
      </c>
      <c r="D1801" s="39"/>
      <c r="E1801" s="72" t="s">
        <v>2235</v>
      </c>
      <c r="F1801" s="72"/>
      <c r="G1801" s="29" t="s">
        <v>2229</v>
      </c>
      <c r="H1801" s="29"/>
      <c r="I1801" s="29"/>
      <c r="J1801" s="72" t="s">
        <v>125</v>
      </c>
      <c r="K1801" s="29"/>
      <c r="L1801" s="72" t="s">
        <v>2198</v>
      </c>
      <c r="M1801" s="144"/>
      <c r="N1801" s="72" t="s">
        <v>2863</v>
      </c>
      <c r="P1801" s="72" t="s">
        <v>1531</v>
      </c>
      <c r="Q1801" s="87"/>
      <c r="R1801" s="28"/>
      <c r="S1801" s="38">
        <f t="shared" ref="S1801" si="1621">IF(Suggested="Yes",AA1801,AG1801)</f>
        <v>77.849999999999994</v>
      </c>
      <c r="T1801" s="36" t="s">
        <v>43</v>
      </c>
      <c r="U1801" s="5" t="str">
        <f>+Instructions!$B$3</f>
        <v>E</v>
      </c>
      <c r="V1801" s="51"/>
      <c r="W1801" s="55">
        <f>+Instructions!$C$22</f>
        <v>0</v>
      </c>
      <c r="X1801" s="38">
        <f t="shared" ref="X1801" si="1622">ROUND($AA1801*(1-W1801)+0.004999,2)</f>
        <v>77.849999999999994</v>
      </c>
      <c r="Y1801" s="146"/>
      <c r="Z1801" s="6" t="s">
        <v>3263</v>
      </c>
      <c r="AA1801" s="38">
        <v>77.849999999999994</v>
      </c>
      <c r="AB1801" s="59">
        <f t="shared" ref="AB1801" si="1623">+W1801</f>
        <v>0</v>
      </c>
      <c r="AC1801" s="16">
        <f t="shared" ref="AC1801" si="1624">+X1801</f>
        <v>77.849999999999994</v>
      </c>
      <c r="AD1801" s="12">
        <f t="shared" ref="AD1801" si="1625">(AG1801-AC1801)/AG1801</f>
        <v>0</v>
      </c>
      <c r="AE1801" s="115"/>
      <c r="AF1801" s="121">
        <v>3</v>
      </c>
      <c r="AG1801" s="52">
        <f t="shared" ref="AG1801" si="1626">SUM(AJ1801:AL1801)+AE1801</f>
        <v>77.849999999999994</v>
      </c>
      <c r="AH1801" s="146"/>
      <c r="AJ1801" s="38">
        <f t="shared" ref="AJ1801" si="1627">ROUND(AC1801/(1-VLOOKUP(AF1801,Group,2,FALSE)),2)</f>
        <v>77.849999999999994</v>
      </c>
      <c r="AK1801" s="16">
        <f t="shared" ref="AK1801" si="1628">IF(VLOOKUP(AF1801,Group,5,FALSE)="YES",VLOOKUP(ROUND(ROUND(AJ1801,1)-AJ1801,2),Round,2,FALSE)+VLOOKUP(AF1801,Group,6,FALSE),0)</f>
        <v>0</v>
      </c>
      <c r="AL1801" s="16">
        <f t="shared" ref="AL1801" si="1629">IF(VLOOKUP(AF1801,Group,7,FALSE)="",0,ROUND(AJ1801-0.04999,1)-AJ1801+AM1801)</f>
        <v>0</v>
      </c>
      <c r="AM1801" s="16" t="str">
        <f t="shared" ref="AM1801" si="1630">IF(VLOOKUP(AF1801,Group,7,FALSE)="","",VLOOKUP(AF1801,Group,7,FALSE))</f>
        <v/>
      </c>
      <c r="AO1801" s="156" t="s">
        <v>56</v>
      </c>
    </row>
    <row r="1802" spans="2:41" s="3" customFormat="1" ht="9.9499999999999993" customHeight="1" x14ac:dyDescent="0.2">
      <c r="B1802" s="106" t="s">
        <v>6</v>
      </c>
      <c r="D1802" s="39"/>
      <c r="E1802" s="72" t="s">
        <v>2236</v>
      </c>
      <c r="F1802" s="72"/>
      <c r="G1802" s="29" t="s">
        <v>2230</v>
      </c>
      <c r="H1802" s="29"/>
      <c r="I1802" s="29"/>
      <c r="J1802" s="72" t="s">
        <v>125</v>
      </c>
      <c r="K1802" s="29"/>
      <c r="L1802" s="72" t="s">
        <v>2193</v>
      </c>
      <c r="M1802" s="144"/>
      <c r="N1802" s="72" t="s">
        <v>574</v>
      </c>
      <c r="P1802" s="72" t="s">
        <v>1531</v>
      </c>
      <c r="Q1802" s="87"/>
      <c r="R1802" s="28"/>
      <c r="S1802" s="38">
        <f t="shared" ref="S1802" si="1631">IF(Suggested="Yes",AA1802,AG1802)</f>
        <v>77.2</v>
      </c>
      <c r="T1802" s="36" t="s">
        <v>43</v>
      </c>
      <c r="U1802" s="5" t="str">
        <f>+Instructions!$B$3</f>
        <v>E</v>
      </c>
      <c r="V1802" s="51"/>
      <c r="W1802" s="55">
        <f>+Instructions!$C$22</f>
        <v>0</v>
      </c>
      <c r="X1802" s="38">
        <f t="shared" ref="X1802" si="1632">ROUND($AA1802*(1-W1802)+0.004999,2)</f>
        <v>77.2</v>
      </c>
      <c r="Y1802" s="146"/>
      <c r="Z1802" s="6" t="s">
        <v>3263</v>
      </c>
      <c r="AA1802" s="38">
        <v>77.2</v>
      </c>
      <c r="AB1802" s="59">
        <f t="shared" ref="AB1802" si="1633">+W1802</f>
        <v>0</v>
      </c>
      <c r="AC1802" s="16">
        <f t="shared" ref="AC1802" si="1634">+X1802</f>
        <v>77.2</v>
      </c>
      <c r="AD1802" s="12">
        <f t="shared" ref="AD1802" si="1635">(AG1802-AC1802)/AG1802</f>
        <v>0</v>
      </c>
      <c r="AE1802" s="115"/>
      <c r="AF1802" s="121">
        <v>3</v>
      </c>
      <c r="AG1802" s="52">
        <f t="shared" ref="AG1802" si="1636">SUM(AJ1802:AL1802)+AE1802</f>
        <v>77.2</v>
      </c>
      <c r="AH1802" s="146"/>
      <c r="AJ1802" s="38">
        <f t="shared" ref="AJ1802" si="1637">ROUND(AC1802/(1-VLOOKUP(AF1802,Group,2,FALSE)),2)</f>
        <v>77.2</v>
      </c>
      <c r="AK1802" s="16">
        <f t="shared" ref="AK1802" si="1638">IF(VLOOKUP(AF1802,Group,5,FALSE)="YES",VLOOKUP(ROUND(ROUND(AJ1802,1)-AJ1802,2),Round,2,FALSE)+VLOOKUP(AF1802,Group,6,FALSE),0)</f>
        <v>0</v>
      </c>
      <c r="AL1802" s="16">
        <f t="shared" ref="AL1802" si="1639">IF(VLOOKUP(AF1802,Group,7,FALSE)="",0,ROUND(AJ1802-0.04999,1)-AJ1802+AM1802)</f>
        <v>0</v>
      </c>
      <c r="AM1802" s="16" t="str">
        <f t="shared" ref="AM1802" si="1640">IF(VLOOKUP(AF1802,Group,7,FALSE)="","",VLOOKUP(AF1802,Group,7,FALSE))</f>
        <v/>
      </c>
      <c r="AO1802" s="156" t="s">
        <v>56</v>
      </c>
    </row>
    <row r="1803" spans="2:41" s="3" customFormat="1" ht="9.9499999999999993" customHeight="1" x14ac:dyDescent="0.2">
      <c r="B1803" s="106" t="s">
        <v>6</v>
      </c>
      <c r="D1803" s="39"/>
      <c r="E1803" s="72" t="s">
        <v>2236</v>
      </c>
      <c r="F1803" s="72"/>
      <c r="G1803" s="29" t="s">
        <v>2230</v>
      </c>
      <c r="H1803" s="29"/>
      <c r="I1803" s="29"/>
      <c r="J1803" s="72" t="s">
        <v>125</v>
      </c>
      <c r="K1803" s="29"/>
      <c r="L1803" s="72" t="s">
        <v>2194</v>
      </c>
      <c r="M1803" s="144"/>
      <c r="N1803" s="72" t="s">
        <v>574</v>
      </c>
      <c r="P1803" s="72" t="s">
        <v>1531</v>
      </c>
      <c r="Q1803" s="87"/>
      <c r="R1803" s="28"/>
      <c r="S1803" s="38">
        <f t="shared" ref="S1803" si="1641">IF(Suggested="Yes",AA1803,AG1803)</f>
        <v>89.75</v>
      </c>
      <c r="T1803" s="36" t="s">
        <v>43</v>
      </c>
      <c r="U1803" s="5" t="str">
        <f>+Instructions!$B$3</f>
        <v>E</v>
      </c>
      <c r="V1803" s="51"/>
      <c r="W1803" s="55">
        <f>+Instructions!$C$22</f>
        <v>0</v>
      </c>
      <c r="X1803" s="38">
        <f t="shared" ref="X1803" si="1642">ROUND($AA1803*(1-W1803)+0.004999,2)</f>
        <v>89.75</v>
      </c>
      <c r="Y1803" s="146"/>
      <c r="Z1803" s="6" t="s">
        <v>3263</v>
      </c>
      <c r="AA1803" s="38">
        <v>89.75</v>
      </c>
      <c r="AB1803" s="59">
        <f t="shared" ref="AB1803" si="1643">+W1803</f>
        <v>0</v>
      </c>
      <c r="AC1803" s="16">
        <f t="shared" ref="AC1803" si="1644">+X1803</f>
        <v>89.75</v>
      </c>
      <c r="AD1803" s="12">
        <f t="shared" ref="AD1803" si="1645">(AG1803-AC1803)/AG1803</f>
        <v>0</v>
      </c>
      <c r="AE1803" s="115"/>
      <c r="AF1803" s="121">
        <v>3</v>
      </c>
      <c r="AG1803" s="52">
        <f t="shared" ref="AG1803" si="1646">SUM(AJ1803:AL1803)+AE1803</f>
        <v>89.75</v>
      </c>
      <c r="AH1803" s="146"/>
      <c r="AJ1803" s="38">
        <f t="shared" ref="AJ1803" si="1647">ROUND(AC1803/(1-VLOOKUP(AF1803,Group,2,FALSE)),2)</f>
        <v>89.75</v>
      </c>
      <c r="AK1803" s="16">
        <f t="shared" ref="AK1803" si="1648">IF(VLOOKUP(AF1803,Group,5,FALSE)="YES",VLOOKUP(ROUND(ROUND(AJ1803,1)-AJ1803,2),Round,2,FALSE)+VLOOKUP(AF1803,Group,6,FALSE),0)</f>
        <v>0</v>
      </c>
      <c r="AL1803" s="16">
        <f t="shared" ref="AL1803" si="1649">IF(VLOOKUP(AF1803,Group,7,FALSE)="",0,ROUND(AJ1803-0.04999,1)-AJ1803+AM1803)</f>
        <v>0</v>
      </c>
      <c r="AM1803" s="16" t="str">
        <f t="shared" ref="AM1803" si="1650">IF(VLOOKUP(AF1803,Group,7,FALSE)="","",VLOOKUP(AF1803,Group,7,FALSE))</f>
        <v/>
      </c>
      <c r="AO1803" s="156" t="s">
        <v>56</v>
      </c>
    </row>
    <row r="1804" spans="2:41" s="3" customFormat="1" ht="9.9499999999999993" customHeight="1" x14ac:dyDescent="0.2">
      <c r="B1804" s="106" t="s">
        <v>6</v>
      </c>
      <c r="D1804" s="39"/>
      <c r="E1804" s="72" t="s">
        <v>793</v>
      </c>
      <c r="F1804" s="72"/>
      <c r="G1804" s="29" t="s">
        <v>2231</v>
      </c>
      <c r="H1804" s="29"/>
      <c r="I1804" s="29"/>
      <c r="J1804" s="72" t="s">
        <v>125</v>
      </c>
      <c r="K1804" s="29"/>
      <c r="L1804" s="72" t="s">
        <v>2200</v>
      </c>
      <c r="M1804" s="144"/>
      <c r="N1804" s="72" t="s">
        <v>574</v>
      </c>
      <c r="P1804" s="72" t="s">
        <v>1531</v>
      </c>
      <c r="Q1804" s="87"/>
      <c r="R1804" s="28"/>
      <c r="S1804" s="38">
        <f t="shared" ref="S1804" si="1651">IF(Suggested="Yes",AA1804,AG1804)</f>
        <v>50.35</v>
      </c>
      <c r="T1804" s="36" t="s">
        <v>43</v>
      </c>
      <c r="U1804" s="5" t="str">
        <f>+Instructions!$B$3</f>
        <v>E</v>
      </c>
      <c r="V1804" s="51"/>
      <c r="W1804" s="55">
        <f>+Instructions!$C$22</f>
        <v>0</v>
      </c>
      <c r="X1804" s="38">
        <f t="shared" ref="X1804" si="1652">ROUND($AA1804*(1-W1804)+0.004999,2)</f>
        <v>50.35</v>
      </c>
      <c r="Y1804" s="146"/>
      <c r="Z1804" s="6" t="s">
        <v>3263</v>
      </c>
      <c r="AA1804" s="38">
        <v>50.35</v>
      </c>
      <c r="AB1804" s="59">
        <f t="shared" ref="AB1804" si="1653">+W1804</f>
        <v>0</v>
      </c>
      <c r="AC1804" s="16">
        <f t="shared" ref="AC1804" si="1654">+X1804</f>
        <v>50.35</v>
      </c>
      <c r="AD1804" s="12">
        <f t="shared" ref="AD1804" si="1655">(AG1804-AC1804)/AG1804</f>
        <v>0</v>
      </c>
      <c r="AE1804" s="115"/>
      <c r="AF1804" s="121">
        <v>3</v>
      </c>
      <c r="AG1804" s="52">
        <f t="shared" ref="AG1804" si="1656">SUM(AJ1804:AL1804)+AE1804</f>
        <v>50.35</v>
      </c>
      <c r="AH1804" s="146"/>
      <c r="AJ1804" s="38">
        <f t="shared" ref="AJ1804" si="1657">ROUND(AC1804/(1-VLOOKUP(AF1804,Group,2,FALSE)),2)</f>
        <v>50.35</v>
      </c>
      <c r="AK1804" s="16">
        <f t="shared" ref="AK1804" si="1658">IF(VLOOKUP(AF1804,Group,5,FALSE)="YES",VLOOKUP(ROUND(ROUND(AJ1804,1)-AJ1804,2),Round,2,FALSE)+VLOOKUP(AF1804,Group,6,FALSE),0)</f>
        <v>0</v>
      </c>
      <c r="AL1804" s="16">
        <f t="shared" ref="AL1804" si="1659">IF(VLOOKUP(AF1804,Group,7,FALSE)="",0,ROUND(AJ1804-0.04999,1)-AJ1804+AM1804)</f>
        <v>0</v>
      </c>
      <c r="AM1804" s="16" t="str">
        <f t="shared" ref="AM1804" si="1660">IF(VLOOKUP(AF1804,Group,7,FALSE)="","",VLOOKUP(AF1804,Group,7,FALSE))</f>
        <v/>
      </c>
      <c r="AO1804" s="156" t="s">
        <v>56</v>
      </c>
    </row>
    <row r="1805" spans="2:41" s="3" customFormat="1" ht="3.75" customHeight="1" x14ac:dyDescent="0.2">
      <c r="P1805" s="72"/>
      <c r="Q1805" s="87"/>
      <c r="R1805" s="6"/>
      <c r="S1805" s="38"/>
      <c r="T1805" s="6"/>
      <c r="U1805" s="5"/>
      <c r="V1805" s="51"/>
      <c r="W1805" s="55"/>
      <c r="X1805" s="14"/>
      <c r="Y1805" s="146"/>
      <c r="Z1805" s="38"/>
      <c r="AA1805" s="38"/>
      <c r="AB1805" s="54"/>
      <c r="AC1805" s="16"/>
      <c r="AD1805" s="14"/>
      <c r="AE1805" s="64"/>
      <c r="AF1805" s="118"/>
      <c r="AG1805" s="38"/>
      <c r="AH1805" s="146"/>
      <c r="AJ1805" s="38"/>
      <c r="AK1805" s="16"/>
      <c r="AL1805" s="16"/>
      <c r="AM1805" s="16"/>
      <c r="AO1805" s="157" t="s">
        <v>56</v>
      </c>
    </row>
    <row r="1806" spans="2:41" s="3" customFormat="1" ht="9.9499999999999993" customHeight="1" x14ac:dyDescent="0.2">
      <c r="C1806" s="71" t="s">
        <v>2202</v>
      </c>
      <c r="K1806" s="138"/>
      <c r="P1806" s="137"/>
      <c r="Q1806" s="6"/>
      <c r="R1806" s="77" t="s">
        <v>791</v>
      </c>
      <c r="S1806" s="185" t="s">
        <v>2203</v>
      </c>
      <c r="T1806" s="190"/>
      <c r="U1806" s="5"/>
      <c r="V1806" s="51"/>
      <c r="W1806" s="68"/>
      <c r="X1806" s="68"/>
      <c r="Y1806" s="146"/>
      <c r="Z1806" s="38"/>
      <c r="AA1806" s="38"/>
      <c r="AB1806" s="14"/>
      <c r="AC1806" s="14"/>
      <c r="AD1806" s="14"/>
      <c r="AE1806" s="14"/>
      <c r="AF1806" s="64"/>
      <c r="AG1806" s="16"/>
      <c r="AH1806" s="146"/>
      <c r="AO1806" s="157" t="s">
        <v>56</v>
      </c>
    </row>
    <row r="1807" spans="2:41" s="3" customFormat="1" ht="2.4500000000000002" customHeight="1" x14ac:dyDescent="0.2">
      <c r="P1807" s="72"/>
      <c r="Q1807" s="87"/>
      <c r="R1807" s="6"/>
      <c r="S1807" s="38"/>
      <c r="T1807" s="6"/>
      <c r="U1807" s="5"/>
      <c r="V1807" s="51"/>
      <c r="W1807" s="55"/>
      <c r="X1807" s="14"/>
      <c r="Y1807" s="146"/>
      <c r="Z1807" s="38"/>
      <c r="AA1807" s="38"/>
      <c r="AB1807" s="54"/>
      <c r="AC1807" s="16"/>
      <c r="AD1807" s="14"/>
      <c r="AE1807" s="64"/>
      <c r="AF1807" s="118"/>
      <c r="AG1807" s="38"/>
      <c r="AH1807" s="146"/>
      <c r="AJ1807" s="38"/>
      <c r="AK1807" s="16"/>
      <c r="AL1807" s="16"/>
      <c r="AM1807" s="16"/>
      <c r="AO1807" s="157" t="s">
        <v>56</v>
      </c>
    </row>
    <row r="1808" spans="2:41" s="3" customFormat="1" ht="9.9499999999999993" customHeight="1" x14ac:dyDescent="0.2">
      <c r="B1808" s="106" t="s">
        <v>6</v>
      </c>
      <c r="D1808" s="39"/>
      <c r="E1808" s="72" t="s">
        <v>2162</v>
      </c>
      <c r="F1808" s="72"/>
      <c r="G1808" s="29" t="s">
        <v>2205</v>
      </c>
      <c r="H1808" s="29"/>
      <c r="I1808" s="29"/>
      <c r="J1808" s="144" t="s">
        <v>2206</v>
      </c>
      <c r="K1808" s="72"/>
      <c r="L1808" s="29" t="s">
        <v>2207</v>
      </c>
      <c r="M1808" s="29"/>
      <c r="N1808" s="28" t="s">
        <v>931</v>
      </c>
      <c r="P1808" s="72" t="s">
        <v>1531</v>
      </c>
      <c r="Q1808" s="87"/>
      <c r="R1808" s="28"/>
      <c r="S1808" s="38">
        <f t="shared" ref="S1808:S1816" si="1661">IF(Suggested="Yes",AA1808,AG1808)</f>
        <v>258.05</v>
      </c>
      <c r="T1808" s="36" t="s">
        <v>43</v>
      </c>
      <c r="U1808" s="5" t="str">
        <f>+Instructions!$B$3</f>
        <v>E</v>
      </c>
      <c r="V1808" s="51"/>
      <c r="W1808" s="55">
        <f>+Instructions!$C$22</f>
        <v>0</v>
      </c>
      <c r="X1808" s="38">
        <f t="shared" ref="X1808:X1816" si="1662">ROUND($AA1808*(1-W1808)+0.004999,2)</f>
        <v>258.05</v>
      </c>
      <c r="Y1808" s="146"/>
      <c r="Z1808" s="6" t="s">
        <v>3263</v>
      </c>
      <c r="AA1808" s="38">
        <v>258.05</v>
      </c>
      <c r="AB1808" s="59">
        <f t="shared" ref="AB1808:AB1816" si="1663">+W1808</f>
        <v>0</v>
      </c>
      <c r="AC1808" s="16">
        <f t="shared" ref="AC1808:AC1816" si="1664">+X1808</f>
        <v>258.05</v>
      </c>
      <c r="AD1808" s="12">
        <f t="shared" ref="AD1808:AD1816" si="1665">(AG1808-AC1808)/AG1808</f>
        <v>0</v>
      </c>
      <c r="AE1808" s="115"/>
      <c r="AF1808" s="121">
        <v>3</v>
      </c>
      <c r="AG1808" s="52">
        <f t="shared" ref="AG1808:AG1816" si="1666">SUM(AJ1808:AL1808)+AE1808</f>
        <v>258.05</v>
      </c>
      <c r="AH1808" s="146"/>
      <c r="AJ1808" s="38">
        <f t="shared" ref="AJ1808:AJ1816" si="1667">ROUND(AC1808/(1-VLOOKUP(AF1808,Group,2,FALSE)),2)</f>
        <v>258.05</v>
      </c>
      <c r="AK1808" s="16">
        <f t="shared" ref="AK1808:AK1816" si="1668">IF(VLOOKUP(AF1808,Group,5,FALSE)="YES",VLOOKUP(ROUND(ROUND(AJ1808,1)-AJ1808,2),Round,2,FALSE)+VLOOKUP(AF1808,Group,6,FALSE),0)</f>
        <v>0</v>
      </c>
      <c r="AL1808" s="16">
        <f t="shared" ref="AL1808:AL1816" si="1669">IF(VLOOKUP(AF1808,Group,7,FALSE)="",0,ROUND(AJ1808-0.04999,1)-AJ1808+AM1808)</f>
        <v>0</v>
      </c>
      <c r="AM1808" s="16" t="str">
        <f t="shared" ref="AM1808:AM1816" si="1670">IF(VLOOKUP(AF1808,Group,7,FALSE)="","",VLOOKUP(AF1808,Group,7,FALSE))</f>
        <v/>
      </c>
      <c r="AO1808" s="156" t="s">
        <v>56</v>
      </c>
    </row>
    <row r="1809" spans="2:41" s="3" customFormat="1" ht="9.9499999999999993" customHeight="1" x14ac:dyDescent="0.2">
      <c r="B1809" s="106" t="s">
        <v>6</v>
      </c>
      <c r="D1809" s="39"/>
      <c r="E1809" s="72" t="s">
        <v>2232</v>
      </c>
      <c r="F1809" s="72"/>
      <c r="G1809" s="29" t="s">
        <v>2208</v>
      </c>
      <c r="H1809" s="29"/>
      <c r="I1809" s="29"/>
      <c r="J1809" s="144" t="s">
        <v>2224</v>
      </c>
      <c r="K1809" s="72"/>
      <c r="L1809" s="29" t="s">
        <v>2216</v>
      </c>
      <c r="M1809" s="29"/>
      <c r="N1809" s="28" t="s">
        <v>2865</v>
      </c>
      <c r="P1809" s="72" t="s">
        <v>1531</v>
      </c>
      <c r="Q1809" s="87"/>
      <c r="R1809" s="28"/>
      <c r="S1809" s="38">
        <f t="shared" si="1661"/>
        <v>405.1</v>
      </c>
      <c r="T1809" s="36" t="s">
        <v>43</v>
      </c>
      <c r="U1809" s="5" t="str">
        <f>+Instructions!$B$3</f>
        <v>E</v>
      </c>
      <c r="V1809" s="51"/>
      <c r="W1809" s="55">
        <f>+Instructions!$C$22</f>
        <v>0</v>
      </c>
      <c r="X1809" s="38">
        <f t="shared" si="1662"/>
        <v>405.1</v>
      </c>
      <c r="Y1809" s="146"/>
      <c r="Z1809" s="6" t="s">
        <v>3263</v>
      </c>
      <c r="AA1809" s="38">
        <v>405.1</v>
      </c>
      <c r="AB1809" s="59">
        <f t="shared" si="1663"/>
        <v>0</v>
      </c>
      <c r="AC1809" s="16">
        <f t="shared" si="1664"/>
        <v>405.1</v>
      </c>
      <c r="AD1809" s="12">
        <f t="shared" si="1665"/>
        <v>0</v>
      </c>
      <c r="AE1809" s="115"/>
      <c r="AF1809" s="121">
        <v>3</v>
      </c>
      <c r="AG1809" s="52">
        <f t="shared" si="1666"/>
        <v>405.1</v>
      </c>
      <c r="AH1809" s="146"/>
      <c r="AJ1809" s="38">
        <f t="shared" si="1667"/>
        <v>405.1</v>
      </c>
      <c r="AK1809" s="16">
        <f t="shared" si="1668"/>
        <v>0</v>
      </c>
      <c r="AL1809" s="16">
        <f t="shared" si="1669"/>
        <v>0</v>
      </c>
      <c r="AM1809" s="16" t="str">
        <f t="shared" si="1670"/>
        <v/>
      </c>
      <c r="AO1809" s="156" t="s">
        <v>56</v>
      </c>
    </row>
    <row r="1810" spans="2:41" s="3" customFormat="1" ht="9.9499999999999993" customHeight="1" x14ac:dyDescent="0.2">
      <c r="B1810" s="106" t="s">
        <v>6</v>
      </c>
      <c r="D1810" s="39"/>
      <c r="E1810" s="72" t="s">
        <v>2162</v>
      </c>
      <c r="F1810" s="72"/>
      <c r="G1810" s="29" t="s">
        <v>2209</v>
      </c>
      <c r="H1810" s="29"/>
      <c r="I1810" s="29"/>
      <c r="J1810" s="144" t="s">
        <v>88</v>
      </c>
      <c r="K1810" s="72"/>
      <c r="L1810" s="29" t="s">
        <v>2217</v>
      </c>
      <c r="M1810" s="29"/>
      <c r="N1810" s="28" t="s">
        <v>2720</v>
      </c>
      <c r="P1810" s="72" t="s">
        <v>1531</v>
      </c>
      <c r="Q1810" s="87"/>
      <c r="R1810" s="28"/>
      <c r="S1810" s="38">
        <f t="shared" si="1661"/>
        <v>282.35000000000002</v>
      </c>
      <c r="T1810" s="36" t="s">
        <v>43</v>
      </c>
      <c r="U1810" s="5" t="str">
        <f>+Instructions!$B$3</f>
        <v>E</v>
      </c>
      <c r="V1810" s="51"/>
      <c r="W1810" s="55">
        <f>+Instructions!$C$22</f>
        <v>0</v>
      </c>
      <c r="X1810" s="38">
        <f t="shared" si="1662"/>
        <v>282.35000000000002</v>
      </c>
      <c r="Y1810" s="146"/>
      <c r="Z1810" s="6" t="s">
        <v>3263</v>
      </c>
      <c r="AA1810" s="38">
        <v>282.35000000000002</v>
      </c>
      <c r="AB1810" s="59">
        <f t="shared" si="1663"/>
        <v>0</v>
      </c>
      <c r="AC1810" s="16">
        <f t="shared" si="1664"/>
        <v>282.35000000000002</v>
      </c>
      <c r="AD1810" s="12">
        <f t="shared" si="1665"/>
        <v>0</v>
      </c>
      <c r="AE1810" s="115"/>
      <c r="AF1810" s="121">
        <v>3</v>
      </c>
      <c r="AG1810" s="52">
        <f t="shared" si="1666"/>
        <v>282.35000000000002</v>
      </c>
      <c r="AH1810" s="146"/>
      <c r="AJ1810" s="38">
        <f t="shared" si="1667"/>
        <v>282.35000000000002</v>
      </c>
      <c r="AK1810" s="16">
        <f t="shared" si="1668"/>
        <v>0</v>
      </c>
      <c r="AL1810" s="16">
        <f t="shared" si="1669"/>
        <v>0</v>
      </c>
      <c r="AM1810" s="16" t="str">
        <f t="shared" si="1670"/>
        <v/>
      </c>
      <c r="AO1810" s="156" t="s">
        <v>56</v>
      </c>
    </row>
    <row r="1811" spans="2:41" s="3" customFormat="1" ht="9.9499999999999993" customHeight="1" x14ac:dyDescent="0.2">
      <c r="B1811" s="106" t="s">
        <v>6</v>
      </c>
      <c r="D1811" s="39"/>
      <c r="E1811" s="72" t="s">
        <v>1234</v>
      </c>
      <c r="F1811" s="72"/>
      <c r="G1811" s="29" t="s">
        <v>2210</v>
      </c>
      <c r="H1811" s="29"/>
      <c r="I1811" s="29"/>
      <c r="J1811" s="144" t="s">
        <v>2224</v>
      </c>
      <c r="K1811" s="72"/>
      <c r="L1811" s="29" t="s">
        <v>2218</v>
      </c>
      <c r="M1811" s="29"/>
      <c r="N1811" s="28" t="s">
        <v>830</v>
      </c>
      <c r="P1811" s="72" t="s">
        <v>1531</v>
      </c>
      <c r="Q1811" s="87"/>
      <c r="R1811" s="28"/>
      <c r="S1811" s="38">
        <f t="shared" si="1661"/>
        <v>282.35000000000002</v>
      </c>
      <c r="T1811" s="36" t="s">
        <v>43</v>
      </c>
      <c r="U1811" s="5" t="str">
        <f>+Instructions!$B$3</f>
        <v>E</v>
      </c>
      <c r="V1811" s="51"/>
      <c r="W1811" s="55">
        <f>+Instructions!$C$22</f>
        <v>0</v>
      </c>
      <c r="X1811" s="38">
        <f t="shared" si="1662"/>
        <v>282.35000000000002</v>
      </c>
      <c r="Y1811" s="146"/>
      <c r="Z1811" s="6" t="s">
        <v>3263</v>
      </c>
      <c r="AA1811" s="38">
        <v>282.35000000000002</v>
      </c>
      <c r="AB1811" s="59">
        <f t="shared" si="1663"/>
        <v>0</v>
      </c>
      <c r="AC1811" s="16">
        <f t="shared" si="1664"/>
        <v>282.35000000000002</v>
      </c>
      <c r="AD1811" s="12">
        <f t="shared" si="1665"/>
        <v>0</v>
      </c>
      <c r="AE1811" s="115"/>
      <c r="AF1811" s="121">
        <v>3</v>
      </c>
      <c r="AG1811" s="52">
        <f t="shared" si="1666"/>
        <v>282.35000000000002</v>
      </c>
      <c r="AH1811" s="146"/>
      <c r="AJ1811" s="38">
        <f t="shared" si="1667"/>
        <v>282.35000000000002</v>
      </c>
      <c r="AK1811" s="16">
        <f t="shared" si="1668"/>
        <v>0</v>
      </c>
      <c r="AL1811" s="16">
        <f t="shared" si="1669"/>
        <v>0</v>
      </c>
      <c r="AM1811" s="16" t="str">
        <f t="shared" si="1670"/>
        <v/>
      </c>
      <c r="AO1811" s="156" t="s">
        <v>56</v>
      </c>
    </row>
    <row r="1812" spans="2:41" s="3" customFormat="1" ht="9.9499999999999993" customHeight="1" x14ac:dyDescent="0.2">
      <c r="B1812" s="106" t="s">
        <v>6</v>
      </c>
      <c r="D1812" s="39"/>
      <c r="E1812" s="72" t="s">
        <v>2233</v>
      </c>
      <c r="F1812" s="72"/>
      <c r="G1812" s="29" t="s">
        <v>2211</v>
      </c>
      <c r="H1812" s="29"/>
      <c r="I1812" s="29"/>
      <c r="J1812" s="144" t="s">
        <v>2225</v>
      </c>
      <c r="K1812" s="72"/>
      <c r="L1812" s="29" t="s">
        <v>2219</v>
      </c>
      <c r="M1812" s="29"/>
      <c r="N1812" s="28" t="s">
        <v>2866</v>
      </c>
      <c r="P1812" s="72" t="s">
        <v>1531</v>
      </c>
      <c r="Q1812" s="87"/>
      <c r="R1812" s="28"/>
      <c r="S1812" s="38">
        <f t="shared" si="1661"/>
        <v>440</v>
      </c>
      <c r="T1812" s="36" t="s">
        <v>43</v>
      </c>
      <c r="U1812" s="5" t="str">
        <f>+Instructions!$B$3</f>
        <v>E</v>
      </c>
      <c r="V1812" s="51"/>
      <c r="W1812" s="55">
        <f>+Instructions!$C$22</f>
        <v>0</v>
      </c>
      <c r="X1812" s="38">
        <f t="shared" si="1662"/>
        <v>440</v>
      </c>
      <c r="Y1812" s="146"/>
      <c r="Z1812" s="6" t="s">
        <v>3263</v>
      </c>
      <c r="AA1812" s="38">
        <v>440</v>
      </c>
      <c r="AB1812" s="59">
        <f t="shared" si="1663"/>
        <v>0</v>
      </c>
      <c r="AC1812" s="16">
        <f t="shared" si="1664"/>
        <v>440</v>
      </c>
      <c r="AD1812" s="12">
        <f t="shared" si="1665"/>
        <v>0</v>
      </c>
      <c r="AE1812" s="115"/>
      <c r="AF1812" s="121">
        <v>3</v>
      </c>
      <c r="AG1812" s="52">
        <f t="shared" si="1666"/>
        <v>440</v>
      </c>
      <c r="AH1812" s="146"/>
      <c r="AJ1812" s="38">
        <f t="shared" si="1667"/>
        <v>440</v>
      </c>
      <c r="AK1812" s="16">
        <f t="shared" si="1668"/>
        <v>0</v>
      </c>
      <c r="AL1812" s="16">
        <f t="shared" si="1669"/>
        <v>0</v>
      </c>
      <c r="AM1812" s="16" t="str">
        <f t="shared" si="1670"/>
        <v/>
      </c>
      <c r="AO1812" s="156" t="s">
        <v>56</v>
      </c>
    </row>
    <row r="1813" spans="2:41" s="3" customFormat="1" ht="9.9499999999999993" customHeight="1" x14ac:dyDescent="0.2">
      <c r="B1813" s="106" t="s">
        <v>6</v>
      </c>
      <c r="D1813" s="39"/>
      <c r="E1813" s="72" t="s">
        <v>2237</v>
      </c>
      <c r="F1813" s="72"/>
      <c r="G1813" s="29" t="s">
        <v>2212</v>
      </c>
      <c r="H1813" s="29"/>
      <c r="I1813" s="29"/>
      <c r="J1813" s="144" t="s">
        <v>88</v>
      </c>
      <c r="K1813" s="72"/>
      <c r="L1813" s="29" t="s">
        <v>2220</v>
      </c>
      <c r="M1813" s="29"/>
      <c r="N1813" s="28" t="s">
        <v>2867</v>
      </c>
      <c r="P1813" s="72" t="s">
        <v>1531</v>
      </c>
      <c r="Q1813" s="87"/>
      <c r="R1813" s="28"/>
      <c r="S1813" s="38">
        <f t="shared" si="1661"/>
        <v>282.35000000000002</v>
      </c>
      <c r="T1813" s="36" t="s">
        <v>43</v>
      </c>
      <c r="U1813" s="5" t="str">
        <f>+Instructions!$B$3</f>
        <v>E</v>
      </c>
      <c r="V1813" s="51"/>
      <c r="W1813" s="55">
        <f>+Instructions!$C$22</f>
        <v>0</v>
      </c>
      <c r="X1813" s="38">
        <f t="shared" si="1662"/>
        <v>282.35000000000002</v>
      </c>
      <c r="Y1813" s="146"/>
      <c r="Z1813" s="6" t="s">
        <v>3263</v>
      </c>
      <c r="AA1813" s="38">
        <v>282.35000000000002</v>
      </c>
      <c r="AB1813" s="59">
        <f t="shared" si="1663"/>
        <v>0</v>
      </c>
      <c r="AC1813" s="16">
        <f t="shared" si="1664"/>
        <v>282.35000000000002</v>
      </c>
      <c r="AD1813" s="12">
        <f t="shared" si="1665"/>
        <v>0</v>
      </c>
      <c r="AE1813" s="115"/>
      <c r="AF1813" s="121">
        <v>3</v>
      </c>
      <c r="AG1813" s="52">
        <f t="shared" si="1666"/>
        <v>282.35000000000002</v>
      </c>
      <c r="AH1813" s="146"/>
      <c r="AJ1813" s="38">
        <f t="shared" si="1667"/>
        <v>282.35000000000002</v>
      </c>
      <c r="AK1813" s="16">
        <f t="shared" si="1668"/>
        <v>0</v>
      </c>
      <c r="AL1813" s="16">
        <f t="shared" si="1669"/>
        <v>0</v>
      </c>
      <c r="AM1813" s="16" t="str">
        <f t="shared" si="1670"/>
        <v/>
      </c>
      <c r="AO1813" s="156" t="s">
        <v>56</v>
      </c>
    </row>
    <row r="1814" spans="2:41" s="3" customFormat="1" ht="9.9499999999999993" customHeight="1" x14ac:dyDescent="0.2">
      <c r="B1814" s="106" t="s">
        <v>6</v>
      </c>
      <c r="D1814" s="39"/>
      <c r="E1814" s="72" t="s">
        <v>2237</v>
      </c>
      <c r="F1814" s="72"/>
      <c r="G1814" s="29" t="s">
        <v>2213</v>
      </c>
      <c r="H1814" s="29"/>
      <c r="I1814" s="29"/>
      <c r="J1814" s="144" t="s">
        <v>88</v>
      </c>
      <c r="K1814" s="72"/>
      <c r="L1814" s="29" t="s">
        <v>2221</v>
      </c>
      <c r="M1814" s="29"/>
      <c r="N1814" s="28" t="s">
        <v>2867</v>
      </c>
      <c r="P1814" s="72" t="s">
        <v>1531</v>
      </c>
      <c r="Q1814" s="87"/>
      <c r="R1814" s="28"/>
      <c r="S1814" s="38">
        <f t="shared" si="1661"/>
        <v>282.35000000000002</v>
      </c>
      <c r="T1814" s="36" t="s">
        <v>43</v>
      </c>
      <c r="U1814" s="5" t="str">
        <f>+Instructions!$B$3</f>
        <v>E</v>
      </c>
      <c r="V1814" s="51"/>
      <c r="W1814" s="55">
        <f>+Instructions!$C$22</f>
        <v>0</v>
      </c>
      <c r="X1814" s="38">
        <f t="shared" si="1662"/>
        <v>282.35000000000002</v>
      </c>
      <c r="Y1814" s="146"/>
      <c r="Z1814" s="6" t="s">
        <v>3263</v>
      </c>
      <c r="AA1814" s="38">
        <v>282.35000000000002</v>
      </c>
      <c r="AB1814" s="59">
        <f t="shared" si="1663"/>
        <v>0</v>
      </c>
      <c r="AC1814" s="16">
        <f t="shared" si="1664"/>
        <v>282.35000000000002</v>
      </c>
      <c r="AD1814" s="12">
        <f t="shared" si="1665"/>
        <v>0</v>
      </c>
      <c r="AE1814" s="115"/>
      <c r="AF1814" s="121">
        <v>3</v>
      </c>
      <c r="AG1814" s="52">
        <f t="shared" si="1666"/>
        <v>282.35000000000002</v>
      </c>
      <c r="AH1814" s="146"/>
      <c r="AJ1814" s="38">
        <f t="shared" si="1667"/>
        <v>282.35000000000002</v>
      </c>
      <c r="AK1814" s="16">
        <f t="shared" si="1668"/>
        <v>0</v>
      </c>
      <c r="AL1814" s="16">
        <f t="shared" si="1669"/>
        <v>0</v>
      </c>
      <c r="AM1814" s="16" t="str">
        <f t="shared" si="1670"/>
        <v/>
      </c>
      <c r="AO1814" s="156" t="s">
        <v>56</v>
      </c>
    </row>
    <row r="1815" spans="2:41" s="3" customFormat="1" ht="9.9499999999999993" customHeight="1" x14ac:dyDescent="0.2">
      <c r="B1815" s="106" t="s">
        <v>6</v>
      </c>
      <c r="D1815" s="39"/>
      <c r="E1815" s="72" t="s">
        <v>2162</v>
      </c>
      <c r="F1815" s="72"/>
      <c r="G1815" s="29" t="s">
        <v>2214</v>
      </c>
      <c r="H1815" s="29"/>
      <c r="I1815" s="29"/>
      <c r="J1815" s="144" t="s">
        <v>88</v>
      </c>
      <c r="K1815" s="72"/>
      <c r="L1815" s="29" t="s">
        <v>2222</v>
      </c>
      <c r="M1815" s="29"/>
      <c r="N1815" s="28" t="s">
        <v>2720</v>
      </c>
      <c r="P1815" s="72" t="s">
        <v>1531</v>
      </c>
      <c r="Q1815" s="87"/>
      <c r="R1815" s="28"/>
      <c r="S1815" s="38">
        <f t="shared" si="1661"/>
        <v>405.1</v>
      </c>
      <c r="T1815" s="36" t="s">
        <v>43</v>
      </c>
      <c r="U1815" s="5" t="str">
        <f>+Instructions!$B$3</f>
        <v>E</v>
      </c>
      <c r="V1815" s="51"/>
      <c r="W1815" s="55">
        <f>+Instructions!$C$22</f>
        <v>0</v>
      </c>
      <c r="X1815" s="38">
        <f t="shared" si="1662"/>
        <v>405.1</v>
      </c>
      <c r="Y1815" s="146"/>
      <c r="Z1815" s="6" t="s">
        <v>3263</v>
      </c>
      <c r="AA1815" s="38">
        <v>405.1</v>
      </c>
      <c r="AB1815" s="59">
        <f t="shared" si="1663"/>
        <v>0</v>
      </c>
      <c r="AC1815" s="16">
        <f t="shared" si="1664"/>
        <v>405.1</v>
      </c>
      <c r="AD1815" s="12">
        <f t="shared" si="1665"/>
        <v>0</v>
      </c>
      <c r="AE1815" s="115"/>
      <c r="AF1815" s="121">
        <v>3</v>
      </c>
      <c r="AG1815" s="52">
        <f t="shared" si="1666"/>
        <v>405.1</v>
      </c>
      <c r="AH1815" s="146"/>
      <c r="AJ1815" s="38">
        <f t="shared" si="1667"/>
        <v>405.1</v>
      </c>
      <c r="AK1815" s="16">
        <f t="shared" si="1668"/>
        <v>0</v>
      </c>
      <c r="AL1815" s="16">
        <f t="shared" si="1669"/>
        <v>0</v>
      </c>
      <c r="AM1815" s="16" t="str">
        <f t="shared" si="1670"/>
        <v/>
      </c>
      <c r="AO1815" s="156" t="s">
        <v>56</v>
      </c>
    </row>
    <row r="1816" spans="2:41" s="3" customFormat="1" ht="9.9499999999999993" customHeight="1" x14ac:dyDescent="0.2">
      <c r="B1816" s="106" t="s">
        <v>6</v>
      </c>
      <c r="D1816" s="39"/>
      <c r="E1816" s="72" t="s">
        <v>2232</v>
      </c>
      <c r="F1816" s="72"/>
      <c r="G1816" s="29" t="s">
        <v>2215</v>
      </c>
      <c r="H1816" s="29"/>
      <c r="I1816" s="29"/>
      <c r="J1816" s="144" t="s">
        <v>88</v>
      </c>
      <c r="K1816" s="72"/>
      <c r="L1816" s="29" t="s">
        <v>2223</v>
      </c>
      <c r="M1816" s="29"/>
      <c r="N1816" s="28" t="s">
        <v>2865</v>
      </c>
      <c r="P1816" s="72" t="s">
        <v>1531</v>
      </c>
      <c r="Q1816" s="87"/>
      <c r="R1816" s="28"/>
      <c r="S1816" s="38">
        <f t="shared" si="1661"/>
        <v>293.05</v>
      </c>
      <c r="T1816" s="36" t="s">
        <v>43</v>
      </c>
      <c r="U1816" s="5" t="str">
        <f>+Instructions!$B$3</f>
        <v>E</v>
      </c>
      <c r="V1816" s="51"/>
      <c r="W1816" s="55">
        <f>+Instructions!$C$22</f>
        <v>0</v>
      </c>
      <c r="X1816" s="38">
        <f t="shared" si="1662"/>
        <v>293.05</v>
      </c>
      <c r="Y1816" s="146"/>
      <c r="Z1816" s="6" t="s">
        <v>3263</v>
      </c>
      <c r="AA1816" s="38">
        <v>293.05</v>
      </c>
      <c r="AB1816" s="59">
        <f t="shared" si="1663"/>
        <v>0</v>
      </c>
      <c r="AC1816" s="16">
        <f t="shared" si="1664"/>
        <v>293.05</v>
      </c>
      <c r="AD1816" s="12">
        <f t="shared" si="1665"/>
        <v>0</v>
      </c>
      <c r="AE1816" s="115"/>
      <c r="AF1816" s="121">
        <v>3</v>
      </c>
      <c r="AG1816" s="52">
        <f t="shared" si="1666"/>
        <v>293.05</v>
      </c>
      <c r="AH1816" s="146"/>
      <c r="AJ1816" s="38">
        <f t="shared" si="1667"/>
        <v>293.05</v>
      </c>
      <c r="AK1816" s="16">
        <f t="shared" si="1668"/>
        <v>0</v>
      </c>
      <c r="AL1816" s="16">
        <f t="shared" si="1669"/>
        <v>0</v>
      </c>
      <c r="AM1816" s="16" t="str">
        <f t="shared" si="1670"/>
        <v/>
      </c>
      <c r="AO1816" s="156" t="s">
        <v>56</v>
      </c>
    </row>
    <row r="1817" spans="2:41" s="3" customFormat="1" ht="3.75" customHeight="1" x14ac:dyDescent="0.2">
      <c r="P1817" s="72"/>
      <c r="Q1817" s="87"/>
      <c r="R1817" s="6"/>
      <c r="S1817" s="38"/>
      <c r="T1817" s="6"/>
      <c r="U1817" s="5"/>
      <c r="V1817" s="51"/>
      <c r="W1817" s="55"/>
      <c r="X1817" s="14"/>
      <c r="Y1817" s="146"/>
      <c r="Z1817" s="38"/>
      <c r="AA1817" s="38"/>
      <c r="AB1817" s="54"/>
      <c r="AC1817" s="16"/>
      <c r="AD1817" s="14"/>
      <c r="AE1817" s="64"/>
      <c r="AF1817" s="118"/>
      <c r="AG1817" s="38"/>
      <c r="AH1817" s="146"/>
      <c r="AJ1817" s="38"/>
      <c r="AK1817" s="16"/>
      <c r="AL1817" s="16"/>
      <c r="AM1817" s="16"/>
      <c r="AO1817" s="157" t="s">
        <v>56</v>
      </c>
    </row>
    <row r="1818" spans="2:41" s="3" customFormat="1" ht="9.9499999999999993" customHeight="1" x14ac:dyDescent="0.2">
      <c r="C1818" s="71" t="s">
        <v>2238</v>
      </c>
      <c r="P1818" s="137"/>
      <c r="Q1818" s="6"/>
      <c r="R1818" s="77" t="s">
        <v>791</v>
      </c>
      <c r="S1818" s="185" t="s">
        <v>2240</v>
      </c>
      <c r="T1818" s="190"/>
      <c r="U1818" s="5"/>
      <c r="V1818" s="51"/>
      <c r="W1818" s="68"/>
      <c r="X1818" s="68"/>
      <c r="Y1818" s="146"/>
      <c r="Z1818" s="38"/>
      <c r="AA1818" s="38"/>
      <c r="AB1818" s="14"/>
      <c r="AC1818" s="14"/>
      <c r="AD1818" s="14"/>
      <c r="AE1818" s="14"/>
      <c r="AF1818" s="64"/>
      <c r="AG1818" s="16"/>
      <c r="AH1818" s="146"/>
      <c r="AO1818" s="157" t="s">
        <v>56</v>
      </c>
    </row>
    <row r="1819" spans="2:41" s="3" customFormat="1" ht="2.85" customHeight="1" x14ac:dyDescent="0.2">
      <c r="P1819" s="72"/>
      <c r="Q1819" s="87"/>
      <c r="R1819" s="6"/>
      <c r="S1819" s="38"/>
      <c r="T1819" s="6"/>
      <c r="U1819" s="5"/>
      <c r="V1819" s="51"/>
      <c r="W1819" s="55"/>
      <c r="X1819" s="14"/>
      <c r="Y1819" s="146"/>
      <c r="Z1819" s="38"/>
      <c r="AA1819" s="38"/>
      <c r="AB1819" s="54"/>
      <c r="AC1819" s="16"/>
      <c r="AD1819" s="14"/>
      <c r="AE1819" s="64"/>
      <c r="AF1819" s="118"/>
      <c r="AG1819" s="38"/>
      <c r="AH1819" s="146"/>
      <c r="AJ1819" s="38"/>
      <c r="AK1819" s="16"/>
      <c r="AL1819" s="16"/>
      <c r="AM1819" s="16"/>
      <c r="AO1819" s="157" t="s">
        <v>56</v>
      </c>
    </row>
    <row r="1820" spans="2:41" s="3" customFormat="1" ht="9.9499999999999993" customHeight="1" x14ac:dyDescent="0.2">
      <c r="C1820" s="34"/>
      <c r="D1820" s="39" t="s">
        <v>216</v>
      </c>
      <c r="E1820" s="138" t="s">
        <v>2241</v>
      </c>
      <c r="F1820" s="138"/>
      <c r="G1820" s="138"/>
      <c r="H1820" s="138"/>
      <c r="I1820" s="138"/>
      <c r="J1820" s="138"/>
      <c r="K1820" s="138"/>
      <c r="L1820" s="138"/>
      <c r="M1820" s="138"/>
      <c r="N1820" s="138" t="s">
        <v>2386</v>
      </c>
      <c r="O1820" s="29"/>
      <c r="P1820" s="72"/>
      <c r="Q1820" s="29"/>
      <c r="R1820" s="29"/>
      <c r="S1820" s="29"/>
      <c r="T1820" s="29"/>
      <c r="U1820" s="5"/>
      <c r="V1820" s="51"/>
      <c r="W1820" s="68"/>
      <c r="X1820" s="68"/>
      <c r="Y1820" s="146"/>
      <c r="Z1820" s="38"/>
      <c r="AA1820" s="38"/>
      <c r="AB1820" s="54"/>
      <c r="AC1820" s="16"/>
      <c r="AD1820" s="14"/>
      <c r="AE1820" s="64"/>
      <c r="AF1820" s="118"/>
      <c r="AG1820" s="16"/>
      <c r="AH1820" s="146"/>
      <c r="AJ1820" s="38"/>
      <c r="AK1820" s="16"/>
      <c r="AL1820" s="16"/>
      <c r="AM1820" s="16"/>
      <c r="AO1820" s="157"/>
    </row>
    <row r="1821" spans="2:41" s="3" customFormat="1" ht="1.5" customHeight="1" x14ac:dyDescent="0.2">
      <c r="D1821" s="178"/>
      <c r="P1821" s="72"/>
      <c r="Q1821" s="87"/>
      <c r="R1821" s="6"/>
      <c r="S1821" s="38"/>
      <c r="T1821" s="6"/>
      <c r="U1821" s="5"/>
      <c r="V1821" s="51"/>
      <c r="W1821" s="55"/>
      <c r="X1821" s="14"/>
      <c r="Y1821" s="146"/>
      <c r="Z1821" s="38"/>
      <c r="AA1821" s="38"/>
      <c r="AB1821" s="54"/>
      <c r="AC1821" s="16"/>
      <c r="AD1821" s="14"/>
      <c r="AE1821" s="64"/>
      <c r="AF1821" s="118"/>
      <c r="AG1821" s="38"/>
      <c r="AH1821" s="146"/>
      <c r="AJ1821" s="38"/>
      <c r="AK1821" s="16"/>
      <c r="AL1821" s="16"/>
      <c r="AM1821" s="16"/>
      <c r="AO1821" s="157" t="s">
        <v>56</v>
      </c>
    </row>
    <row r="1822" spans="2:41" s="3" customFormat="1" ht="9.75" customHeight="1" x14ac:dyDescent="0.2">
      <c r="B1822" s="107" t="s">
        <v>52</v>
      </c>
      <c r="D1822" s="39"/>
      <c r="E1822" s="72" t="s">
        <v>92</v>
      </c>
      <c r="F1822" s="72"/>
      <c r="G1822" s="29" t="s">
        <v>45</v>
      </c>
      <c r="H1822" s="29"/>
      <c r="I1822" s="29"/>
      <c r="J1822" s="29"/>
      <c r="K1822" s="29" t="s">
        <v>125</v>
      </c>
      <c r="L1822" s="29"/>
      <c r="M1822" s="29" t="s">
        <v>2242</v>
      </c>
      <c r="N1822" s="29"/>
      <c r="P1822" s="72" t="s">
        <v>300</v>
      </c>
      <c r="Q1822" s="87"/>
      <c r="R1822" s="28"/>
      <c r="S1822" s="38">
        <f>IF(Suggested="Yes",AA1822,AG1822)</f>
        <v>54.4</v>
      </c>
      <c r="T1822" s="36" t="s">
        <v>44</v>
      </c>
      <c r="U1822" s="5" t="str">
        <f>+Instructions!$B$3</f>
        <v>E</v>
      </c>
      <c r="V1822" s="51"/>
      <c r="W1822" s="55">
        <f>+Instructions!$C$22</f>
        <v>0</v>
      </c>
      <c r="X1822" s="38">
        <f t="shared" ref="X1822" si="1671">ROUND($AA1822*(1-W1822)+0.004999,2)</f>
        <v>54.4</v>
      </c>
      <c r="Y1822" s="146"/>
      <c r="Z1822" s="6" t="s">
        <v>3263</v>
      </c>
      <c r="AA1822" s="38">
        <v>54.4</v>
      </c>
      <c r="AB1822" s="59">
        <f t="shared" ref="AB1822" si="1672">+W1822</f>
        <v>0</v>
      </c>
      <c r="AC1822" s="16">
        <f t="shared" ref="AC1822" si="1673">+X1822</f>
        <v>54.4</v>
      </c>
      <c r="AD1822" s="12">
        <f t="shared" ref="AD1822" si="1674">(AG1822-AC1822)/AG1822</f>
        <v>0</v>
      </c>
      <c r="AE1822" s="115"/>
      <c r="AF1822" s="120">
        <v>1</v>
      </c>
      <c r="AG1822" s="37">
        <f t="shared" ref="AG1822" si="1675">SUM(AJ1822:AL1822)+AE1822</f>
        <v>54.4</v>
      </c>
      <c r="AH1822" s="146"/>
      <c r="AJ1822" s="38">
        <f t="shared" ref="AJ1822" si="1676">ROUND(AC1822/(1-VLOOKUP(AF1822,Group,2,FALSE)),2)</f>
        <v>54.4</v>
      </c>
      <c r="AK1822" s="16">
        <f t="shared" ref="AK1822" si="1677">IF(VLOOKUP(AF1822,Group,5,FALSE)="YES",VLOOKUP(ROUND(ROUND(AJ1822,1)-AJ1822,2),Round,2,FALSE)+VLOOKUP(AF1822,Group,6,FALSE),0)</f>
        <v>0</v>
      </c>
      <c r="AL1822" s="16">
        <f t="shared" ref="AL1822" si="1678">IF(VLOOKUP(AF1822,Group,7,FALSE)="",0,ROUND(AJ1822-0.04999,1)-AJ1822+AM1822)</f>
        <v>0</v>
      </c>
      <c r="AM1822" s="16" t="str">
        <f t="shared" ref="AM1822" si="1679">IF(VLOOKUP(AF1822,Group,7,FALSE)="","",VLOOKUP(AF1822,Group,7,FALSE))</f>
        <v/>
      </c>
      <c r="AO1822" s="156" t="s">
        <v>56</v>
      </c>
    </row>
    <row r="1823" spans="2:41" s="3" customFormat="1" ht="9.75" customHeight="1" x14ac:dyDescent="0.2">
      <c r="B1823" s="107" t="s">
        <v>52</v>
      </c>
      <c r="D1823" s="39"/>
      <c r="E1823" s="72" t="s">
        <v>292</v>
      </c>
      <c r="F1823" s="72"/>
      <c r="G1823" s="29" t="s">
        <v>45</v>
      </c>
      <c r="H1823" s="29"/>
      <c r="I1823" s="29"/>
      <c r="J1823" s="29"/>
      <c r="K1823" s="29" t="s">
        <v>125</v>
      </c>
      <c r="L1823" s="29"/>
      <c r="M1823" s="29" t="s">
        <v>2243</v>
      </c>
      <c r="N1823" s="29"/>
      <c r="P1823" s="72" t="s">
        <v>90</v>
      </c>
      <c r="Q1823" s="87"/>
      <c r="R1823" s="28"/>
      <c r="S1823" s="38">
        <f>IF(Suggested="Yes",AA1823,AG1823)</f>
        <v>53.45</v>
      </c>
      <c r="T1823" s="36" t="s">
        <v>44</v>
      </c>
      <c r="U1823" s="5" t="str">
        <f>+Instructions!$B$3</f>
        <v>E</v>
      </c>
      <c r="V1823" s="51"/>
      <c r="W1823" s="55">
        <f>+Instructions!$C$22</f>
        <v>0</v>
      </c>
      <c r="X1823" s="38">
        <f t="shared" ref="X1823:X1824" si="1680">ROUND($AA1823*(1-W1823)+0.004999,2)</f>
        <v>53.45</v>
      </c>
      <c r="Y1823" s="146"/>
      <c r="Z1823" s="6" t="s">
        <v>3263</v>
      </c>
      <c r="AA1823" s="38">
        <v>53.45</v>
      </c>
      <c r="AB1823" s="59">
        <f t="shared" ref="AB1823:AB1824" si="1681">+W1823</f>
        <v>0</v>
      </c>
      <c r="AC1823" s="16">
        <f t="shared" ref="AC1823:AC1824" si="1682">+X1823</f>
        <v>53.45</v>
      </c>
      <c r="AD1823" s="12">
        <f t="shared" ref="AD1823:AD1824" si="1683">(AG1823-AC1823)/AG1823</f>
        <v>0</v>
      </c>
      <c r="AE1823" s="115"/>
      <c r="AF1823" s="120">
        <v>1</v>
      </c>
      <c r="AG1823" s="37">
        <f t="shared" ref="AG1823:AG1824" si="1684">SUM(AJ1823:AL1823)+AE1823</f>
        <v>53.45</v>
      </c>
      <c r="AH1823" s="146"/>
      <c r="AJ1823" s="38">
        <f t="shared" ref="AJ1823:AJ1824" si="1685">ROUND(AC1823/(1-VLOOKUP(AF1823,Group,2,FALSE)),2)</f>
        <v>53.45</v>
      </c>
      <c r="AK1823" s="16">
        <f t="shared" ref="AK1823:AK1824" si="1686">IF(VLOOKUP(AF1823,Group,5,FALSE)="YES",VLOOKUP(ROUND(ROUND(AJ1823,1)-AJ1823,2),Round,2,FALSE)+VLOOKUP(AF1823,Group,6,FALSE),0)</f>
        <v>0</v>
      </c>
      <c r="AL1823" s="16">
        <f t="shared" ref="AL1823:AL1824" si="1687">IF(VLOOKUP(AF1823,Group,7,FALSE)="",0,ROUND(AJ1823-0.04999,1)-AJ1823+AM1823)</f>
        <v>0</v>
      </c>
      <c r="AM1823" s="16" t="str">
        <f t="shared" ref="AM1823:AM1824" si="1688">IF(VLOOKUP(AF1823,Group,7,FALSE)="","",VLOOKUP(AF1823,Group,7,FALSE))</f>
        <v/>
      </c>
      <c r="AO1823" s="156" t="s">
        <v>56</v>
      </c>
    </row>
    <row r="1824" spans="2:41" s="3" customFormat="1" ht="9.75" customHeight="1" x14ac:dyDescent="0.2">
      <c r="B1824" s="107" t="s">
        <v>52</v>
      </c>
      <c r="D1824" s="39"/>
      <c r="E1824" s="72" t="s">
        <v>292</v>
      </c>
      <c r="F1824" s="72"/>
      <c r="G1824" s="29" t="s">
        <v>2871</v>
      </c>
      <c r="H1824" s="29"/>
      <c r="I1824" s="29"/>
      <c r="J1824" s="29"/>
      <c r="K1824" s="29" t="s">
        <v>125</v>
      </c>
      <c r="L1824" s="29"/>
      <c r="M1824" s="29" t="s">
        <v>2870</v>
      </c>
      <c r="N1824" s="29"/>
      <c r="P1824" s="72" t="s">
        <v>90</v>
      </c>
      <c r="Q1824" s="87"/>
      <c r="R1824" s="28"/>
      <c r="S1824" s="38">
        <f>IF(Suggested="Yes",AA1824,AG1824)</f>
        <v>53.55</v>
      </c>
      <c r="T1824" s="36" t="s">
        <v>44</v>
      </c>
      <c r="U1824" s="5" t="str">
        <f>+Instructions!$B$3</f>
        <v>E</v>
      </c>
      <c r="V1824" s="51"/>
      <c r="W1824" s="55">
        <f>+Instructions!$C$22</f>
        <v>0</v>
      </c>
      <c r="X1824" s="38">
        <f t="shared" si="1680"/>
        <v>53.55</v>
      </c>
      <c r="Y1824" s="146"/>
      <c r="Z1824" s="6" t="s">
        <v>3262</v>
      </c>
      <c r="AA1824" s="38">
        <v>53.55</v>
      </c>
      <c r="AB1824" s="59">
        <f t="shared" si="1681"/>
        <v>0</v>
      </c>
      <c r="AC1824" s="16">
        <f t="shared" si="1682"/>
        <v>53.55</v>
      </c>
      <c r="AD1824" s="12">
        <f t="shared" si="1683"/>
        <v>0</v>
      </c>
      <c r="AE1824" s="115"/>
      <c r="AF1824" s="120">
        <v>1</v>
      </c>
      <c r="AG1824" s="37">
        <f t="shared" si="1684"/>
        <v>53.55</v>
      </c>
      <c r="AH1824" s="146"/>
      <c r="AJ1824" s="38">
        <f t="shared" si="1685"/>
        <v>53.55</v>
      </c>
      <c r="AK1824" s="16">
        <f t="shared" si="1686"/>
        <v>0</v>
      </c>
      <c r="AL1824" s="16">
        <f t="shared" si="1687"/>
        <v>0</v>
      </c>
      <c r="AM1824" s="16" t="str">
        <f t="shared" si="1688"/>
        <v/>
      </c>
      <c r="AO1824" s="156" t="s">
        <v>56</v>
      </c>
    </row>
    <row r="1825" spans="2:41" s="3" customFormat="1" ht="1.5" customHeight="1" x14ac:dyDescent="0.2">
      <c r="P1825" s="72"/>
      <c r="Q1825" s="87"/>
      <c r="R1825" s="6"/>
      <c r="S1825" s="38"/>
      <c r="T1825" s="6"/>
      <c r="U1825" s="5"/>
      <c r="V1825" s="51"/>
      <c r="W1825" s="55"/>
      <c r="X1825" s="14"/>
      <c r="Y1825" s="146"/>
      <c r="Z1825" s="38"/>
      <c r="AA1825" s="38"/>
      <c r="AB1825" s="54"/>
      <c r="AC1825" s="16"/>
      <c r="AD1825" s="14"/>
      <c r="AE1825" s="64"/>
      <c r="AF1825" s="118"/>
      <c r="AG1825" s="38"/>
      <c r="AH1825" s="146"/>
      <c r="AJ1825" s="38"/>
      <c r="AK1825" s="16"/>
      <c r="AL1825" s="16"/>
      <c r="AM1825" s="16"/>
      <c r="AO1825" s="157" t="s">
        <v>56</v>
      </c>
    </row>
    <row r="1826" spans="2:41" s="3" customFormat="1" ht="9.9499999999999993" customHeight="1" x14ac:dyDescent="0.2">
      <c r="B1826" s="106" t="s">
        <v>6</v>
      </c>
      <c r="D1826" s="39"/>
      <c r="E1826" s="72" t="s">
        <v>1966</v>
      </c>
      <c r="F1826" s="72"/>
      <c r="G1826" s="29" t="s">
        <v>1936</v>
      </c>
      <c r="H1826" s="29"/>
      <c r="I1826" s="29"/>
      <c r="J1826" s="29"/>
      <c r="K1826" s="29" t="s">
        <v>125</v>
      </c>
      <c r="L1826" s="29"/>
      <c r="M1826" s="29" t="s">
        <v>2244</v>
      </c>
      <c r="N1826" s="29"/>
      <c r="P1826" s="72" t="s">
        <v>1531</v>
      </c>
      <c r="Q1826" s="87"/>
      <c r="R1826" s="28"/>
      <c r="S1826" s="38">
        <f t="shared" ref="S1826:S1831" si="1689">IF(Suggested="Yes",AA1826,AG1826)</f>
        <v>67.55</v>
      </c>
      <c r="T1826" s="36" t="s">
        <v>43</v>
      </c>
      <c r="U1826" s="5" t="str">
        <f>+Instructions!$B$3</f>
        <v>E</v>
      </c>
      <c r="V1826" s="51"/>
      <c r="W1826" s="55">
        <f>+Instructions!$C$22</f>
        <v>0</v>
      </c>
      <c r="X1826" s="38">
        <f t="shared" ref="X1826:X1831" si="1690">ROUND($AA1826*(1-W1826)+0.004999,2)</f>
        <v>67.55</v>
      </c>
      <c r="Y1826" s="146"/>
      <c r="Z1826" s="6" t="s">
        <v>3263</v>
      </c>
      <c r="AA1826" s="38">
        <v>67.55</v>
      </c>
      <c r="AB1826" s="59">
        <f t="shared" ref="AB1826:AB1831" si="1691">+W1826</f>
        <v>0</v>
      </c>
      <c r="AC1826" s="16">
        <f t="shared" ref="AC1826:AC1831" si="1692">+X1826</f>
        <v>67.55</v>
      </c>
      <c r="AD1826" s="12">
        <f t="shared" ref="AD1826:AD1831" si="1693">(AG1826-AC1826)/AG1826</f>
        <v>0</v>
      </c>
      <c r="AE1826" s="115"/>
      <c r="AF1826" s="121">
        <v>3</v>
      </c>
      <c r="AG1826" s="52">
        <f t="shared" ref="AG1826:AG1831" si="1694">SUM(AJ1826:AL1826)+AE1826</f>
        <v>67.55</v>
      </c>
      <c r="AH1826" s="146"/>
      <c r="AJ1826" s="38">
        <f t="shared" ref="AJ1826:AJ1831" si="1695">ROUND(AC1826/(1-VLOOKUP(AF1826,Group,2,FALSE)),2)</f>
        <v>67.55</v>
      </c>
      <c r="AK1826" s="16">
        <f t="shared" ref="AK1826:AK1831" si="1696">IF(VLOOKUP(AF1826,Group,5,FALSE)="YES",VLOOKUP(ROUND(ROUND(AJ1826,1)-AJ1826,2),Round,2,FALSE)+VLOOKUP(AF1826,Group,6,FALSE),0)</f>
        <v>0</v>
      </c>
      <c r="AL1826" s="16">
        <f t="shared" ref="AL1826:AL1831" si="1697">IF(VLOOKUP(AF1826,Group,7,FALSE)="",0,ROUND(AJ1826-0.04999,1)-AJ1826+AM1826)</f>
        <v>0</v>
      </c>
      <c r="AM1826" s="16" t="str">
        <f t="shared" ref="AM1826:AM1831" si="1698">IF(VLOOKUP(AF1826,Group,7,FALSE)="","",VLOOKUP(AF1826,Group,7,FALSE))</f>
        <v/>
      </c>
      <c r="AO1826" s="156" t="s">
        <v>56</v>
      </c>
    </row>
    <row r="1827" spans="2:41" s="3" customFormat="1" ht="9.9499999999999993" customHeight="1" x14ac:dyDescent="0.2">
      <c r="B1827" s="106" t="s">
        <v>6</v>
      </c>
      <c r="D1827" s="39"/>
      <c r="E1827" s="72" t="s">
        <v>251</v>
      </c>
      <c r="F1827" s="72"/>
      <c r="G1827" s="29" t="s">
        <v>96</v>
      </c>
      <c r="H1827" s="29"/>
      <c r="I1827" s="29"/>
      <c r="J1827" s="29"/>
      <c r="K1827" s="29" t="s">
        <v>125</v>
      </c>
      <c r="L1827" s="29"/>
      <c r="M1827" s="29" t="s">
        <v>2245</v>
      </c>
      <c r="N1827" s="29"/>
      <c r="P1827" s="72" t="s">
        <v>1531</v>
      </c>
      <c r="Q1827" s="87"/>
      <c r="R1827" s="28"/>
      <c r="S1827" s="38">
        <f t="shared" si="1689"/>
        <v>63.3</v>
      </c>
      <c r="T1827" s="36" t="s">
        <v>43</v>
      </c>
      <c r="U1827" s="5" t="str">
        <f>+Instructions!$B$3</f>
        <v>E</v>
      </c>
      <c r="V1827" s="51"/>
      <c r="W1827" s="55">
        <f>+Instructions!$C$22</f>
        <v>0</v>
      </c>
      <c r="X1827" s="38">
        <f t="shared" si="1690"/>
        <v>63.3</v>
      </c>
      <c r="Y1827" s="146"/>
      <c r="Z1827" s="6" t="s">
        <v>3263</v>
      </c>
      <c r="AA1827" s="38">
        <v>63.3</v>
      </c>
      <c r="AB1827" s="59">
        <f t="shared" si="1691"/>
        <v>0</v>
      </c>
      <c r="AC1827" s="16">
        <f t="shared" si="1692"/>
        <v>63.3</v>
      </c>
      <c r="AD1827" s="12">
        <f t="shared" si="1693"/>
        <v>0</v>
      </c>
      <c r="AE1827" s="115"/>
      <c r="AF1827" s="121">
        <v>3</v>
      </c>
      <c r="AG1827" s="52">
        <f t="shared" si="1694"/>
        <v>63.3</v>
      </c>
      <c r="AH1827" s="146"/>
      <c r="AJ1827" s="38">
        <f t="shared" si="1695"/>
        <v>63.3</v>
      </c>
      <c r="AK1827" s="16">
        <f t="shared" si="1696"/>
        <v>0</v>
      </c>
      <c r="AL1827" s="16">
        <f t="shared" si="1697"/>
        <v>0</v>
      </c>
      <c r="AM1827" s="16" t="str">
        <f t="shared" si="1698"/>
        <v/>
      </c>
      <c r="AO1827" s="157" t="s">
        <v>56</v>
      </c>
    </row>
    <row r="1828" spans="2:41" s="3" customFormat="1" ht="9.9499999999999993" customHeight="1" x14ac:dyDescent="0.2">
      <c r="B1828" s="106" t="s">
        <v>6</v>
      </c>
      <c r="D1828" s="39"/>
      <c r="E1828" s="72" t="s">
        <v>83</v>
      </c>
      <c r="F1828" s="72"/>
      <c r="G1828" s="29" t="s">
        <v>116</v>
      </c>
      <c r="H1828" s="29"/>
      <c r="I1828" s="29"/>
      <c r="J1828" s="29" t="s">
        <v>244</v>
      </c>
      <c r="K1828" s="29" t="s">
        <v>125</v>
      </c>
      <c r="L1828" s="29"/>
      <c r="M1828" s="29" t="s">
        <v>2246</v>
      </c>
      <c r="N1828" s="29"/>
      <c r="P1828" s="72" t="s">
        <v>1531</v>
      </c>
      <c r="Q1828" s="87"/>
      <c r="R1828" s="28"/>
      <c r="S1828" s="38">
        <f t="shared" si="1689"/>
        <v>54.35</v>
      </c>
      <c r="T1828" s="36" t="s">
        <v>43</v>
      </c>
      <c r="U1828" s="5" t="str">
        <f>+Instructions!$B$3</f>
        <v>E</v>
      </c>
      <c r="V1828" s="51"/>
      <c r="W1828" s="55">
        <f>+Instructions!$C$22</f>
        <v>0</v>
      </c>
      <c r="X1828" s="38">
        <f t="shared" si="1690"/>
        <v>54.35</v>
      </c>
      <c r="Y1828" s="146"/>
      <c r="Z1828" s="6" t="s">
        <v>3263</v>
      </c>
      <c r="AA1828" s="38">
        <v>54.35</v>
      </c>
      <c r="AB1828" s="59">
        <f t="shared" si="1691"/>
        <v>0</v>
      </c>
      <c r="AC1828" s="16">
        <f t="shared" si="1692"/>
        <v>54.35</v>
      </c>
      <c r="AD1828" s="12">
        <f t="shared" si="1693"/>
        <v>0</v>
      </c>
      <c r="AE1828" s="115"/>
      <c r="AF1828" s="121">
        <v>3</v>
      </c>
      <c r="AG1828" s="52">
        <f t="shared" si="1694"/>
        <v>54.35</v>
      </c>
      <c r="AH1828" s="146"/>
      <c r="AJ1828" s="38">
        <f t="shared" si="1695"/>
        <v>54.35</v>
      </c>
      <c r="AK1828" s="16">
        <f t="shared" si="1696"/>
        <v>0</v>
      </c>
      <c r="AL1828" s="16">
        <f t="shared" si="1697"/>
        <v>0</v>
      </c>
      <c r="AM1828" s="16" t="str">
        <f t="shared" si="1698"/>
        <v/>
      </c>
      <c r="AO1828" s="156" t="s">
        <v>56</v>
      </c>
    </row>
    <row r="1829" spans="2:41" s="3" customFormat="1" ht="9.9499999999999993" customHeight="1" x14ac:dyDescent="0.2">
      <c r="B1829" s="106" t="s">
        <v>6</v>
      </c>
      <c r="D1829" s="39"/>
      <c r="E1829" s="72" t="s">
        <v>83</v>
      </c>
      <c r="F1829" s="72"/>
      <c r="G1829" s="29" t="s">
        <v>1938</v>
      </c>
      <c r="H1829" s="29"/>
      <c r="I1829" s="29"/>
      <c r="J1829" s="29"/>
      <c r="K1829" s="29" t="s">
        <v>125</v>
      </c>
      <c r="L1829" s="29"/>
      <c r="M1829" s="29" t="s">
        <v>2247</v>
      </c>
      <c r="N1829" s="29"/>
      <c r="P1829" s="72" t="s">
        <v>1531</v>
      </c>
      <c r="Q1829" s="87"/>
      <c r="R1829" s="28"/>
      <c r="S1829" s="38">
        <f t="shared" si="1689"/>
        <v>58.75</v>
      </c>
      <c r="T1829" s="36" t="s">
        <v>43</v>
      </c>
      <c r="U1829" s="5" t="str">
        <f>+Instructions!$B$3</f>
        <v>E</v>
      </c>
      <c r="V1829" s="51"/>
      <c r="W1829" s="55">
        <f>+Instructions!$C$22</f>
        <v>0</v>
      </c>
      <c r="X1829" s="38">
        <f t="shared" si="1690"/>
        <v>58.75</v>
      </c>
      <c r="Y1829" s="146"/>
      <c r="Z1829" s="6" t="s">
        <v>3263</v>
      </c>
      <c r="AA1829" s="38">
        <v>58.75</v>
      </c>
      <c r="AB1829" s="59">
        <f t="shared" si="1691"/>
        <v>0</v>
      </c>
      <c r="AC1829" s="16">
        <f t="shared" si="1692"/>
        <v>58.75</v>
      </c>
      <c r="AD1829" s="12">
        <f t="shared" si="1693"/>
        <v>0</v>
      </c>
      <c r="AE1829" s="115"/>
      <c r="AF1829" s="121">
        <v>3</v>
      </c>
      <c r="AG1829" s="52">
        <f t="shared" si="1694"/>
        <v>58.75</v>
      </c>
      <c r="AH1829" s="146"/>
      <c r="AJ1829" s="38">
        <f t="shared" si="1695"/>
        <v>58.75</v>
      </c>
      <c r="AK1829" s="16">
        <f t="shared" si="1696"/>
        <v>0</v>
      </c>
      <c r="AL1829" s="16">
        <f t="shared" si="1697"/>
        <v>0</v>
      </c>
      <c r="AM1829" s="16" t="str">
        <f t="shared" si="1698"/>
        <v/>
      </c>
      <c r="AO1829" s="156" t="s">
        <v>56</v>
      </c>
    </row>
    <row r="1830" spans="2:41" s="3" customFormat="1" ht="9.9499999999999993" customHeight="1" x14ac:dyDescent="0.2">
      <c r="B1830" s="106" t="s">
        <v>6</v>
      </c>
      <c r="D1830" s="39"/>
      <c r="E1830" s="72" t="s">
        <v>377</v>
      </c>
      <c r="F1830" s="72"/>
      <c r="G1830" s="29" t="s">
        <v>543</v>
      </c>
      <c r="H1830" s="29"/>
      <c r="I1830" s="29"/>
      <c r="J1830" s="29"/>
      <c r="K1830" s="29" t="s">
        <v>125</v>
      </c>
      <c r="L1830" s="29"/>
      <c r="M1830" s="29" t="s">
        <v>2248</v>
      </c>
      <c r="N1830" s="29"/>
      <c r="P1830" s="72" t="s">
        <v>1531</v>
      </c>
      <c r="Q1830" s="87"/>
      <c r="R1830" s="28"/>
      <c r="S1830" s="38">
        <f t="shared" si="1689"/>
        <v>58.85</v>
      </c>
      <c r="T1830" s="36" t="s">
        <v>43</v>
      </c>
      <c r="U1830" s="5" t="str">
        <f>+Instructions!$B$3</f>
        <v>E</v>
      </c>
      <c r="V1830" s="51"/>
      <c r="W1830" s="55">
        <f>+Instructions!$C$22</f>
        <v>0</v>
      </c>
      <c r="X1830" s="38">
        <f t="shared" si="1690"/>
        <v>58.85</v>
      </c>
      <c r="Y1830" s="146"/>
      <c r="Z1830" s="6" t="s">
        <v>3263</v>
      </c>
      <c r="AA1830" s="38">
        <v>58.85</v>
      </c>
      <c r="AB1830" s="59">
        <f t="shared" si="1691"/>
        <v>0</v>
      </c>
      <c r="AC1830" s="16">
        <f t="shared" si="1692"/>
        <v>58.85</v>
      </c>
      <c r="AD1830" s="12">
        <f t="shared" si="1693"/>
        <v>0</v>
      </c>
      <c r="AE1830" s="115"/>
      <c r="AF1830" s="121">
        <v>3</v>
      </c>
      <c r="AG1830" s="52">
        <f t="shared" si="1694"/>
        <v>58.85</v>
      </c>
      <c r="AH1830" s="146"/>
      <c r="AJ1830" s="38">
        <f t="shared" si="1695"/>
        <v>58.85</v>
      </c>
      <c r="AK1830" s="16">
        <f t="shared" si="1696"/>
        <v>0</v>
      </c>
      <c r="AL1830" s="16">
        <f t="shared" si="1697"/>
        <v>0</v>
      </c>
      <c r="AM1830" s="16" t="str">
        <f t="shared" si="1698"/>
        <v/>
      </c>
      <c r="AO1830" s="157" t="s">
        <v>56</v>
      </c>
    </row>
    <row r="1831" spans="2:41" s="3" customFormat="1" ht="9.9499999999999993" customHeight="1" x14ac:dyDescent="0.2">
      <c r="B1831" s="106" t="s">
        <v>6</v>
      </c>
      <c r="D1831" s="39"/>
      <c r="E1831" s="72" t="s">
        <v>377</v>
      </c>
      <c r="F1831" s="72"/>
      <c r="G1831" s="29" t="s">
        <v>2022</v>
      </c>
      <c r="H1831" s="29"/>
      <c r="I1831" s="29"/>
      <c r="J1831" s="29"/>
      <c r="K1831" s="29" t="s">
        <v>125</v>
      </c>
      <c r="L1831" s="29"/>
      <c r="M1831" s="29" t="s">
        <v>2249</v>
      </c>
      <c r="N1831" s="29"/>
      <c r="P1831" s="72" t="s">
        <v>1531</v>
      </c>
      <c r="Q1831" s="87"/>
      <c r="R1831" s="28"/>
      <c r="S1831" s="38">
        <f t="shared" si="1689"/>
        <v>58.85</v>
      </c>
      <c r="T1831" s="36" t="s">
        <v>43</v>
      </c>
      <c r="U1831" s="5" t="str">
        <f>+Instructions!$B$3</f>
        <v>E</v>
      </c>
      <c r="V1831" s="51"/>
      <c r="W1831" s="55">
        <f>+Instructions!$C$22</f>
        <v>0</v>
      </c>
      <c r="X1831" s="38">
        <f t="shared" si="1690"/>
        <v>58.85</v>
      </c>
      <c r="Y1831" s="146"/>
      <c r="Z1831" s="6" t="s">
        <v>3263</v>
      </c>
      <c r="AA1831" s="38">
        <v>58.85</v>
      </c>
      <c r="AB1831" s="59">
        <f t="shared" si="1691"/>
        <v>0</v>
      </c>
      <c r="AC1831" s="16">
        <f t="shared" si="1692"/>
        <v>58.85</v>
      </c>
      <c r="AD1831" s="12">
        <f t="shared" si="1693"/>
        <v>0</v>
      </c>
      <c r="AE1831" s="115"/>
      <c r="AF1831" s="121">
        <v>3</v>
      </c>
      <c r="AG1831" s="52">
        <f t="shared" si="1694"/>
        <v>58.85</v>
      </c>
      <c r="AH1831" s="146"/>
      <c r="AJ1831" s="38">
        <f t="shared" si="1695"/>
        <v>58.85</v>
      </c>
      <c r="AK1831" s="16">
        <f t="shared" si="1696"/>
        <v>0</v>
      </c>
      <c r="AL1831" s="16">
        <f t="shared" si="1697"/>
        <v>0</v>
      </c>
      <c r="AM1831" s="16" t="str">
        <f t="shared" si="1698"/>
        <v/>
      </c>
      <c r="AO1831" s="156" t="s">
        <v>56</v>
      </c>
    </row>
    <row r="1832" spans="2:41" s="3" customFormat="1" ht="1.5" customHeight="1" x14ac:dyDescent="0.2">
      <c r="P1832" s="72"/>
      <c r="Q1832" s="87"/>
      <c r="R1832" s="6"/>
      <c r="S1832" s="38"/>
      <c r="T1832" s="6"/>
      <c r="U1832" s="5"/>
      <c r="V1832" s="51"/>
      <c r="W1832" s="55"/>
      <c r="X1832" s="14"/>
      <c r="Y1832" s="146"/>
      <c r="Z1832" s="38"/>
      <c r="AA1832" s="38"/>
      <c r="AB1832" s="54"/>
      <c r="AC1832" s="16"/>
      <c r="AD1832" s="14"/>
      <c r="AE1832" s="64"/>
      <c r="AF1832" s="118"/>
      <c r="AG1832" s="38"/>
      <c r="AH1832" s="146"/>
      <c r="AJ1832" s="38"/>
      <c r="AK1832" s="16"/>
      <c r="AL1832" s="16"/>
      <c r="AM1832" s="16"/>
      <c r="AO1832" s="157" t="s">
        <v>56</v>
      </c>
    </row>
    <row r="1833" spans="2:41" s="3" customFormat="1" ht="9.9499999999999993" customHeight="1" x14ac:dyDescent="0.2">
      <c r="B1833" s="106" t="s">
        <v>6</v>
      </c>
      <c r="D1833" s="39"/>
      <c r="E1833" s="72" t="s">
        <v>256</v>
      </c>
      <c r="F1833" s="72"/>
      <c r="G1833" s="29" t="s">
        <v>1020</v>
      </c>
      <c r="H1833" s="29"/>
      <c r="I1833" s="29"/>
      <c r="J1833" s="29"/>
      <c r="K1833" s="29" t="s">
        <v>125</v>
      </c>
      <c r="L1833" s="29"/>
      <c r="M1833" s="29" t="s">
        <v>2251</v>
      </c>
      <c r="N1833" s="29"/>
      <c r="P1833" s="72"/>
      <c r="Q1833" s="87"/>
      <c r="R1833" s="28"/>
      <c r="S1833" s="38">
        <f t="shared" ref="S1833" si="1699">IF(Suggested="Yes",AA1833,AG1833)</f>
        <v>67.150000000000006</v>
      </c>
      <c r="T1833" s="36" t="s">
        <v>43</v>
      </c>
      <c r="U1833" s="5" t="str">
        <f>+Instructions!$B$3</f>
        <v>E</v>
      </c>
      <c r="V1833" s="51"/>
      <c r="W1833" s="55">
        <f>+Instructions!$C$22</f>
        <v>0</v>
      </c>
      <c r="X1833" s="38">
        <f t="shared" ref="X1833:X1835" si="1700">ROUND($AA1833*(1-W1833)+0.004999,2)</f>
        <v>67.150000000000006</v>
      </c>
      <c r="Y1833" s="146"/>
      <c r="Z1833" s="6" t="s">
        <v>3263</v>
      </c>
      <c r="AA1833" s="38">
        <v>67.150000000000006</v>
      </c>
      <c r="AB1833" s="59">
        <f t="shared" ref="AB1833:AB1835" si="1701">+W1833</f>
        <v>0</v>
      </c>
      <c r="AC1833" s="16">
        <f t="shared" ref="AC1833:AC1835" si="1702">+X1833</f>
        <v>67.150000000000006</v>
      </c>
      <c r="AD1833" s="12">
        <f t="shared" ref="AD1833:AD1835" si="1703">(AG1833-AC1833)/AG1833</f>
        <v>0</v>
      </c>
      <c r="AE1833" s="115"/>
      <c r="AF1833" s="121">
        <v>3</v>
      </c>
      <c r="AG1833" s="52">
        <f t="shared" ref="AG1833:AG1835" si="1704">SUM(AJ1833:AL1833)+AE1833</f>
        <v>67.150000000000006</v>
      </c>
      <c r="AH1833" s="146"/>
      <c r="AJ1833" s="38">
        <f t="shared" ref="AJ1833:AJ1835" si="1705">ROUND(AC1833/(1-VLOOKUP(AF1833,Group,2,FALSE)),2)</f>
        <v>67.150000000000006</v>
      </c>
      <c r="AK1833" s="16">
        <f t="shared" ref="AK1833:AK1835" si="1706">IF(VLOOKUP(AF1833,Group,5,FALSE)="YES",VLOOKUP(ROUND(ROUND(AJ1833,1)-AJ1833,2),Round,2,FALSE)+VLOOKUP(AF1833,Group,6,FALSE),0)</f>
        <v>0</v>
      </c>
      <c r="AL1833" s="16">
        <f t="shared" ref="AL1833:AL1835" si="1707">IF(VLOOKUP(AF1833,Group,7,FALSE)="",0,ROUND(AJ1833-0.04999,1)-AJ1833+AM1833)</f>
        <v>0</v>
      </c>
      <c r="AM1833" s="16" t="str">
        <f t="shared" ref="AM1833:AM1835" si="1708">IF(VLOOKUP(AF1833,Group,7,FALSE)="","",VLOOKUP(AF1833,Group,7,FALSE))</f>
        <v/>
      </c>
      <c r="AO1833" s="156" t="s">
        <v>56</v>
      </c>
    </row>
    <row r="1834" spans="2:41" s="3" customFormat="1" ht="2.85" customHeight="1" x14ac:dyDescent="0.2">
      <c r="P1834" s="72"/>
      <c r="Q1834" s="87"/>
      <c r="R1834" s="6"/>
      <c r="S1834" s="38"/>
      <c r="T1834" s="6"/>
      <c r="U1834" s="5"/>
      <c r="V1834" s="51"/>
      <c r="W1834" s="55"/>
      <c r="X1834" s="14"/>
      <c r="Y1834" s="146"/>
      <c r="Z1834" s="38"/>
      <c r="AA1834" s="38"/>
      <c r="AB1834" s="54"/>
      <c r="AC1834" s="16"/>
      <c r="AD1834" s="14"/>
      <c r="AE1834" s="64"/>
      <c r="AF1834" s="118"/>
      <c r="AG1834" s="38"/>
      <c r="AH1834" s="146"/>
      <c r="AJ1834" s="38"/>
      <c r="AK1834" s="16"/>
      <c r="AL1834" s="16"/>
      <c r="AM1834" s="16"/>
      <c r="AO1834" s="157" t="s">
        <v>56</v>
      </c>
    </row>
    <row r="1835" spans="2:41" s="3" customFormat="1" ht="9.75" customHeight="1" x14ac:dyDescent="0.2">
      <c r="B1835" s="107" t="s">
        <v>52</v>
      </c>
      <c r="D1835" s="39"/>
      <c r="E1835" s="72" t="s">
        <v>292</v>
      </c>
      <c r="F1835" s="72"/>
      <c r="G1835" s="29" t="s">
        <v>45</v>
      </c>
      <c r="H1835" s="29"/>
      <c r="I1835" s="29"/>
      <c r="J1835" s="29"/>
      <c r="K1835" s="29" t="s">
        <v>88</v>
      </c>
      <c r="L1835" s="29"/>
      <c r="M1835" s="29" t="s">
        <v>2872</v>
      </c>
      <c r="N1835" s="29"/>
      <c r="P1835" s="72" t="s">
        <v>90</v>
      </c>
      <c r="Q1835" s="87"/>
      <c r="R1835" s="28"/>
      <c r="S1835" s="38">
        <f>IF(Suggested="Yes",AA1835,AG1835)</f>
        <v>53.55</v>
      </c>
      <c r="T1835" s="36" t="s">
        <v>44</v>
      </c>
      <c r="U1835" s="5" t="str">
        <f>+Instructions!$B$3</f>
        <v>E</v>
      </c>
      <c r="V1835" s="51"/>
      <c r="W1835" s="55">
        <f>+Instructions!$C$22</f>
        <v>0</v>
      </c>
      <c r="X1835" s="38">
        <f t="shared" si="1700"/>
        <v>53.55</v>
      </c>
      <c r="Y1835" s="146"/>
      <c r="Z1835" s="6" t="s">
        <v>3262</v>
      </c>
      <c r="AA1835" s="38">
        <v>53.55</v>
      </c>
      <c r="AB1835" s="59">
        <f t="shared" si="1701"/>
        <v>0</v>
      </c>
      <c r="AC1835" s="16">
        <f t="shared" si="1702"/>
        <v>53.55</v>
      </c>
      <c r="AD1835" s="12">
        <f t="shared" si="1703"/>
        <v>0</v>
      </c>
      <c r="AE1835" s="115"/>
      <c r="AF1835" s="120">
        <v>1</v>
      </c>
      <c r="AG1835" s="37">
        <f t="shared" si="1704"/>
        <v>53.55</v>
      </c>
      <c r="AH1835" s="146"/>
      <c r="AJ1835" s="38">
        <f t="shared" si="1705"/>
        <v>53.55</v>
      </c>
      <c r="AK1835" s="16">
        <f t="shared" si="1706"/>
        <v>0</v>
      </c>
      <c r="AL1835" s="16">
        <f t="shared" si="1707"/>
        <v>0</v>
      </c>
      <c r="AM1835" s="16" t="str">
        <f t="shared" si="1708"/>
        <v/>
      </c>
      <c r="AO1835" s="156" t="s">
        <v>56</v>
      </c>
    </row>
    <row r="1836" spans="2:41" s="3" customFormat="1" ht="2.85" customHeight="1" x14ac:dyDescent="0.2">
      <c r="P1836" s="72"/>
      <c r="Q1836" s="87"/>
      <c r="R1836" s="6"/>
      <c r="S1836" s="38"/>
      <c r="T1836" s="6"/>
      <c r="U1836" s="5"/>
      <c r="V1836" s="51"/>
      <c r="W1836" s="55"/>
      <c r="X1836" s="14"/>
      <c r="Y1836" s="146"/>
      <c r="Z1836" s="38"/>
      <c r="AA1836" s="38"/>
      <c r="AB1836" s="54"/>
      <c r="AC1836" s="16"/>
      <c r="AD1836" s="14"/>
      <c r="AE1836" s="64"/>
      <c r="AF1836" s="118"/>
      <c r="AG1836" s="38"/>
      <c r="AH1836" s="146"/>
      <c r="AJ1836" s="38"/>
      <c r="AK1836" s="16"/>
      <c r="AL1836" s="16"/>
      <c r="AM1836" s="16"/>
      <c r="AO1836" s="157" t="s">
        <v>56</v>
      </c>
    </row>
    <row r="1837" spans="2:41" s="3" customFormat="1" ht="9.9499999999999993" customHeight="1" x14ac:dyDescent="0.2">
      <c r="C1837" s="34"/>
      <c r="D1837" s="39" t="s">
        <v>216</v>
      </c>
      <c r="E1837" s="138" t="s">
        <v>2873</v>
      </c>
      <c r="F1837" s="138"/>
      <c r="G1837" s="138"/>
      <c r="H1837" s="138"/>
      <c r="I1837" s="138"/>
      <c r="J1837" s="138"/>
      <c r="K1837" s="138"/>
      <c r="L1837" s="138"/>
      <c r="M1837" s="138"/>
      <c r="N1837" s="138" t="s">
        <v>2386</v>
      </c>
      <c r="O1837" s="29"/>
      <c r="P1837" s="72"/>
      <c r="Q1837" s="29"/>
      <c r="R1837" s="29"/>
      <c r="S1837" s="29"/>
      <c r="T1837" s="29"/>
      <c r="U1837" s="5"/>
      <c r="V1837" s="51"/>
      <c r="W1837" s="68"/>
      <c r="X1837" s="68"/>
      <c r="Y1837" s="146"/>
      <c r="Z1837" s="38"/>
      <c r="AA1837" s="38"/>
      <c r="AB1837" s="54"/>
      <c r="AC1837" s="16"/>
      <c r="AD1837" s="14"/>
      <c r="AE1837" s="64"/>
      <c r="AF1837" s="118"/>
      <c r="AG1837" s="16"/>
      <c r="AH1837" s="146"/>
      <c r="AJ1837" s="38"/>
      <c r="AK1837" s="16"/>
      <c r="AL1837" s="16"/>
      <c r="AM1837" s="16"/>
      <c r="AO1837" s="157"/>
    </row>
    <row r="1838" spans="2:41" s="3" customFormat="1" ht="1.5" customHeight="1" x14ac:dyDescent="0.2">
      <c r="D1838" s="178"/>
      <c r="P1838" s="72"/>
      <c r="Q1838" s="87"/>
      <c r="R1838" s="6"/>
      <c r="S1838" s="38"/>
      <c r="T1838" s="6"/>
      <c r="U1838" s="5"/>
      <c r="V1838" s="51"/>
      <c r="W1838" s="55"/>
      <c r="X1838" s="14"/>
      <c r="Y1838" s="146"/>
      <c r="Z1838" s="38"/>
      <c r="AA1838" s="38"/>
      <c r="AB1838" s="54"/>
      <c r="AC1838" s="16"/>
      <c r="AD1838" s="14"/>
      <c r="AE1838" s="64"/>
      <c r="AF1838" s="118"/>
      <c r="AG1838" s="38"/>
      <c r="AH1838" s="146"/>
      <c r="AJ1838" s="38"/>
      <c r="AK1838" s="16"/>
      <c r="AL1838" s="16"/>
      <c r="AM1838" s="16"/>
      <c r="AO1838" s="157" t="s">
        <v>56</v>
      </c>
    </row>
    <row r="1839" spans="2:41" s="3" customFormat="1" ht="9.75" customHeight="1" x14ac:dyDescent="0.2">
      <c r="B1839" s="107" t="s">
        <v>52</v>
      </c>
      <c r="D1839" s="39"/>
      <c r="E1839" s="72" t="s">
        <v>292</v>
      </c>
      <c r="F1839" s="72"/>
      <c r="G1839" s="29" t="s">
        <v>45</v>
      </c>
      <c r="H1839" s="29"/>
      <c r="I1839" s="29"/>
      <c r="J1839" s="29"/>
      <c r="K1839" s="29" t="s">
        <v>125</v>
      </c>
      <c r="L1839" s="29"/>
      <c r="M1839" s="29" t="s">
        <v>2874</v>
      </c>
      <c r="N1839" s="29"/>
      <c r="P1839" s="72" t="s">
        <v>90</v>
      </c>
      <c r="Q1839" s="87"/>
      <c r="R1839" s="28"/>
      <c r="S1839" s="38">
        <f>IF(Suggested="Yes",AA1839,AG1839)</f>
        <v>33.75</v>
      </c>
      <c r="T1839" s="36" t="s">
        <v>44</v>
      </c>
      <c r="U1839" s="5" t="str">
        <f>+Instructions!$B$3</f>
        <v>E</v>
      </c>
      <c r="V1839" s="51"/>
      <c r="W1839" s="55">
        <f>+Instructions!$C$22</f>
        <v>0</v>
      </c>
      <c r="X1839" s="38">
        <f t="shared" ref="X1839" si="1709">ROUND($AA1839*(1-W1839)+0.004999,2)</f>
        <v>33.75</v>
      </c>
      <c r="Y1839" s="146"/>
      <c r="Z1839" s="6" t="s">
        <v>3262</v>
      </c>
      <c r="AA1839" s="38">
        <v>33.75</v>
      </c>
      <c r="AB1839" s="59">
        <f t="shared" ref="AB1839" si="1710">+W1839</f>
        <v>0</v>
      </c>
      <c r="AC1839" s="16">
        <f t="shared" ref="AC1839" si="1711">+X1839</f>
        <v>33.75</v>
      </c>
      <c r="AD1839" s="12">
        <f t="shared" ref="AD1839" si="1712">(AG1839-AC1839)/AG1839</f>
        <v>0</v>
      </c>
      <c r="AE1839" s="115"/>
      <c r="AF1839" s="120">
        <v>1</v>
      </c>
      <c r="AG1839" s="37">
        <f t="shared" ref="AG1839" si="1713">SUM(AJ1839:AL1839)+AE1839</f>
        <v>33.75</v>
      </c>
      <c r="AH1839" s="146"/>
      <c r="AJ1839" s="38">
        <f t="shared" ref="AJ1839" si="1714">ROUND(AC1839/(1-VLOOKUP(AF1839,Group,2,FALSE)),2)</f>
        <v>33.75</v>
      </c>
      <c r="AK1839" s="16">
        <f t="shared" ref="AK1839" si="1715">IF(VLOOKUP(AF1839,Group,5,FALSE)="YES",VLOOKUP(ROUND(ROUND(AJ1839,1)-AJ1839,2),Round,2,FALSE)+VLOOKUP(AF1839,Group,6,FALSE),0)</f>
        <v>0</v>
      </c>
      <c r="AL1839" s="16">
        <f t="shared" ref="AL1839" si="1716">IF(VLOOKUP(AF1839,Group,7,FALSE)="",0,ROUND(AJ1839-0.04999,1)-AJ1839+AM1839)</f>
        <v>0</v>
      </c>
      <c r="AM1839" s="16" t="str">
        <f t="shared" ref="AM1839" si="1717">IF(VLOOKUP(AF1839,Group,7,FALSE)="","",VLOOKUP(AF1839,Group,7,FALSE))</f>
        <v/>
      </c>
      <c r="AO1839" s="156" t="s">
        <v>56</v>
      </c>
    </row>
    <row r="1840" spans="2:41" s="3" customFormat="1" ht="1.5" customHeight="1" x14ac:dyDescent="0.2">
      <c r="P1840" s="72"/>
      <c r="Q1840" s="87"/>
      <c r="R1840" s="6"/>
      <c r="S1840" s="38"/>
      <c r="T1840" s="6"/>
      <c r="U1840" s="5"/>
      <c r="V1840" s="51"/>
      <c r="W1840" s="142"/>
      <c r="X1840" s="55"/>
      <c r="Y1840" s="149"/>
      <c r="Z1840" s="142"/>
      <c r="AA1840" s="38"/>
      <c r="AB1840" s="38"/>
      <c r="AC1840" s="54"/>
      <c r="AD1840" s="16"/>
      <c r="AE1840" s="14"/>
      <c r="AF1840" s="64"/>
      <c r="AG1840" s="118"/>
      <c r="AH1840" s="151"/>
      <c r="AI1840" s="142"/>
      <c r="AK1840" s="16"/>
      <c r="AL1840" s="16"/>
      <c r="AM1840" s="16"/>
      <c r="AN1840" s="16"/>
      <c r="AO1840" s="157"/>
    </row>
    <row r="1841" spans="2:41" s="3" customFormat="1" ht="9.75" customHeight="1" x14ac:dyDescent="0.2">
      <c r="D1841" s="39" t="s">
        <v>303</v>
      </c>
      <c r="E1841" s="164" t="s">
        <v>2869</v>
      </c>
      <c r="F1841" s="72"/>
      <c r="G1841" s="29"/>
      <c r="H1841" s="29"/>
      <c r="I1841" s="29"/>
      <c r="J1841" s="29"/>
      <c r="K1841" s="29"/>
      <c r="L1841" s="29"/>
      <c r="M1841" s="29"/>
      <c r="N1841" s="29"/>
      <c r="Q1841" s="87"/>
      <c r="R1841" s="28"/>
      <c r="S1841" s="38"/>
      <c r="T1841" s="36"/>
      <c r="U1841" s="5"/>
      <c r="V1841" s="51"/>
      <c r="W1841" s="142"/>
      <c r="X1841" s="38"/>
      <c r="Y1841" s="146"/>
      <c r="Z1841" s="148"/>
      <c r="AA1841" s="38"/>
      <c r="AB1841" s="142"/>
      <c r="AC1841" s="142"/>
      <c r="AD1841" s="38"/>
      <c r="AE1841" s="59"/>
      <c r="AF1841" s="16"/>
      <c r="AG1841" s="12"/>
      <c r="AH1841" s="152"/>
      <c r="AI1841" s="154"/>
      <c r="AJ1841" s="38"/>
      <c r="AK1841" s="142"/>
      <c r="AM1841" s="6" t="s">
        <v>244</v>
      </c>
      <c r="AO1841" s="157"/>
    </row>
    <row r="1842" spans="2:41" s="3" customFormat="1" ht="3.75" customHeight="1" x14ac:dyDescent="0.2">
      <c r="P1842" s="72"/>
      <c r="Q1842" s="87"/>
      <c r="R1842" s="6"/>
      <c r="S1842" s="38"/>
      <c r="T1842" s="6"/>
      <c r="U1842" s="5"/>
      <c r="V1842" s="51"/>
      <c r="W1842" s="55"/>
      <c r="X1842" s="14"/>
      <c r="Y1842" s="146"/>
      <c r="Z1842" s="38"/>
      <c r="AA1842" s="38"/>
      <c r="AB1842" s="54"/>
      <c r="AC1842" s="16"/>
      <c r="AD1842" s="14"/>
      <c r="AE1842" s="64"/>
      <c r="AF1842" s="118"/>
      <c r="AG1842" s="38"/>
      <c r="AH1842" s="146"/>
      <c r="AJ1842" s="38"/>
      <c r="AK1842" s="16"/>
      <c r="AL1842" s="16"/>
      <c r="AM1842" s="16"/>
      <c r="AO1842" s="157" t="s">
        <v>56</v>
      </c>
    </row>
    <row r="1843" spans="2:41" s="3" customFormat="1" ht="9.9499999999999993" customHeight="1" x14ac:dyDescent="0.2">
      <c r="C1843" s="71" t="s">
        <v>2252</v>
      </c>
      <c r="P1843" s="137"/>
      <c r="Q1843" s="6"/>
      <c r="R1843" s="77" t="s">
        <v>791</v>
      </c>
      <c r="S1843" s="185" t="s">
        <v>2254</v>
      </c>
      <c r="T1843" s="190"/>
      <c r="U1843" s="5"/>
      <c r="V1843" s="51"/>
      <c r="W1843" s="68"/>
      <c r="X1843" s="68"/>
      <c r="Y1843" s="146"/>
      <c r="Z1843" s="38"/>
      <c r="AA1843" s="38"/>
      <c r="AB1843" s="14"/>
      <c r="AC1843" s="14"/>
      <c r="AD1843" s="14"/>
      <c r="AE1843" s="14"/>
      <c r="AF1843" s="64"/>
      <c r="AG1843" s="16"/>
      <c r="AH1843" s="146"/>
      <c r="AO1843" s="157" t="s">
        <v>56</v>
      </c>
    </row>
    <row r="1844" spans="2:41" s="3" customFormat="1" ht="2.85" customHeight="1" x14ac:dyDescent="0.2">
      <c r="P1844" s="72"/>
      <c r="Q1844" s="87"/>
      <c r="R1844" s="6"/>
      <c r="S1844" s="38"/>
      <c r="T1844" s="6"/>
      <c r="U1844" s="5"/>
      <c r="V1844" s="51"/>
      <c r="W1844" s="55"/>
      <c r="X1844" s="14"/>
      <c r="Y1844" s="146"/>
      <c r="Z1844" s="38"/>
      <c r="AA1844" s="38"/>
      <c r="AB1844" s="54"/>
      <c r="AC1844" s="16"/>
      <c r="AD1844" s="14"/>
      <c r="AE1844" s="64"/>
      <c r="AF1844" s="118"/>
      <c r="AG1844" s="38"/>
      <c r="AH1844" s="146"/>
      <c r="AJ1844" s="38"/>
      <c r="AK1844" s="16"/>
      <c r="AL1844" s="16"/>
      <c r="AM1844" s="16"/>
      <c r="AO1844" s="157" t="s">
        <v>56</v>
      </c>
    </row>
    <row r="1845" spans="2:41" s="3" customFormat="1" ht="9.9499999999999993" customHeight="1" x14ac:dyDescent="0.2">
      <c r="C1845" s="34"/>
      <c r="D1845" s="39" t="s">
        <v>216</v>
      </c>
      <c r="E1845" s="138" t="s">
        <v>2107</v>
      </c>
      <c r="F1845" s="138"/>
      <c r="G1845" s="138"/>
      <c r="H1845" s="138"/>
      <c r="I1845" s="138"/>
      <c r="J1845" s="138"/>
      <c r="K1845" s="138"/>
      <c r="L1845" s="138"/>
      <c r="M1845" s="138"/>
      <c r="N1845" s="138"/>
      <c r="O1845" s="29"/>
      <c r="P1845" s="72"/>
      <c r="Q1845" s="29"/>
      <c r="R1845" s="29"/>
      <c r="S1845" s="29"/>
      <c r="T1845" s="29"/>
      <c r="U1845" s="5"/>
      <c r="V1845" s="51"/>
      <c r="W1845" s="68"/>
      <c r="X1845" s="68"/>
      <c r="Y1845" s="146"/>
      <c r="Z1845" s="38"/>
      <c r="AA1845" s="38"/>
      <c r="AB1845" s="54"/>
      <c r="AC1845" s="16"/>
      <c r="AD1845" s="14"/>
      <c r="AE1845" s="64"/>
      <c r="AF1845" s="118"/>
      <c r="AG1845" s="16"/>
      <c r="AH1845" s="146"/>
      <c r="AJ1845" s="38"/>
      <c r="AK1845" s="16"/>
      <c r="AL1845" s="16"/>
      <c r="AM1845" s="16"/>
      <c r="AO1845" s="157"/>
    </row>
    <row r="1846" spans="2:41" s="3" customFormat="1" ht="1.5" customHeight="1" x14ac:dyDescent="0.2">
      <c r="D1846" s="178"/>
      <c r="P1846" s="72"/>
      <c r="Q1846" s="87"/>
      <c r="R1846" s="6"/>
      <c r="S1846" s="38"/>
      <c r="T1846" s="6"/>
      <c r="U1846" s="5"/>
      <c r="V1846" s="51"/>
      <c r="W1846" s="55"/>
      <c r="X1846" s="14"/>
      <c r="Y1846" s="146"/>
      <c r="Z1846" s="38"/>
      <c r="AA1846" s="38"/>
      <c r="AB1846" s="54"/>
      <c r="AC1846" s="16"/>
      <c r="AD1846" s="14"/>
      <c r="AE1846" s="64"/>
      <c r="AF1846" s="118"/>
      <c r="AG1846" s="38"/>
      <c r="AH1846" s="146"/>
      <c r="AJ1846" s="38"/>
      <c r="AK1846" s="16"/>
      <c r="AL1846" s="16"/>
      <c r="AM1846" s="16"/>
      <c r="AO1846" s="157" t="s">
        <v>56</v>
      </c>
    </row>
    <row r="1847" spans="2:41" s="3" customFormat="1" ht="9.75" customHeight="1" x14ac:dyDescent="0.2">
      <c r="B1847" s="107" t="s">
        <v>52</v>
      </c>
      <c r="D1847" s="39"/>
      <c r="E1847" s="72" t="s">
        <v>1520</v>
      </c>
      <c r="F1847" s="72"/>
      <c r="G1847" s="29" t="s">
        <v>45</v>
      </c>
      <c r="H1847" s="29"/>
      <c r="I1847" s="29"/>
      <c r="J1847" s="29"/>
      <c r="K1847" s="29" t="s">
        <v>125</v>
      </c>
      <c r="L1847" s="29"/>
      <c r="M1847" s="29" t="s">
        <v>2255</v>
      </c>
      <c r="N1847" s="29"/>
      <c r="P1847" s="72" t="s">
        <v>90</v>
      </c>
      <c r="Q1847" s="87"/>
      <c r="R1847" s="28"/>
      <c r="S1847" s="38">
        <f>IF(Suggested="Yes",AA1847,AG1847)</f>
        <v>64.25</v>
      </c>
      <c r="T1847" s="36" t="s">
        <v>44</v>
      </c>
      <c r="U1847" s="5" t="str">
        <f>+Instructions!$B$3</f>
        <v>E</v>
      </c>
      <c r="V1847" s="51"/>
      <c r="W1847" s="55">
        <f>+Instructions!$C$22</f>
        <v>0</v>
      </c>
      <c r="X1847" s="38">
        <f t="shared" ref="X1847:X1848" si="1718">ROUND($AA1847*(1-W1847)+0.004999,2)</f>
        <v>64.25</v>
      </c>
      <c r="Y1847" s="146"/>
      <c r="Z1847" s="6" t="s">
        <v>3263</v>
      </c>
      <c r="AA1847" s="38">
        <v>64.25</v>
      </c>
      <c r="AB1847" s="59">
        <f t="shared" ref="AB1847:AB1848" si="1719">+W1847</f>
        <v>0</v>
      </c>
      <c r="AC1847" s="16">
        <f t="shared" ref="AC1847:AC1848" si="1720">+X1847</f>
        <v>64.25</v>
      </c>
      <c r="AD1847" s="12">
        <f t="shared" ref="AD1847:AD1848" si="1721">(AG1847-AC1847)/AG1847</f>
        <v>0</v>
      </c>
      <c r="AE1847" s="115"/>
      <c r="AF1847" s="120">
        <v>1</v>
      </c>
      <c r="AG1847" s="37">
        <f t="shared" ref="AG1847:AG1848" si="1722">SUM(AJ1847:AL1847)+AE1847</f>
        <v>64.25</v>
      </c>
      <c r="AH1847" s="146"/>
      <c r="AJ1847" s="38">
        <f t="shared" ref="AJ1847:AJ1848" si="1723">ROUND(AC1847/(1-VLOOKUP(AF1847,Group,2,FALSE)),2)</f>
        <v>64.25</v>
      </c>
      <c r="AK1847" s="16">
        <f t="shared" ref="AK1847:AK1848" si="1724">IF(VLOOKUP(AF1847,Group,5,FALSE)="YES",VLOOKUP(ROUND(ROUND(AJ1847,1)-AJ1847,2),Round,2,FALSE)+VLOOKUP(AF1847,Group,6,FALSE),0)</f>
        <v>0</v>
      </c>
      <c r="AL1847" s="16">
        <f t="shared" ref="AL1847:AL1848" si="1725">IF(VLOOKUP(AF1847,Group,7,FALSE)="",0,ROUND(AJ1847-0.04999,1)-AJ1847+AM1847)</f>
        <v>0</v>
      </c>
      <c r="AM1847" s="16" t="str">
        <f t="shared" ref="AM1847:AM1848" si="1726">IF(VLOOKUP(AF1847,Group,7,FALSE)="","",VLOOKUP(AF1847,Group,7,FALSE))</f>
        <v/>
      </c>
      <c r="AO1847" s="156" t="s">
        <v>56</v>
      </c>
    </row>
    <row r="1848" spans="2:41" s="3" customFormat="1" ht="9.75" customHeight="1" x14ac:dyDescent="0.2">
      <c r="B1848" s="107" t="s">
        <v>52</v>
      </c>
      <c r="D1848" s="39"/>
      <c r="E1848" s="72" t="s">
        <v>292</v>
      </c>
      <c r="F1848" s="72"/>
      <c r="G1848" s="29" t="s">
        <v>45</v>
      </c>
      <c r="H1848" s="29"/>
      <c r="I1848" s="29"/>
      <c r="J1848" s="29"/>
      <c r="K1848" s="29" t="s">
        <v>125</v>
      </c>
      <c r="L1848" s="29"/>
      <c r="M1848" s="29" t="s">
        <v>2464</v>
      </c>
      <c r="N1848" s="29"/>
      <c r="P1848" s="72" t="s">
        <v>2256</v>
      </c>
      <c r="Q1848" s="87"/>
      <c r="R1848" s="28"/>
      <c r="S1848" s="38">
        <f>IF(Suggested="Yes",AA1848,AG1848)</f>
        <v>61.55</v>
      </c>
      <c r="T1848" s="36" t="s">
        <v>44</v>
      </c>
      <c r="U1848" s="5" t="str">
        <f>+Instructions!$B$3</f>
        <v>E</v>
      </c>
      <c r="V1848" s="51"/>
      <c r="W1848" s="55">
        <f>+Instructions!$C$22</f>
        <v>0</v>
      </c>
      <c r="X1848" s="38">
        <f t="shared" si="1718"/>
        <v>61.55</v>
      </c>
      <c r="Y1848" s="146"/>
      <c r="Z1848" s="6" t="s">
        <v>3263</v>
      </c>
      <c r="AA1848" s="38">
        <v>61.55</v>
      </c>
      <c r="AB1848" s="59">
        <f t="shared" si="1719"/>
        <v>0</v>
      </c>
      <c r="AC1848" s="16">
        <f t="shared" si="1720"/>
        <v>61.55</v>
      </c>
      <c r="AD1848" s="12">
        <f t="shared" si="1721"/>
        <v>0</v>
      </c>
      <c r="AE1848" s="115"/>
      <c r="AF1848" s="120">
        <v>1</v>
      </c>
      <c r="AG1848" s="37">
        <f t="shared" si="1722"/>
        <v>61.55</v>
      </c>
      <c r="AH1848" s="146"/>
      <c r="AJ1848" s="38">
        <f t="shared" si="1723"/>
        <v>61.55</v>
      </c>
      <c r="AK1848" s="16">
        <f t="shared" si="1724"/>
        <v>0</v>
      </c>
      <c r="AL1848" s="16">
        <f t="shared" si="1725"/>
        <v>0</v>
      </c>
      <c r="AM1848" s="16" t="str">
        <f t="shared" si="1726"/>
        <v/>
      </c>
      <c r="AO1848" s="156" t="s">
        <v>56</v>
      </c>
    </row>
    <row r="1849" spans="2:41" s="3" customFormat="1" ht="1.5" customHeight="1" x14ac:dyDescent="0.2">
      <c r="P1849" s="72"/>
      <c r="Q1849" s="87"/>
      <c r="R1849" s="6"/>
      <c r="S1849" s="38"/>
      <c r="T1849" s="6"/>
      <c r="U1849" s="5"/>
      <c r="V1849" s="51"/>
      <c r="W1849" s="55"/>
      <c r="X1849" s="14"/>
      <c r="Y1849" s="146"/>
      <c r="Z1849" s="38"/>
      <c r="AA1849" s="38"/>
      <c r="AB1849" s="54"/>
      <c r="AC1849" s="16"/>
      <c r="AD1849" s="14"/>
      <c r="AE1849" s="64"/>
      <c r="AF1849" s="118"/>
      <c r="AG1849" s="38"/>
      <c r="AH1849" s="146"/>
      <c r="AJ1849" s="38"/>
      <c r="AK1849" s="16"/>
      <c r="AL1849" s="16"/>
      <c r="AM1849" s="16"/>
      <c r="AO1849" s="157" t="s">
        <v>56</v>
      </c>
    </row>
    <row r="1850" spans="2:41" s="3" customFormat="1" ht="9.9499999999999993" customHeight="1" x14ac:dyDescent="0.2">
      <c r="B1850" s="106" t="s">
        <v>6</v>
      </c>
      <c r="D1850" s="39"/>
      <c r="E1850" s="72" t="s">
        <v>1966</v>
      </c>
      <c r="F1850" s="72"/>
      <c r="G1850" s="29" t="s">
        <v>1936</v>
      </c>
      <c r="H1850" s="29"/>
      <c r="I1850" s="29"/>
      <c r="J1850" s="29"/>
      <c r="K1850" s="29" t="s">
        <v>125</v>
      </c>
      <c r="L1850" s="29"/>
      <c r="M1850" s="29" t="s">
        <v>2257</v>
      </c>
      <c r="N1850" s="29"/>
      <c r="P1850" s="72" t="s">
        <v>1531</v>
      </c>
      <c r="Q1850" s="87"/>
      <c r="R1850" s="28"/>
      <c r="S1850" s="38">
        <f t="shared" ref="S1850:S1853" si="1727">IF(Suggested="Yes",AA1850,AG1850)</f>
        <v>69.3</v>
      </c>
      <c r="T1850" s="36" t="s">
        <v>43</v>
      </c>
      <c r="U1850" s="5" t="str">
        <f>+Instructions!$B$3</f>
        <v>E</v>
      </c>
      <c r="V1850" s="51"/>
      <c r="W1850" s="55">
        <f>+Instructions!$C$22</f>
        <v>0</v>
      </c>
      <c r="X1850" s="38">
        <f t="shared" ref="X1850:X1853" si="1728">ROUND($AA1850*(1-W1850)+0.004999,2)</f>
        <v>69.3</v>
      </c>
      <c r="Y1850" s="146"/>
      <c r="Z1850" s="6" t="s">
        <v>3263</v>
      </c>
      <c r="AA1850" s="38">
        <v>69.3</v>
      </c>
      <c r="AB1850" s="59">
        <f t="shared" ref="AB1850:AB1854" si="1729">+W1850</f>
        <v>0</v>
      </c>
      <c r="AC1850" s="16">
        <f t="shared" ref="AC1850:AC1854" si="1730">+X1850</f>
        <v>69.3</v>
      </c>
      <c r="AD1850" s="12">
        <f t="shared" ref="AD1850:AD1853" si="1731">(AG1850-AC1850)/AG1850</f>
        <v>0</v>
      </c>
      <c r="AE1850" s="115"/>
      <c r="AF1850" s="121">
        <v>3</v>
      </c>
      <c r="AG1850" s="52">
        <f t="shared" ref="AG1850:AG1853" si="1732">SUM(AJ1850:AL1850)+AE1850</f>
        <v>69.3</v>
      </c>
      <c r="AH1850" s="146"/>
      <c r="AJ1850" s="38">
        <f t="shared" ref="AJ1850:AJ1853" si="1733">ROUND(AC1850/(1-VLOOKUP(AF1850,Group,2,FALSE)),2)</f>
        <v>69.3</v>
      </c>
      <c r="AK1850" s="16">
        <f t="shared" ref="AK1850:AK1853" si="1734">IF(VLOOKUP(AF1850,Group,5,FALSE)="YES",VLOOKUP(ROUND(ROUND(AJ1850,1)-AJ1850,2),Round,2,FALSE)+VLOOKUP(AF1850,Group,6,FALSE),0)</f>
        <v>0</v>
      </c>
      <c r="AL1850" s="16">
        <f t="shared" ref="AL1850:AL1853" si="1735">IF(VLOOKUP(AF1850,Group,7,FALSE)="",0,ROUND(AJ1850-0.04999,1)-AJ1850+AM1850)</f>
        <v>0</v>
      </c>
      <c r="AM1850" s="16" t="str">
        <f t="shared" ref="AM1850:AM1853" si="1736">IF(VLOOKUP(AF1850,Group,7,FALSE)="","",VLOOKUP(AF1850,Group,7,FALSE))</f>
        <v/>
      </c>
      <c r="AO1850" s="156" t="s">
        <v>56</v>
      </c>
    </row>
    <row r="1851" spans="2:41" s="3" customFormat="1" ht="9.9499999999999993" customHeight="1" x14ac:dyDescent="0.2">
      <c r="B1851" s="106" t="s">
        <v>6</v>
      </c>
      <c r="D1851" s="39"/>
      <c r="E1851" s="72" t="s">
        <v>251</v>
      </c>
      <c r="F1851" s="72"/>
      <c r="G1851" s="29" t="s">
        <v>96</v>
      </c>
      <c r="H1851" s="29"/>
      <c r="I1851" s="29"/>
      <c r="J1851" s="29"/>
      <c r="K1851" s="29" t="s">
        <v>125</v>
      </c>
      <c r="L1851" s="29"/>
      <c r="M1851" s="29" t="s">
        <v>2259</v>
      </c>
      <c r="N1851" s="29"/>
      <c r="P1851" s="72" t="s">
        <v>1531</v>
      </c>
      <c r="Q1851" s="87"/>
      <c r="R1851" s="28"/>
      <c r="S1851" s="38">
        <f t="shared" si="1727"/>
        <v>74</v>
      </c>
      <c r="T1851" s="36" t="s">
        <v>43</v>
      </c>
      <c r="U1851" s="5" t="str">
        <f>+Instructions!$B$3</f>
        <v>E</v>
      </c>
      <c r="V1851" s="51"/>
      <c r="W1851" s="55">
        <f>+Instructions!$C$22</f>
        <v>0</v>
      </c>
      <c r="X1851" s="38">
        <f t="shared" si="1728"/>
        <v>74</v>
      </c>
      <c r="Y1851" s="146"/>
      <c r="Z1851" s="6" t="s">
        <v>3263</v>
      </c>
      <c r="AA1851" s="38">
        <v>74</v>
      </c>
      <c r="AB1851" s="59">
        <f t="shared" si="1729"/>
        <v>0</v>
      </c>
      <c r="AC1851" s="16">
        <f t="shared" si="1730"/>
        <v>74</v>
      </c>
      <c r="AD1851" s="12">
        <f t="shared" si="1731"/>
        <v>0</v>
      </c>
      <c r="AE1851" s="115"/>
      <c r="AF1851" s="121">
        <v>3</v>
      </c>
      <c r="AG1851" s="52">
        <f t="shared" si="1732"/>
        <v>74</v>
      </c>
      <c r="AH1851" s="146"/>
      <c r="AJ1851" s="38">
        <f t="shared" si="1733"/>
        <v>74</v>
      </c>
      <c r="AK1851" s="16">
        <f t="shared" si="1734"/>
        <v>0</v>
      </c>
      <c r="AL1851" s="16">
        <f t="shared" si="1735"/>
        <v>0</v>
      </c>
      <c r="AM1851" s="16" t="str">
        <f t="shared" si="1736"/>
        <v/>
      </c>
      <c r="AO1851" s="157" t="s">
        <v>56</v>
      </c>
    </row>
    <row r="1852" spans="2:41" s="3" customFormat="1" ht="9.9499999999999993" customHeight="1" x14ac:dyDescent="0.2">
      <c r="B1852" s="106" t="s">
        <v>6</v>
      </c>
      <c r="D1852" s="39"/>
      <c r="E1852" s="72" t="s">
        <v>83</v>
      </c>
      <c r="F1852" s="72"/>
      <c r="G1852" s="29" t="s">
        <v>116</v>
      </c>
      <c r="H1852" s="29"/>
      <c r="I1852" s="29"/>
      <c r="J1852" s="29" t="s">
        <v>244</v>
      </c>
      <c r="K1852" s="29" t="s">
        <v>125</v>
      </c>
      <c r="L1852" s="29"/>
      <c r="M1852" s="29" t="s">
        <v>2258</v>
      </c>
      <c r="N1852" s="29"/>
      <c r="P1852" s="72" t="s">
        <v>1531</v>
      </c>
      <c r="Q1852" s="87"/>
      <c r="R1852" s="28"/>
      <c r="S1852" s="38">
        <f t="shared" si="1727"/>
        <v>59.65</v>
      </c>
      <c r="T1852" s="36" t="s">
        <v>43</v>
      </c>
      <c r="U1852" s="5" t="str">
        <f>+Instructions!$B$3</f>
        <v>E</v>
      </c>
      <c r="V1852" s="51"/>
      <c r="W1852" s="55">
        <f>+Instructions!$C$22</f>
        <v>0</v>
      </c>
      <c r="X1852" s="38">
        <f t="shared" si="1728"/>
        <v>59.65</v>
      </c>
      <c r="Y1852" s="146"/>
      <c r="Z1852" s="6" t="s">
        <v>3263</v>
      </c>
      <c r="AA1852" s="38">
        <v>59.65</v>
      </c>
      <c r="AB1852" s="59">
        <f t="shared" si="1729"/>
        <v>0</v>
      </c>
      <c r="AC1852" s="16">
        <f t="shared" si="1730"/>
        <v>59.65</v>
      </c>
      <c r="AD1852" s="12">
        <f t="shared" si="1731"/>
        <v>0</v>
      </c>
      <c r="AE1852" s="115"/>
      <c r="AF1852" s="121">
        <v>3</v>
      </c>
      <c r="AG1852" s="52">
        <f t="shared" si="1732"/>
        <v>59.65</v>
      </c>
      <c r="AH1852" s="146"/>
      <c r="AJ1852" s="38">
        <f t="shared" si="1733"/>
        <v>59.65</v>
      </c>
      <c r="AK1852" s="16">
        <f t="shared" si="1734"/>
        <v>0</v>
      </c>
      <c r="AL1852" s="16">
        <f t="shared" si="1735"/>
        <v>0</v>
      </c>
      <c r="AM1852" s="16" t="str">
        <f t="shared" si="1736"/>
        <v/>
      </c>
      <c r="AO1852" s="156" t="s">
        <v>56</v>
      </c>
    </row>
    <row r="1853" spans="2:41" s="3" customFormat="1" ht="9.9499999999999993" customHeight="1" x14ac:dyDescent="0.2">
      <c r="B1853" s="106" t="s">
        <v>6</v>
      </c>
      <c r="D1853" s="39"/>
      <c r="E1853" s="72" t="s">
        <v>377</v>
      </c>
      <c r="F1853" s="72"/>
      <c r="G1853" s="29" t="s">
        <v>2022</v>
      </c>
      <c r="H1853" s="29"/>
      <c r="I1853" s="29"/>
      <c r="J1853" s="29"/>
      <c r="K1853" s="29" t="s">
        <v>125</v>
      </c>
      <c r="L1853" s="29"/>
      <c r="M1853" s="29" t="s">
        <v>2260</v>
      </c>
      <c r="N1853" s="29"/>
      <c r="P1853" s="72" t="s">
        <v>1531</v>
      </c>
      <c r="Q1853" s="87"/>
      <c r="R1853" s="28"/>
      <c r="S1853" s="38">
        <f t="shared" si="1727"/>
        <v>74</v>
      </c>
      <c r="T1853" s="36" t="s">
        <v>43</v>
      </c>
      <c r="U1853" s="5" t="str">
        <f>+Instructions!$B$3</f>
        <v>E</v>
      </c>
      <c r="V1853" s="51"/>
      <c r="W1853" s="55">
        <f>+Instructions!$C$22</f>
        <v>0</v>
      </c>
      <c r="X1853" s="38">
        <f t="shared" si="1728"/>
        <v>74</v>
      </c>
      <c r="Y1853" s="146"/>
      <c r="Z1853" s="6" t="s">
        <v>3263</v>
      </c>
      <c r="AA1853" s="38">
        <v>74</v>
      </c>
      <c r="AB1853" s="59">
        <f t="shared" si="1729"/>
        <v>0</v>
      </c>
      <c r="AC1853" s="16">
        <f t="shared" si="1730"/>
        <v>74</v>
      </c>
      <c r="AD1853" s="12">
        <f t="shared" si="1731"/>
        <v>0</v>
      </c>
      <c r="AE1853" s="115"/>
      <c r="AF1853" s="121">
        <v>3</v>
      </c>
      <c r="AG1853" s="52">
        <f t="shared" si="1732"/>
        <v>74</v>
      </c>
      <c r="AH1853" s="146"/>
      <c r="AJ1853" s="38">
        <f t="shared" si="1733"/>
        <v>74</v>
      </c>
      <c r="AK1853" s="16">
        <f t="shared" si="1734"/>
        <v>0</v>
      </c>
      <c r="AL1853" s="16">
        <f t="shared" si="1735"/>
        <v>0</v>
      </c>
      <c r="AM1853" s="16" t="str">
        <f t="shared" si="1736"/>
        <v/>
      </c>
      <c r="AO1853" s="156" t="s">
        <v>56</v>
      </c>
    </row>
    <row r="1854" spans="2:41" s="3" customFormat="1" ht="9.9499999999999993" customHeight="1" x14ac:dyDescent="0.2">
      <c r="B1854" s="106" t="s">
        <v>6</v>
      </c>
      <c r="D1854" s="39"/>
      <c r="E1854" s="72" t="s">
        <v>2000</v>
      </c>
      <c r="F1854" s="72"/>
      <c r="G1854" s="29" t="s">
        <v>733</v>
      </c>
      <c r="H1854" s="29"/>
      <c r="I1854" s="29"/>
      <c r="J1854" s="29"/>
      <c r="K1854" s="29" t="s">
        <v>125</v>
      </c>
      <c r="L1854" s="29"/>
      <c r="M1854" s="29" t="s">
        <v>2261</v>
      </c>
      <c r="N1854" s="29"/>
      <c r="P1854" s="72" t="s">
        <v>1531</v>
      </c>
      <c r="Q1854" s="87"/>
      <c r="R1854" s="28"/>
      <c r="S1854" s="38">
        <f>IF(Suggested="Yes",AA1854,AG1854)</f>
        <v>100.55</v>
      </c>
      <c r="T1854" s="36" t="s">
        <v>43</v>
      </c>
      <c r="U1854" s="5" t="str">
        <f>+Instructions!$B$3</f>
        <v>E</v>
      </c>
      <c r="V1854" s="51"/>
      <c r="W1854" s="55">
        <f>+Instructions!$C$22</f>
        <v>0</v>
      </c>
      <c r="X1854" s="38">
        <f>ROUND($AA1854*(1-W1854)+0.004999,2)</f>
        <v>100.55</v>
      </c>
      <c r="Y1854" s="146"/>
      <c r="Z1854" s="6" t="s">
        <v>3263</v>
      </c>
      <c r="AA1854" s="38">
        <v>100.55</v>
      </c>
      <c r="AB1854" s="59">
        <f t="shared" si="1729"/>
        <v>0</v>
      </c>
      <c r="AC1854" s="16">
        <f t="shared" si="1730"/>
        <v>100.55</v>
      </c>
      <c r="AD1854" s="12">
        <f>(AG1854-AC1854)/AG1854</f>
        <v>0</v>
      </c>
      <c r="AE1854" s="115"/>
      <c r="AF1854" s="121">
        <v>3</v>
      </c>
      <c r="AG1854" s="52">
        <f>SUM(AJ1854:AL1854)+AE1854</f>
        <v>100.55</v>
      </c>
      <c r="AH1854" s="146"/>
      <c r="AJ1854" s="38">
        <f>ROUND(AC1854/(1-VLOOKUP(AF1854,Group,2,FALSE)),2)</f>
        <v>100.55</v>
      </c>
      <c r="AK1854" s="16">
        <f>IF(VLOOKUP(AF1854,Group,5,FALSE)="YES",VLOOKUP(ROUND(ROUND(AJ1854,1)-AJ1854,2),Round,2,FALSE)+VLOOKUP(AF1854,Group,6,FALSE),0)</f>
        <v>0</v>
      </c>
      <c r="AL1854" s="16">
        <f>IF(VLOOKUP(AF1854,Group,7,FALSE)="",0,ROUND(AJ1854-0.04999,1)-AJ1854+AM1854)</f>
        <v>0</v>
      </c>
      <c r="AM1854" s="16" t="str">
        <f>IF(VLOOKUP(AF1854,Group,7,FALSE)="","",VLOOKUP(AF1854,Group,7,FALSE))</f>
        <v/>
      </c>
      <c r="AO1854" s="156" t="s">
        <v>56</v>
      </c>
    </row>
    <row r="1855" spans="2:41" s="3" customFormat="1" ht="1.5" customHeight="1" x14ac:dyDescent="0.2">
      <c r="P1855" s="72"/>
      <c r="Q1855" s="87"/>
      <c r="R1855" s="6"/>
      <c r="S1855" s="38"/>
      <c r="T1855" s="6"/>
      <c r="U1855" s="5"/>
      <c r="V1855" s="51"/>
      <c r="W1855" s="55"/>
      <c r="X1855" s="14"/>
      <c r="Y1855" s="146"/>
      <c r="Z1855" s="38"/>
      <c r="AA1855" s="38"/>
      <c r="AB1855" s="54"/>
      <c r="AC1855" s="16"/>
      <c r="AD1855" s="14"/>
      <c r="AE1855" s="64"/>
      <c r="AF1855" s="118"/>
      <c r="AG1855" s="38"/>
      <c r="AH1855" s="146"/>
      <c r="AJ1855" s="38"/>
      <c r="AK1855" s="16"/>
      <c r="AL1855" s="16"/>
      <c r="AM1855" s="16"/>
      <c r="AO1855" s="157" t="s">
        <v>56</v>
      </c>
    </row>
    <row r="1856" spans="2:41" s="3" customFormat="1" ht="9.9499999999999993" customHeight="1" x14ac:dyDescent="0.2">
      <c r="B1856" s="106" t="s">
        <v>6</v>
      </c>
      <c r="D1856" s="39"/>
      <c r="E1856" s="72" t="s">
        <v>98</v>
      </c>
      <c r="F1856" s="72"/>
      <c r="G1856" s="29" t="s">
        <v>99</v>
      </c>
      <c r="H1856" s="29"/>
      <c r="I1856" s="29"/>
      <c r="J1856" s="29"/>
      <c r="K1856" s="29" t="s">
        <v>125</v>
      </c>
      <c r="L1856" s="29"/>
      <c r="M1856" s="29" t="s">
        <v>2262</v>
      </c>
      <c r="N1856" s="29"/>
      <c r="P1856" s="72"/>
      <c r="Q1856" s="87"/>
      <c r="R1856" s="28"/>
      <c r="S1856" s="38">
        <f t="shared" ref="S1856:S1857" si="1737">IF(Suggested="Yes",AA1856,AG1856)</f>
        <v>39.25</v>
      </c>
      <c r="T1856" s="36" t="s">
        <v>43</v>
      </c>
      <c r="U1856" s="5" t="str">
        <f>+Instructions!$B$3</f>
        <v>E</v>
      </c>
      <c r="V1856" s="51"/>
      <c r="W1856" s="55">
        <f>+Instructions!$C$22</f>
        <v>0</v>
      </c>
      <c r="X1856" s="38">
        <f t="shared" ref="X1856:X1857" si="1738">ROUND($AA1856*(1-W1856)+0.004999,2)</f>
        <v>39.25</v>
      </c>
      <c r="Y1856" s="146"/>
      <c r="Z1856" s="6" t="s">
        <v>3263</v>
      </c>
      <c r="AA1856" s="38">
        <v>39.25</v>
      </c>
      <c r="AB1856" s="59">
        <f t="shared" ref="AB1856:AB1857" si="1739">+W1856</f>
        <v>0</v>
      </c>
      <c r="AC1856" s="16">
        <f t="shared" ref="AC1856:AC1857" si="1740">+X1856</f>
        <v>39.25</v>
      </c>
      <c r="AD1856" s="12">
        <f t="shared" ref="AD1856:AD1857" si="1741">(AG1856-AC1856)/AG1856</f>
        <v>0</v>
      </c>
      <c r="AE1856" s="115"/>
      <c r="AF1856" s="121">
        <v>3</v>
      </c>
      <c r="AG1856" s="52">
        <f t="shared" ref="AG1856:AG1857" si="1742">SUM(AJ1856:AL1856)+AE1856</f>
        <v>39.25</v>
      </c>
      <c r="AH1856" s="146"/>
      <c r="AJ1856" s="38">
        <f t="shared" ref="AJ1856:AJ1857" si="1743">ROUND(AC1856/(1-VLOOKUP(AF1856,Group,2,FALSE)),2)</f>
        <v>39.25</v>
      </c>
      <c r="AK1856" s="16">
        <f t="shared" ref="AK1856:AK1857" si="1744">IF(VLOOKUP(AF1856,Group,5,FALSE)="YES",VLOOKUP(ROUND(ROUND(AJ1856,1)-AJ1856,2),Round,2,FALSE)+VLOOKUP(AF1856,Group,6,FALSE),0)</f>
        <v>0</v>
      </c>
      <c r="AL1856" s="16">
        <f t="shared" ref="AL1856:AL1857" si="1745">IF(VLOOKUP(AF1856,Group,7,FALSE)="",0,ROUND(AJ1856-0.04999,1)-AJ1856+AM1856)</f>
        <v>0</v>
      </c>
      <c r="AM1856" s="16" t="str">
        <f t="shared" ref="AM1856:AM1857" si="1746">IF(VLOOKUP(AF1856,Group,7,FALSE)="","",VLOOKUP(AF1856,Group,7,FALSE))</f>
        <v/>
      </c>
      <c r="AO1856" s="156" t="s">
        <v>56</v>
      </c>
    </row>
    <row r="1857" spans="2:41" s="3" customFormat="1" ht="9.9499999999999993" customHeight="1" x14ac:dyDescent="0.2">
      <c r="B1857" s="106" t="s">
        <v>6</v>
      </c>
      <c r="D1857" s="39"/>
      <c r="E1857" s="72" t="s">
        <v>256</v>
      </c>
      <c r="F1857" s="72"/>
      <c r="G1857" s="29" t="s">
        <v>1020</v>
      </c>
      <c r="H1857" s="29"/>
      <c r="I1857" s="29"/>
      <c r="J1857" s="29"/>
      <c r="K1857" s="29" t="s">
        <v>125</v>
      </c>
      <c r="L1857" s="29"/>
      <c r="M1857" s="29" t="s">
        <v>2263</v>
      </c>
      <c r="N1857" s="29"/>
      <c r="P1857" s="72"/>
      <c r="Q1857" s="87"/>
      <c r="R1857" s="28"/>
      <c r="S1857" s="38">
        <f t="shared" si="1737"/>
        <v>59.3</v>
      </c>
      <c r="T1857" s="36" t="s">
        <v>43</v>
      </c>
      <c r="U1857" s="5" t="str">
        <f>+Instructions!$B$3</f>
        <v>E</v>
      </c>
      <c r="V1857" s="51"/>
      <c r="W1857" s="55">
        <f>+Instructions!$C$22</f>
        <v>0</v>
      </c>
      <c r="X1857" s="38">
        <f t="shared" si="1738"/>
        <v>59.3</v>
      </c>
      <c r="Y1857" s="146"/>
      <c r="Z1857" s="6" t="s">
        <v>3263</v>
      </c>
      <c r="AA1857" s="38">
        <v>59.3</v>
      </c>
      <c r="AB1857" s="59">
        <f t="shared" si="1739"/>
        <v>0</v>
      </c>
      <c r="AC1857" s="16">
        <f t="shared" si="1740"/>
        <v>59.3</v>
      </c>
      <c r="AD1857" s="12">
        <f t="shared" si="1741"/>
        <v>0</v>
      </c>
      <c r="AE1857" s="115"/>
      <c r="AF1857" s="121">
        <v>3</v>
      </c>
      <c r="AG1857" s="52">
        <f t="shared" si="1742"/>
        <v>59.3</v>
      </c>
      <c r="AH1857" s="146"/>
      <c r="AJ1857" s="38">
        <f t="shared" si="1743"/>
        <v>59.3</v>
      </c>
      <c r="AK1857" s="16">
        <f t="shared" si="1744"/>
        <v>0</v>
      </c>
      <c r="AL1857" s="16">
        <f t="shared" si="1745"/>
        <v>0</v>
      </c>
      <c r="AM1857" s="16" t="str">
        <f t="shared" si="1746"/>
        <v/>
      </c>
      <c r="AO1857" s="156" t="s">
        <v>56</v>
      </c>
    </row>
    <row r="1858" spans="2:41" s="3" customFormat="1" ht="2.85" customHeight="1" x14ac:dyDescent="0.2">
      <c r="P1858" s="72"/>
      <c r="Q1858" s="87"/>
      <c r="R1858" s="6"/>
      <c r="S1858" s="38"/>
      <c r="T1858" s="6"/>
      <c r="U1858" s="5"/>
      <c r="V1858" s="51"/>
      <c r="W1858" s="55"/>
      <c r="X1858" s="14"/>
      <c r="Y1858" s="146"/>
      <c r="Z1858" s="38"/>
      <c r="AA1858" s="38"/>
      <c r="AB1858" s="54"/>
      <c r="AC1858" s="16"/>
      <c r="AD1858" s="14"/>
      <c r="AE1858" s="64"/>
      <c r="AF1858" s="118"/>
      <c r="AG1858" s="38"/>
      <c r="AH1858" s="146"/>
      <c r="AJ1858" s="38"/>
      <c r="AK1858" s="16"/>
      <c r="AL1858" s="16"/>
      <c r="AM1858" s="16"/>
      <c r="AO1858" s="157" t="s">
        <v>56</v>
      </c>
    </row>
    <row r="1859" spans="2:41" s="3" customFormat="1" ht="9.9499999999999993" customHeight="1" x14ac:dyDescent="0.2">
      <c r="C1859" s="34"/>
      <c r="D1859" s="39" t="s">
        <v>227</v>
      </c>
      <c r="E1859" s="138" t="s">
        <v>2271</v>
      </c>
      <c r="F1859" s="138"/>
      <c r="G1859" s="138"/>
      <c r="H1859" s="138"/>
      <c r="I1859" s="138"/>
      <c r="J1859" s="138"/>
      <c r="K1859" s="138"/>
      <c r="L1859" s="138"/>
      <c r="M1859" s="138"/>
      <c r="N1859" s="138"/>
      <c r="O1859" s="29"/>
      <c r="P1859" s="72"/>
      <c r="Q1859" s="29"/>
      <c r="R1859" s="29"/>
      <c r="S1859" s="29"/>
      <c r="T1859" s="29"/>
      <c r="U1859" s="5"/>
      <c r="V1859" s="51"/>
      <c r="W1859" s="68"/>
      <c r="X1859" s="68"/>
      <c r="Y1859" s="146"/>
      <c r="Z1859" s="38"/>
      <c r="AA1859" s="38"/>
      <c r="AB1859" s="54"/>
      <c r="AC1859" s="16"/>
      <c r="AD1859" s="14"/>
      <c r="AE1859" s="64"/>
      <c r="AF1859" s="118"/>
      <c r="AG1859" s="16"/>
      <c r="AH1859" s="146"/>
      <c r="AJ1859" s="38"/>
      <c r="AK1859" s="16"/>
      <c r="AL1859" s="16"/>
      <c r="AM1859" s="16"/>
      <c r="AO1859" s="157"/>
    </row>
    <row r="1860" spans="2:41" s="3" customFormat="1" ht="1.5" customHeight="1" x14ac:dyDescent="0.2">
      <c r="P1860" s="72"/>
      <c r="Q1860" s="87"/>
      <c r="R1860" s="6"/>
      <c r="S1860" s="38"/>
      <c r="T1860" s="6"/>
      <c r="U1860" s="5"/>
      <c r="V1860" s="51"/>
      <c r="W1860" s="55"/>
      <c r="X1860" s="14"/>
      <c r="Y1860" s="146"/>
      <c r="Z1860" s="38"/>
      <c r="AA1860" s="38"/>
      <c r="AB1860" s="54"/>
      <c r="AC1860" s="16"/>
      <c r="AD1860" s="14"/>
      <c r="AE1860" s="64"/>
      <c r="AF1860" s="118"/>
      <c r="AG1860" s="38"/>
      <c r="AH1860" s="146"/>
      <c r="AJ1860" s="38"/>
      <c r="AK1860" s="16"/>
      <c r="AL1860" s="16"/>
      <c r="AM1860" s="16"/>
      <c r="AO1860" s="157" t="s">
        <v>56</v>
      </c>
    </row>
    <row r="1861" spans="2:41" s="3" customFormat="1" ht="9.9499999999999993" customHeight="1" x14ac:dyDescent="0.2">
      <c r="B1861" s="106" t="s">
        <v>6</v>
      </c>
      <c r="D1861" s="39"/>
      <c r="E1861" s="72" t="s">
        <v>251</v>
      </c>
      <c r="F1861" s="72"/>
      <c r="G1861" s="29" t="s">
        <v>96</v>
      </c>
      <c r="H1861" s="29"/>
      <c r="I1861" s="29"/>
      <c r="J1861" s="29"/>
      <c r="K1861" s="29" t="s">
        <v>125</v>
      </c>
      <c r="L1861" s="29"/>
      <c r="M1861" s="29" t="s">
        <v>2272</v>
      </c>
      <c r="N1861" s="29"/>
      <c r="P1861" s="72" t="s">
        <v>1531</v>
      </c>
      <c r="Q1861" s="87"/>
      <c r="R1861" s="28"/>
      <c r="S1861" s="38">
        <f t="shared" ref="S1861:S1862" si="1747">IF(Suggested="Yes",AA1861,AG1861)</f>
        <v>71.55</v>
      </c>
      <c r="T1861" s="36" t="s">
        <v>43</v>
      </c>
      <c r="U1861" s="5" t="str">
        <f>+Instructions!$B$3</f>
        <v>E</v>
      </c>
      <c r="V1861" s="51"/>
      <c r="W1861" s="55">
        <f>+Instructions!$C$22</f>
        <v>0</v>
      </c>
      <c r="X1861" s="38">
        <f>ROUND($AA1861*(1-W1861)+0.004999,2)</f>
        <v>71.55</v>
      </c>
      <c r="Y1861" s="146"/>
      <c r="Z1861" s="6" t="s">
        <v>3263</v>
      </c>
      <c r="AA1861" s="38">
        <v>71.55</v>
      </c>
      <c r="AB1861" s="59">
        <f>+W1861</f>
        <v>0</v>
      </c>
      <c r="AC1861" s="16">
        <f>+X1861</f>
        <v>71.55</v>
      </c>
      <c r="AD1861" s="12">
        <f t="shared" ref="AD1861:AD1862" si="1748">(AG1861-AC1861)/AG1861</f>
        <v>0</v>
      </c>
      <c r="AE1861" s="115"/>
      <c r="AF1861" s="121">
        <v>3</v>
      </c>
      <c r="AG1861" s="52">
        <f t="shared" ref="AG1861:AG1862" si="1749">SUM(AJ1861:AL1861)+AE1861</f>
        <v>71.55</v>
      </c>
      <c r="AH1861" s="146"/>
      <c r="AJ1861" s="38">
        <f t="shared" ref="AJ1861:AJ1862" si="1750">ROUND(AC1861/(1-VLOOKUP(AF1861,Group,2,FALSE)),2)</f>
        <v>71.55</v>
      </c>
      <c r="AK1861" s="16">
        <f t="shared" ref="AK1861:AK1862" si="1751">IF(VLOOKUP(AF1861,Group,5,FALSE)="YES",VLOOKUP(ROUND(ROUND(AJ1861,1)-AJ1861,2),Round,2,FALSE)+VLOOKUP(AF1861,Group,6,FALSE),0)</f>
        <v>0</v>
      </c>
      <c r="AL1861" s="16">
        <f t="shared" ref="AL1861:AL1862" si="1752">IF(VLOOKUP(AF1861,Group,7,FALSE)="",0,ROUND(AJ1861-0.04999,1)-AJ1861+AM1861)</f>
        <v>0</v>
      </c>
      <c r="AM1861" s="16" t="str">
        <f t="shared" ref="AM1861:AM1862" si="1753">IF(VLOOKUP(AF1861,Group,7,FALSE)="","",VLOOKUP(AF1861,Group,7,FALSE))</f>
        <v/>
      </c>
      <c r="AO1861" s="156" t="s">
        <v>56</v>
      </c>
    </row>
    <row r="1862" spans="2:41" s="3" customFormat="1" ht="9.9499999999999993" customHeight="1" x14ac:dyDescent="0.2">
      <c r="B1862" s="106" t="s">
        <v>6</v>
      </c>
      <c r="D1862" s="39"/>
      <c r="E1862" s="72" t="s">
        <v>2273</v>
      </c>
      <c r="F1862" s="72"/>
      <c r="G1862" s="29" t="s">
        <v>2274</v>
      </c>
      <c r="H1862" s="29"/>
      <c r="I1862" s="29"/>
      <c r="J1862" s="29"/>
      <c r="K1862" s="29" t="s">
        <v>125</v>
      </c>
      <c r="L1862" s="29"/>
      <c r="M1862" s="29" t="s">
        <v>2275</v>
      </c>
      <c r="N1862" s="29"/>
      <c r="P1862" s="72" t="s">
        <v>1531</v>
      </c>
      <c r="Q1862" s="87"/>
      <c r="R1862" s="28"/>
      <c r="S1862" s="38">
        <f t="shared" si="1747"/>
        <v>122.75</v>
      </c>
      <c r="T1862" s="36" t="s">
        <v>43</v>
      </c>
      <c r="U1862" s="5" t="str">
        <f>+Instructions!$B$3</f>
        <v>E</v>
      </c>
      <c r="V1862" s="51"/>
      <c r="W1862" s="55">
        <f>+Instructions!$C$22</f>
        <v>0</v>
      </c>
      <c r="X1862" s="38">
        <f>ROUND($AA1862*(1-W1862)+0.004999,2)</f>
        <v>122.75</v>
      </c>
      <c r="Y1862" s="146"/>
      <c r="Z1862" s="6" t="s">
        <v>3263</v>
      </c>
      <c r="AA1862" s="38">
        <v>122.75</v>
      </c>
      <c r="AB1862" s="59">
        <f>+W1862</f>
        <v>0</v>
      </c>
      <c r="AC1862" s="16">
        <f>+X1862</f>
        <v>122.75</v>
      </c>
      <c r="AD1862" s="12">
        <f t="shared" si="1748"/>
        <v>0</v>
      </c>
      <c r="AE1862" s="115"/>
      <c r="AF1862" s="121">
        <v>3</v>
      </c>
      <c r="AG1862" s="52">
        <f t="shared" si="1749"/>
        <v>122.75</v>
      </c>
      <c r="AH1862" s="146"/>
      <c r="AJ1862" s="38">
        <f t="shared" si="1750"/>
        <v>122.75</v>
      </c>
      <c r="AK1862" s="16">
        <f t="shared" si="1751"/>
        <v>0</v>
      </c>
      <c r="AL1862" s="16">
        <f t="shared" si="1752"/>
        <v>0</v>
      </c>
      <c r="AM1862" s="16" t="str">
        <f t="shared" si="1753"/>
        <v/>
      </c>
      <c r="AO1862" s="156" t="s">
        <v>56</v>
      </c>
    </row>
    <row r="1863" spans="2:41" s="3" customFormat="1" ht="2.85" customHeight="1" x14ac:dyDescent="0.2">
      <c r="P1863" s="72"/>
      <c r="Q1863" s="87"/>
      <c r="R1863" s="6"/>
      <c r="S1863" s="38"/>
      <c r="T1863" s="6"/>
      <c r="U1863" s="5"/>
      <c r="V1863" s="51"/>
      <c r="W1863" s="55"/>
      <c r="X1863" s="14"/>
      <c r="Y1863" s="146"/>
      <c r="Z1863" s="38"/>
      <c r="AA1863" s="38"/>
      <c r="AB1863" s="54"/>
      <c r="AC1863" s="16"/>
      <c r="AD1863" s="14"/>
      <c r="AE1863" s="64"/>
      <c r="AF1863" s="118"/>
      <c r="AG1863" s="38"/>
      <c r="AH1863" s="146"/>
      <c r="AJ1863" s="38"/>
      <c r="AK1863" s="16"/>
      <c r="AL1863" s="16"/>
      <c r="AM1863" s="16"/>
      <c r="AO1863" s="157" t="s">
        <v>56</v>
      </c>
    </row>
    <row r="1864" spans="2:41" s="3" customFormat="1" ht="9.9499999999999993" customHeight="1" x14ac:dyDescent="0.2">
      <c r="C1864" s="34"/>
      <c r="D1864" s="39" t="s">
        <v>227</v>
      </c>
      <c r="E1864" s="138" t="s">
        <v>2267</v>
      </c>
      <c r="F1864" s="138"/>
      <c r="G1864" s="138"/>
      <c r="H1864" s="138"/>
      <c r="I1864" s="138"/>
      <c r="J1864" s="138"/>
      <c r="K1864" s="138"/>
      <c r="L1864" s="138"/>
      <c r="M1864" s="138"/>
      <c r="N1864" s="138"/>
      <c r="O1864" s="29"/>
      <c r="P1864" s="72"/>
      <c r="Q1864" s="29"/>
      <c r="R1864" s="29"/>
      <c r="S1864" s="29"/>
      <c r="T1864" s="29"/>
      <c r="U1864" s="5"/>
      <c r="V1864" s="51"/>
      <c r="W1864" s="68"/>
      <c r="X1864" s="68"/>
      <c r="Y1864" s="146"/>
      <c r="Z1864" s="38"/>
      <c r="AA1864" s="38"/>
      <c r="AB1864" s="54"/>
      <c r="AC1864" s="16"/>
      <c r="AD1864" s="14"/>
      <c r="AE1864" s="64"/>
      <c r="AF1864" s="118"/>
      <c r="AG1864" s="16"/>
      <c r="AH1864" s="146"/>
      <c r="AJ1864" s="38"/>
      <c r="AK1864" s="16"/>
      <c r="AL1864" s="16"/>
      <c r="AM1864" s="16"/>
      <c r="AO1864" s="157"/>
    </row>
    <row r="1865" spans="2:41" s="3" customFormat="1" ht="1.5" customHeight="1" x14ac:dyDescent="0.2">
      <c r="P1865" s="72"/>
      <c r="Q1865" s="87"/>
      <c r="R1865" s="6"/>
      <c r="S1865" s="38"/>
      <c r="T1865" s="6"/>
      <c r="U1865" s="5"/>
      <c r="V1865" s="51"/>
      <c r="W1865" s="55"/>
      <c r="X1865" s="14"/>
      <c r="Y1865" s="146"/>
      <c r="Z1865" s="38"/>
      <c r="AA1865" s="38"/>
      <c r="AB1865" s="54"/>
      <c r="AC1865" s="16"/>
      <c r="AD1865" s="14"/>
      <c r="AE1865" s="64"/>
      <c r="AF1865" s="118"/>
      <c r="AG1865" s="38"/>
      <c r="AH1865" s="146"/>
      <c r="AJ1865" s="38"/>
      <c r="AK1865" s="16"/>
      <c r="AL1865" s="16"/>
      <c r="AM1865" s="16"/>
      <c r="AO1865" s="157" t="s">
        <v>56</v>
      </c>
    </row>
    <row r="1866" spans="2:41" s="3" customFormat="1" ht="9.9499999999999993" customHeight="1" x14ac:dyDescent="0.2">
      <c r="B1866" s="106" t="s">
        <v>6</v>
      </c>
      <c r="D1866" s="39"/>
      <c r="E1866" s="72" t="s">
        <v>2264</v>
      </c>
      <c r="F1866" s="72"/>
      <c r="G1866" s="29" t="s">
        <v>2265</v>
      </c>
      <c r="H1866" s="29"/>
      <c r="I1866" s="29"/>
      <c r="J1866" s="29"/>
      <c r="K1866" s="29" t="s">
        <v>125</v>
      </c>
      <c r="L1866" s="29"/>
      <c r="M1866" s="29" t="s">
        <v>2266</v>
      </c>
      <c r="N1866" s="29"/>
      <c r="P1866" s="72" t="s">
        <v>1531</v>
      </c>
      <c r="Q1866" s="87"/>
      <c r="R1866" s="28"/>
      <c r="S1866" s="38">
        <f t="shared" ref="S1866" si="1754">IF(Suggested="Yes",AA1866,AG1866)</f>
        <v>82.6</v>
      </c>
      <c r="T1866" s="36" t="s">
        <v>43</v>
      </c>
      <c r="U1866" s="5" t="str">
        <f>+Instructions!$B$3</f>
        <v>E</v>
      </c>
      <c r="V1866" s="51"/>
      <c r="W1866" s="55">
        <f>+Instructions!$C$22</f>
        <v>0</v>
      </c>
      <c r="X1866" s="38">
        <f>ROUND($AA1866*(1-W1866)+0.004999,2)</f>
        <v>82.6</v>
      </c>
      <c r="Y1866" s="146"/>
      <c r="Z1866" s="6" t="s">
        <v>3263</v>
      </c>
      <c r="AA1866" s="38">
        <v>82.6</v>
      </c>
      <c r="AB1866" s="59">
        <f>+W1866</f>
        <v>0</v>
      </c>
      <c r="AC1866" s="16">
        <f>+X1866</f>
        <v>82.6</v>
      </c>
      <c r="AD1866" s="12">
        <f t="shared" ref="AD1866" si="1755">(AG1866-AC1866)/AG1866</f>
        <v>0</v>
      </c>
      <c r="AE1866" s="115"/>
      <c r="AF1866" s="121">
        <v>3</v>
      </c>
      <c r="AG1866" s="52">
        <f t="shared" ref="AG1866" si="1756">SUM(AJ1866:AL1866)+AE1866</f>
        <v>82.6</v>
      </c>
      <c r="AH1866" s="146"/>
      <c r="AJ1866" s="38">
        <f t="shared" ref="AJ1866" si="1757">ROUND(AC1866/(1-VLOOKUP(AF1866,Group,2,FALSE)),2)</f>
        <v>82.6</v>
      </c>
      <c r="AK1866" s="16">
        <f t="shared" ref="AK1866" si="1758">IF(VLOOKUP(AF1866,Group,5,FALSE)="YES",VLOOKUP(ROUND(ROUND(AJ1866,1)-AJ1866,2),Round,2,FALSE)+VLOOKUP(AF1866,Group,6,FALSE),0)</f>
        <v>0</v>
      </c>
      <c r="AL1866" s="16">
        <f t="shared" ref="AL1866" si="1759">IF(VLOOKUP(AF1866,Group,7,FALSE)="",0,ROUND(AJ1866-0.04999,1)-AJ1866+AM1866)</f>
        <v>0</v>
      </c>
      <c r="AM1866" s="16" t="str">
        <f t="shared" ref="AM1866" si="1760">IF(VLOOKUP(AF1866,Group,7,FALSE)="","",VLOOKUP(AF1866,Group,7,FALSE))</f>
        <v/>
      </c>
      <c r="AO1866" s="156" t="s">
        <v>56</v>
      </c>
    </row>
    <row r="1867" spans="2:41" s="3" customFormat="1" ht="9.9499999999999993" customHeight="1" x14ac:dyDescent="0.2">
      <c r="B1867" s="106" t="s">
        <v>6</v>
      </c>
      <c r="D1867" s="39"/>
      <c r="E1867" s="72" t="s">
        <v>2268</v>
      </c>
      <c r="F1867" s="72"/>
      <c r="G1867" s="29" t="s">
        <v>2269</v>
      </c>
      <c r="H1867" s="29"/>
      <c r="I1867" s="29"/>
      <c r="J1867" s="29"/>
      <c r="K1867" s="29" t="s">
        <v>125</v>
      </c>
      <c r="L1867" s="29"/>
      <c r="M1867" s="29" t="s">
        <v>2270</v>
      </c>
      <c r="N1867" s="29"/>
      <c r="P1867" s="72" t="s">
        <v>1531</v>
      </c>
      <c r="Q1867" s="87"/>
      <c r="R1867" s="28"/>
      <c r="S1867" s="38">
        <f t="shared" ref="S1867" si="1761">IF(Suggested="Yes",AA1867,AG1867)</f>
        <v>67.95</v>
      </c>
      <c r="T1867" s="36" t="s">
        <v>43</v>
      </c>
      <c r="U1867" s="5" t="str">
        <f>+Instructions!$B$3</f>
        <v>E</v>
      </c>
      <c r="V1867" s="51"/>
      <c r="W1867" s="55">
        <f>+Instructions!$C$22</f>
        <v>0</v>
      </c>
      <c r="X1867" s="38">
        <f>ROUND($AA1867*(1-W1867)+0.004999,2)</f>
        <v>67.95</v>
      </c>
      <c r="Y1867" s="146"/>
      <c r="Z1867" s="6" t="s">
        <v>3263</v>
      </c>
      <c r="AA1867" s="38">
        <v>67.95</v>
      </c>
      <c r="AB1867" s="59">
        <f t="shared" ref="AB1867" si="1762">+W1867</f>
        <v>0</v>
      </c>
      <c r="AC1867" s="16">
        <f t="shared" ref="AC1867" si="1763">+X1867</f>
        <v>67.95</v>
      </c>
      <c r="AD1867" s="12">
        <f t="shared" ref="AD1867" si="1764">(AG1867-AC1867)/AG1867</f>
        <v>0</v>
      </c>
      <c r="AE1867" s="115"/>
      <c r="AF1867" s="121">
        <v>3</v>
      </c>
      <c r="AG1867" s="52">
        <f t="shared" ref="AG1867" si="1765">SUM(AJ1867:AL1867)+AE1867</f>
        <v>67.95</v>
      </c>
      <c r="AH1867" s="146"/>
      <c r="AJ1867" s="38">
        <f t="shared" ref="AJ1867" si="1766">ROUND(AC1867/(1-VLOOKUP(AF1867,Group,2,FALSE)),2)</f>
        <v>67.95</v>
      </c>
      <c r="AK1867" s="16">
        <f t="shared" ref="AK1867" si="1767">IF(VLOOKUP(AF1867,Group,5,FALSE)="YES",VLOOKUP(ROUND(ROUND(AJ1867,1)-AJ1867,2),Round,2,FALSE)+VLOOKUP(AF1867,Group,6,FALSE),0)</f>
        <v>0</v>
      </c>
      <c r="AL1867" s="16">
        <f t="shared" ref="AL1867" si="1768">IF(VLOOKUP(AF1867,Group,7,FALSE)="",0,ROUND(AJ1867-0.04999,1)-AJ1867+AM1867)</f>
        <v>0</v>
      </c>
      <c r="AM1867" s="16" t="str">
        <f t="shared" ref="AM1867" si="1769">IF(VLOOKUP(AF1867,Group,7,FALSE)="","",VLOOKUP(AF1867,Group,7,FALSE))</f>
        <v/>
      </c>
      <c r="AO1867" s="156" t="s">
        <v>56</v>
      </c>
    </row>
    <row r="1868" spans="2:41" s="3" customFormat="1" ht="2.85" customHeight="1" x14ac:dyDescent="0.2">
      <c r="P1868" s="72"/>
      <c r="Q1868" s="87"/>
      <c r="R1868" s="6"/>
      <c r="S1868" s="38"/>
      <c r="T1868" s="6"/>
      <c r="U1868" s="5"/>
      <c r="V1868" s="51"/>
      <c r="W1868" s="55"/>
      <c r="X1868" s="14"/>
      <c r="Y1868" s="146"/>
      <c r="Z1868" s="38"/>
      <c r="AA1868" s="38"/>
      <c r="AB1868" s="54"/>
      <c r="AC1868" s="16"/>
      <c r="AD1868" s="14"/>
      <c r="AE1868" s="64"/>
      <c r="AF1868" s="118"/>
      <c r="AG1868" s="38"/>
      <c r="AH1868" s="146"/>
      <c r="AJ1868" s="38"/>
      <c r="AK1868" s="16"/>
      <c r="AL1868" s="16"/>
      <c r="AM1868" s="16"/>
      <c r="AO1868" s="157" t="s">
        <v>56</v>
      </c>
    </row>
    <row r="1869" spans="2:41" s="3" customFormat="1" ht="9.9499999999999993" customHeight="1" x14ac:dyDescent="0.2">
      <c r="C1869" s="34"/>
      <c r="D1869" s="39" t="s">
        <v>227</v>
      </c>
      <c r="E1869" s="138" t="s">
        <v>2276</v>
      </c>
      <c r="F1869" s="138"/>
      <c r="G1869" s="138"/>
      <c r="H1869" s="138"/>
      <c r="I1869" s="138"/>
      <c r="J1869" s="138"/>
      <c r="K1869" s="138"/>
      <c r="L1869" s="138"/>
      <c r="M1869" s="138"/>
      <c r="N1869" s="138"/>
      <c r="O1869" s="29"/>
      <c r="P1869" s="72"/>
      <c r="Q1869" s="29"/>
      <c r="R1869" s="29"/>
      <c r="S1869" s="29"/>
      <c r="T1869" s="29"/>
      <c r="U1869" s="5"/>
      <c r="V1869" s="51"/>
      <c r="W1869" s="68"/>
      <c r="X1869" s="68"/>
      <c r="Y1869" s="146"/>
      <c r="Z1869" s="38"/>
      <c r="AA1869" s="38"/>
      <c r="AB1869" s="54"/>
      <c r="AC1869" s="16"/>
      <c r="AD1869" s="14"/>
      <c r="AE1869" s="64"/>
      <c r="AF1869" s="118"/>
      <c r="AG1869" s="16"/>
      <c r="AH1869" s="146"/>
      <c r="AJ1869" s="38"/>
      <c r="AK1869" s="16"/>
      <c r="AL1869" s="16"/>
      <c r="AM1869" s="16"/>
      <c r="AO1869" s="157"/>
    </row>
    <row r="1870" spans="2:41" s="3" customFormat="1" ht="1.5" customHeight="1" x14ac:dyDescent="0.2">
      <c r="P1870" s="72"/>
      <c r="Q1870" s="87"/>
      <c r="R1870" s="6"/>
      <c r="S1870" s="38"/>
      <c r="T1870" s="6"/>
      <c r="U1870" s="5"/>
      <c r="V1870" s="51"/>
      <c r="W1870" s="55"/>
      <c r="X1870" s="14"/>
      <c r="Y1870" s="146"/>
      <c r="Z1870" s="38"/>
      <c r="AA1870" s="38"/>
      <c r="AB1870" s="54"/>
      <c r="AC1870" s="16"/>
      <c r="AD1870" s="14"/>
      <c r="AE1870" s="64"/>
      <c r="AF1870" s="118"/>
      <c r="AG1870" s="38"/>
      <c r="AH1870" s="146"/>
      <c r="AJ1870" s="38"/>
      <c r="AK1870" s="16"/>
      <c r="AL1870" s="16"/>
      <c r="AM1870" s="16"/>
      <c r="AO1870" s="157" t="s">
        <v>56</v>
      </c>
    </row>
    <row r="1871" spans="2:41" s="3" customFormat="1" ht="9.9499999999999993" customHeight="1" x14ac:dyDescent="0.2">
      <c r="B1871" s="106" t="s">
        <v>6</v>
      </c>
      <c r="D1871" s="39"/>
      <c r="E1871" s="72" t="s">
        <v>2277</v>
      </c>
      <c r="F1871" s="72"/>
      <c r="G1871" s="29" t="s">
        <v>2278</v>
      </c>
      <c r="H1871" s="29"/>
      <c r="I1871" s="29"/>
      <c r="J1871" s="29"/>
      <c r="K1871" s="29" t="s">
        <v>125</v>
      </c>
      <c r="L1871" s="29"/>
      <c r="M1871" s="29" t="s">
        <v>2279</v>
      </c>
      <c r="N1871" s="29"/>
      <c r="P1871" s="72" t="s">
        <v>1531</v>
      </c>
      <c r="Q1871" s="87"/>
      <c r="R1871" s="28"/>
      <c r="S1871" s="38">
        <f t="shared" ref="S1871:S1872" si="1770">IF(Suggested="Yes",AA1871,AG1871)</f>
        <v>122.75</v>
      </c>
      <c r="T1871" s="36" t="s">
        <v>43</v>
      </c>
      <c r="U1871" s="5" t="str">
        <f>+Instructions!$B$3</f>
        <v>E</v>
      </c>
      <c r="V1871" s="51"/>
      <c r="W1871" s="55">
        <f>+Instructions!$C$22</f>
        <v>0</v>
      </c>
      <c r="X1871" s="38">
        <f>ROUND($AA1871*(1-W1871)+0.004999,2)</f>
        <v>122.75</v>
      </c>
      <c r="Y1871" s="146"/>
      <c r="Z1871" s="6" t="s">
        <v>3263</v>
      </c>
      <c r="AA1871" s="38">
        <v>122.75</v>
      </c>
      <c r="AB1871" s="59">
        <f>+W1871</f>
        <v>0</v>
      </c>
      <c r="AC1871" s="16">
        <f>+X1871</f>
        <v>122.75</v>
      </c>
      <c r="AD1871" s="12">
        <f t="shared" ref="AD1871:AD1872" si="1771">(AG1871-AC1871)/AG1871</f>
        <v>0</v>
      </c>
      <c r="AE1871" s="115"/>
      <c r="AF1871" s="121">
        <v>3</v>
      </c>
      <c r="AG1871" s="52">
        <f t="shared" ref="AG1871:AG1872" si="1772">SUM(AJ1871:AL1871)+AE1871</f>
        <v>122.75</v>
      </c>
      <c r="AH1871" s="146"/>
      <c r="AJ1871" s="38">
        <f t="shared" ref="AJ1871:AJ1872" si="1773">ROUND(AC1871/(1-VLOOKUP(AF1871,Group,2,FALSE)),2)</f>
        <v>122.75</v>
      </c>
      <c r="AK1871" s="16">
        <f t="shared" ref="AK1871:AK1872" si="1774">IF(VLOOKUP(AF1871,Group,5,FALSE)="YES",VLOOKUP(ROUND(ROUND(AJ1871,1)-AJ1871,2),Round,2,FALSE)+VLOOKUP(AF1871,Group,6,FALSE),0)</f>
        <v>0</v>
      </c>
      <c r="AL1871" s="16">
        <f t="shared" ref="AL1871:AL1872" si="1775">IF(VLOOKUP(AF1871,Group,7,FALSE)="",0,ROUND(AJ1871-0.04999,1)-AJ1871+AM1871)</f>
        <v>0</v>
      </c>
      <c r="AM1871" s="16" t="str">
        <f t="shared" ref="AM1871:AM1872" si="1776">IF(VLOOKUP(AF1871,Group,7,FALSE)="","",VLOOKUP(AF1871,Group,7,FALSE))</f>
        <v/>
      </c>
      <c r="AO1871" s="156" t="s">
        <v>56</v>
      </c>
    </row>
    <row r="1872" spans="2:41" s="3" customFormat="1" ht="9.9499999999999993" customHeight="1" x14ac:dyDescent="0.2">
      <c r="B1872" s="106" t="s">
        <v>6</v>
      </c>
      <c r="D1872" s="39"/>
      <c r="E1872" s="72" t="s">
        <v>2280</v>
      </c>
      <c r="F1872" s="72"/>
      <c r="G1872" s="29" t="s">
        <v>2282</v>
      </c>
      <c r="H1872" s="29"/>
      <c r="I1872" s="29"/>
      <c r="J1872" s="29"/>
      <c r="K1872" s="29" t="s">
        <v>125</v>
      </c>
      <c r="L1872" s="29"/>
      <c r="M1872" s="29" t="s">
        <v>2281</v>
      </c>
      <c r="N1872" s="29"/>
      <c r="P1872" s="72" t="s">
        <v>1531</v>
      </c>
      <c r="Q1872" s="87"/>
      <c r="R1872" s="28"/>
      <c r="S1872" s="38">
        <f t="shared" si="1770"/>
        <v>128.80000000000001</v>
      </c>
      <c r="T1872" s="36" t="s">
        <v>43</v>
      </c>
      <c r="U1872" s="5" t="str">
        <f>+Instructions!$B$3</f>
        <v>E</v>
      </c>
      <c r="V1872" s="51"/>
      <c r="W1872" s="55">
        <f>+Instructions!$C$22</f>
        <v>0</v>
      </c>
      <c r="X1872" s="38">
        <f>ROUND($AA1872*(1-W1872)+0.004999,2)</f>
        <v>128.80000000000001</v>
      </c>
      <c r="Y1872" s="146"/>
      <c r="Z1872" s="6" t="s">
        <v>3263</v>
      </c>
      <c r="AA1872" s="38">
        <v>128.80000000000001</v>
      </c>
      <c r="AB1872" s="59">
        <f t="shared" ref="AB1872" si="1777">+W1872</f>
        <v>0</v>
      </c>
      <c r="AC1872" s="16">
        <f t="shared" ref="AC1872" si="1778">+X1872</f>
        <v>128.80000000000001</v>
      </c>
      <c r="AD1872" s="12">
        <f t="shared" si="1771"/>
        <v>0</v>
      </c>
      <c r="AE1872" s="115"/>
      <c r="AF1872" s="121">
        <v>3</v>
      </c>
      <c r="AG1872" s="52">
        <f t="shared" si="1772"/>
        <v>128.80000000000001</v>
      </c>
      <c r="AH1872" s="146"/>
      <c r="AJ1872" s="38">
        <f t="shared" si="1773"/>
        <v>128.80000000000001</v>
      </c>
      <c r="AK1872" s="16">
        <f t="shared" si="1774"/>
        <v>0</v>
      </c>
      <c r="AL1872" s="16">
        <f t="shared" si="1775"/>
        <v>0</v>
      </c>
      <c r="AM1872" s="16" t="str">
        <f t="shared" si="1776"/>
        <v/>
      </c>
      <c r="AO1872" s="156" t="s">
        <v>56</v>
      </c>
    </row>
    <row r="1873" spans="2:41" s="3" customFormat="1" ht="3.75" customHeight="1" x14ac:dyDescent="0.2">
      <c r="P1873" s="72"/>
      <c r="Q1873" s="87"/>
      <c r="R1873" s="6"/>
      <c r="S1873" s="38"/>
      <c r="T1873" s="6"/>
      <c r="U1873" s="5"/>
      <c r="V1873" s="51"/>
      <c r="W1873" s="55"/>
      <c r="X1873" s="14"/>
      <c r="Y1873" s="146"/>
      <c r="Z1873" s="38"/>
      <c r="AA1873" s="38"/>
      <c r="AB1873" s="54"/>
      <c r="AC1873" s="16"/>
      <c r="AD1873" s="14"/>
      <c r="AE1873" s="64"/>
      <c r="AF1873" s="118"/>
      <c r="AG1873" s="38"/>
      <c r="AH1873" s="146"/>
      <c r="AJ1873" s="38"/>
      <c r="AK1873" s="16"/>
      <c r="AL1873" s="16"/>
      <c r="AM1873" s="16"/>
      <c r="AO1873" s="157" t="s">
        <v>56</v>
      </c>
    </row>
    <row r="1874" spans="2:41" s="3" customFormat="1" ht="9.9499999999999993" customHeight="1" x14ac:dyDescent="0.2">
      <c r="C1874" s="71" t="s">
        <v>2996</v>
      </c>
      <c r="P1874" s="137"/>
      <c r="Q1874" s="6"/>
      <c r="R1874" s="77" t="s">
        <v>791</v>
      </c>
      <c r="S1874" s="185" t="s">
        <v>2997</v>
      </c>
      <c r="T1874" s="190"/>
      <c r="U1874" s="5"/>
      <c r="V1874" s="51"/>
      <c r="W1874" s="68"/>
      <c r="X1874" s="68"/>
      <c r="Y1874" s="146"/>
      <c r="Z1874" s="38"/>
      <c r="AA1874" s="38"/>
      <c r="AB1874" s="14"/>
      <c r="AC1874" s="14"/>
      <c r="AD1874" s="14"/>
      <c r="AE1874" s="14"/>
      <c r="AF1874" s="64"/>
      <c r="AG1874" s="16"/>
      <c r="AH1874" s="146"/>
      <c r="AO1874" s="157" t="s">
        <v>56</v>
      </c>
    </row>
    <row r="1875" spans="2:41" s="3" customFormat="1" ht="2.85" customHeight="1" x14ac:dyDescent="0.2">
      <c r="P1875" s="72"/>
      <c r="Q1875" s="87"/>
      <c r="R1875" s="6"/>
      <c r="S1875" s="38"/>
      <c r="T1875" s="6"/>
      <c r="U1875" s="5"/>
      <c r="V1875" s="51"/>
      <c r="W1875" s="55"/>
      <c r="X1875" s="14"/>
      <c r="Y1875" s="146"/>
      <c r="Z1875" s="38"/>
      <c r="AA1875" s="38"/>
      <c r="AB1875" s="54"/>
      <c r="AC1875" s="16"/>
      <c r="AD1875" s="14"/>
      <c r="AE1875" s="64"/>
      <c r="AF1875" s="118"/>
      <c r="AG1875" s="38"/>
      <c r="AH1875" s="146"/>
      <c r="AJ1875" s="38"/>
      <c r="AK1875" s="16"/>
      <c r="AL1875" s="16"/>
      <c r="AM1875" s="16"/>
      <c r="AO1875" s="157" t="s">
        <v>56</v>
      </c>
    </row>
    <row r="1876" spans="2:41" s="3" customFormat="1" ht="9.9499999999999993" customHeight="1" x14ac:dyDescent="0.2">
      <c r="C1876" s="34"/>
      <c r="D1876" s="39" t="s">
        <v>216</v>
      </c>
      <c r="E1876" s="138" t="s">
        <v>3011</v>
      </c>
      <c r="F1876" s="138"/>
      <c r="G1876" s="138"/>
      <c r="H1876" s="138"/>
      <c r="I1876" s="138"/>
      <c r="J1876" s="138"/>
      <c r="K1876" s="138"/>
      <c r="L1876" s="138"/>
      <c r="M1876" s="138"/>
      <c r="N1876" s="138"/>
      <c r="O1876" s="29"/>
      <c r="P1876" s="72"/>
      <c r="Q1876" s="29"/>
      <c r="R1876" s="29"/>
      <c r="S1876" s="29"/>
      <c r="T1876" s="29"/>
      <c r="U1876" s="5"/>
      <c r="V1876" s="51"/>
      <c r="W1876" s="68"/>
      <c r="X1876" s="68"/>
      <c r="Y1876" s="146"/>
      <c r="Z1876" s="38"/>
      <c r="AA1876" s="38"/>
      <c r="AB1876" s="54"/>
      <c r="AC1876" s="16"/>
      <c r="AD1876" s="14"/>
      <c r="AE1876" s="64"/>
      <c r="AF1876" s="118"/>
      <c r="AG1876" s="16"/>
      <c r="AH1876" s="146"/>
      <c r="AJ1876" s="38"/>
      <c r="AK1876" s="16"/>
      <c r="AL1876" s="16"/>
      <c r="AM1876" s="16"/>
      <c r="AO1876" s="157"/>
    </row>
    <row r="1877" spans="2:41" s="3" customFormat="1" ht="1.5" customHeight="1" x14ac:dyDescent="0.2">
      <c r="P1877" s="72"/>
      <c r="Q1877" s="87"/>
      <c r="R1877" s="6"/>
      <c r="S1877" s="38"/>
      <c r="T1877" s="6"/>
      <c r="U1877" s="5"/>
      <c r="V1877" s="51"/>
      <c r="W1877" s="55"/>
      <c r="X1877" s="14"/>
      <c r="Y1877" s="146"/>
      <c r="Z1877" s="38"/>
      <c r="AA1877" s="38"/>
      <c r="AB1877" s="54"/>
      <c r="AC1877" s="16"/>
      <c r="AD1877" s="14"/>
      <c r="AE1877" s="64"/>
      <c r="AF1877" s="118"/>
      <c r="AG1877" s="38"/>
      <c r="AH1877" s="146"/>
      <c r="AJ1877" s="38"/>
      <c r="AK1877" s="16"/>
      <c r="AL1877" s="16"/>
      <c r="AM1877" s="16"/>
      <c r="AO1877" s="157" t="s">
        <v>56</v>
      </c>
    </row>
    <row r="1878" spans="2:41" s="3" customFormat="1" ht="9.75" customHeight="1" x14ac:dyDescent="0.2">
      <c r="B1878" s="107" t="s">
        <v>52</v>
      </c>
      <c r="D1878" s="39"/>
      <c r="E1878" s="72" t="s">
        <v>3005</v>
      </c>
      <c r="F1878" s="72"/>
      <c r="G1878" s="29" t="s">
        <v>3007</v>
      </c>
      <c r="H1878" s="29"/>
      <c r="I1878" s="29"/>
      <c r="J1878" s="29"/>
      <c r="K1878" s="29" t="s">
        <v>103</v>
      </c>
      <c r="L1878" s="29"/>
      <c r="M1878" s="29" t="s">
        <v>3006</v>
      </c>
      <c r="N1878" s="29"/>
      <c r="P1878" s="72" t="s">
        <v>3004</v>
      </c>
      <c r="Q1878" s="87"/>
      <c r="R1878" s="28"/>
      <c r="S1878" s="38">
        <f>IF(Suggested="Yes",AA1878,AG1878)</f>
        <v>33.799999999999997</v>
      </c>
      <c r="T1878" s="36" t="s">
        <v>44</v>
      </c>
      <c r="U1878" s="5" t="str">
        <f>+Instructions!$B$3</f>
        <v>E</v>
      </c>
      <c r="V1878" s="51"/>
      <c r="W1878" s="55">
        <f>+Instructions!$C$22</f>
        <v>0</v>
      </c>
      <c r="X1878" s="38">
        <f t="shared" ref="X1878" si="1779">ROUND($AA1878*(1-W1878)+0.004999,2)</f>
        <v>33.799999999999997</v>
      </c>
      <c r="Y1878" s="146"/>
      <c r="Z1878" s="6" t="s">
        <v>3262</v>
      </c>
      <c r="AA1878" s="38">
        <v>33.799999999999997</v>
      </c>
      <c r="AB1878" s="59">
        <f t="shared" ref="AB1878" si="1780">+W1878</f>
        <v>0</v>
      </c>
      <c r="AC1878" s="16">
        <f t="shared" ref="AC1878" si="1781">+X1878</f>
        <v>33.799999999999997</v>
      </c>
      <c r="AD1878" s="12">
        <f t="shared" ref="AD1878" si="1782">(AG1878-AC1878)/AG1878</f>
        <v>0</v>
      </c>
      <c r="AE1878" s="115"/>
      <c r="AF1878" s="120">
        <v>1</v>
      </c>
      <c r="AG1878" s="37">
        <f t="shared" ref="AG1878" si="1783">SUM(AJ1878:AL1878)+AE1878</f>
        <v>33.799999999999997</v>
      </c>
      <c r="AH1878" s="146"/>
      <c r="AJ1878" s="38">
        <f t="shared" ref="AJ1878" si="1784">ROUND(AC1878/(1-VLOOKUP(AF1878,Group,2,FALSE)),2)</f>
        <v>33.799999999999997</v>
      </c>
      <c r="AK1878" s="16">
        <f t="shared" ref="AK1878" si="1785">IF(VLOOKUP(AF1878,Group,5,FALSE)="YES",VLOOKUP(ROUND(ROUND(AJ1878,1)-AJ1878,2),Round,2,FALSE)+VLOOKUP(AF1878,Group,6,FALSE),0)</f>
        <v>0</v>
      </c>
      <c r="AL1878" s="16">
        <f t="shared" ref="AL1878" si="1786">IF(VLOOKUP(AF1878,Group,7,FALSE)="",0,ROUND(AJ1878-0.04999,1)-AJ1878+AM1878)</f>
        <v>0</v>
      </c>
      <c r="AM1878" s="16" t="str">
        <f t="shared" ref="AM1878" si="1787">IF(VLOOKUP(AF1878,Group,7,FALSE)="","",VLOOKUP(AF1878,Group,7,FALSE))</f>
        <v/>
      </c>
      <c r="AO1878" s="156" t="s">
        <v>56</v>
      </c>
    </row>
    <row r="1879" spans="2:41" s="3" customFormat="1" ht="2.85" customHeight="1" x14ac:dyDescent="0.2">
      <c r="P1879" s="72"/>
      <c r="Q1879" s="87"/>
      <c r="R1879" s="6"/>
      <c r="S1879" s="38"/>
      <c r="T1879" s="6"/>
      <c r="U1879" s="5"/>
      <c r="V1879" s="51"/>
      <c r="W1879" s="55"/>
      <c r="X1879" s="14"/>
      <c r="Y1879" s="146"/>
      <c r="Z1879" s="38"/>
      <c r="AA1879" s="38"/>
      <c r="AB1879" s="54"/>
      <c r="AC1879" s="16"/>
      <c r="AD1879" s="14"/>
      <c r="AE1879" s="64"/>
      <c r="AF1879" s="118"/>
      <c r="AG1879" s="38"/>
      <c r="AH1879" s="146"/>
      <c r="AJ1879" s="38"/>
      <c r="AK1879" s="16"/>
      <c r="AL1879" s="16"/>
      <c r="AM1879" s="16"/>
      <c r="AO1879" s="157" t="s">
        <v>56</v>
      </c>
    </row>
    <row r="1880" spans="2:41" s="3" customFormat="1" ht="9.9499999999999993" customHeight="1" x14ac:dyDescent="0.2">
      <c r="C1880" s="34"/>
      <c r="D1880" s="39" t="s">
        <v>216</v>
      </c>
      <c r="E1880" s="138" t="s">
        <v>3012</v>
      </c>
      <c r="F1880" s="138"/>
      <c r="G1880" s="138"/>
      <c r="H1880" s="138"/>
      <c r="I1880" s="138"/>
      <c r="J1880" s="138"/>
      <c r="K1880" s="138"/>
      <c r="L1880" s="138"/>
      <c r="M1880" s="138"/>
      <c r="N1880" s="138"/>
      <c r="O1880" s="29"/>
      <c r="P1880" s="72"/>
      <c r="Q1880" s="29"/>
      <c r="R1880" s="29"/>
      <c r="S1880" s="29"/>
      <c r="T1880" s="29"/>
      <c r="U1880" s="5"/>
      <c r="V1880" s="51"/>
      <c r="W1880" s="68"/>
      <c r="X1880" s="68"/>
      <c r="Y1880" s="146"/>
      <c r="Z1880" s="38"/>
      <c r="AA1880" s="38"/>
      <c r="AB1880" s="54"/>
      <c r="AC1880" s="16"/>
      <c r="AD1880" s="14"/>
      <c r="AE1880" s="64"/>
      <c r="AF1880" s="118"/>
      <c r="AG1880" s="16"/>
      <c r="AH1880" s="146"/>
      <c r="AJ1880" s="38"/>
      <c r="AK1880" s="16"/>
      <c r="AL1880" s="16"/>
      <c r="AM1880" s="16"/>
      <c r="AO1880" s="157"/>
    </row>
    <row r="1881" spans="2:41" s="3" customFormat="1" ht="1.5" customHeight="1" x14ac:dyDescent="0.2">
      <c r="P1881" s="72"/>
      <c r="Q1881" s="87"/>
      <c r="R1881" s="6"/>
      <c r="S1881" s="38"/>
      <c r="T1881" s="6"/>
      <c r="U1881" s="5"/>
      <c r="V1881" s="51"/>
      <c r="W1881" s="55"/>
      <c r="X1881" s="14"/>
      <c r="Y1881" s="146"/>
      <c r="Z1881" s="38"/>
      <c r="AA1881" s="38"/>
      <c r="AB1881" s="54"/>
      <c r="AC1881" s="16"/>
      <c r="AD1881" s="14"/>
      <c r="AE1881" s="64"/>
      <c r="AF1881" s="118"/>
      <c r="AG1881" s="38"/>
      <c r="AH1881" s="146"/>
      <c r="AJ1881" s="38"/>
      <c r="AK1881" s="16"/>
      <c r="AL1881" s="16"/>
      <c r="AM1881" s="16"/>
      <c r="AO1881" s="157" t="s">
        <v>56</v>
      </c>
    </row>
    <row r="1882" spans="2:41" s="3" customFormat="1" ht="9.75" customHeight="1" x14ac:dyDescent="0.2">
      <c r="B1882" s="107" t="s">
        <v>52</v>
      </c>
      <c r="D1882" s="39"/>
      <c r="E1882" s="72" t="s">
        <v>3005</v>
      </c>
      <c r="F1882" s="72"/>
      <c r="G1882" s="29" t="s">
        <v>3007</v>
      </c>
      <c r="H1882" s="29"/>
      <c r="I1882" s="29"/>
      <c r="J1882" s="29"/>
      <c r="K1882" s="29" t="s">
        <v>103</v>
      </c>
      <c r="L1882" s="29"/>
      <c r="M1882" s="29" t="s">
        <v>3008</v>
      </c>
      <c r="N1882" s="29"/>
      <c r="P1882" s="72" t="s">
        <v>3004</v>
      </c>
      <c r="Q1882" s="87"/>
      <c r="R1882" s="28"/>
      <c r="S1882" s="38">
        <f>IF(Suggested="Yes",AA1882,AG1882)</f>
        <v>33.799999999999997</v>
      </c>
      <c r="T1882" s="36" t="s">
        <v>44</v>
      </c>
      <c r="U1882" s="5" t="str">
        <f>+Instructions!$B$3</f>
        <v>E</v>
      </c>
      <c r="V1882" s="51"/>
      <c r="W1882" s="55">
        <f>+Instructions!$C$22</f>
        <v>0</v>
      </c>
      <c r="X1882" s="38">
        <f t="shared" ref="X1882" si="1788">ROUND($AA1882*(1-W1882)+0.004999,2)</f>
        <v>33.799999999999997</v>
      </c>
      <c r="Y1882" s="146"/>
      <c r="Z1882" s="6" t="s">
        <v>3262</v>
      </c>
      <c r="AA1882" s="38">
        <v>33.799999999999997</v>
      </c>
      <c r="AB1882" s="59">
        <f t="shared" ref="AB1882" si="1789">+W1882</f>
        <v>0</v>
      </c>
      <c r="AC1882" s="16">
        <f t="shared" ref="AC1882" si="1790">+X1882</f>
        <v>33.799999999999997</v>
      </c>
      <c r="AD1882" s="12">
        <f t="shared" ref="AD1882" si="1791">(AG1882-AC1882)/AG1882</f>
        <v>0</v>
      </c>
      <c r="AE1882" s="115"/>
      <c r="AF1882" s="120">
        <v>1</v>
      </c>
      <c r="AG1882" s="37">
        <f t="shared" ref="AG1882" si="1792">SUM(AJ1882:AL1882)+AE1882</f>
        <v>33.799999999999997</v>
      </c>
      <c r="AH1882" s="146"/>
      <c r="AJ1882" s="38">
        <f t="shared" ref="AJ1882" si="1793">ROUND(AC1882/(1-VLOOKUP(AF1882,Group,2,FALSE)),2)</f>
        <v>33.799999999999997</v>
      </c>
      <c r="AK1882" s="16">
        <f t="shared" ref="AK1882" si="1794">IF(VLOOKUP(AF1882,Group,5,FALSE)="YES",VLOOKUP(ROUND(ROUND(AJ1882,1)-AJ1882,2),Round,2,FALSE)+VLOOKUP(AF1882,Group,6,FALSE),0)</f>
        <v>0</v>
      </c>
      <c r="AL1882" s="16">
        <f t="shared" ref="AL1882" si="1795">IF(VLOOKUP(AF1882,Group,7,FALSE)="",0,ROUND(AJ1882-0.04999,1)-AJ1882+AM1882)</f>
        <v>0</v>
      </c>
      <c r="AM1882" s="16" t="str">
        <f t="shared" ref="AM1882" si="1796">IF(VLOOKUP(AF1882,Group,7,FALSE)="","",VLOOKUP(AF1882,Group,7,FALSE))</f>
        <v/>
      </c>
      <c r="AO1882" s="156" t="s">
        <v>56</v>
      </c>
    </row>
    <row r="1883" spans="2:41" s="3" customFormat="1" ht="2.85" customHeight="1" x14ac:dyDescent="0.2">
      <c r="P1883" s="72"/>
      <c r="Q1883" s="87"/>
      <c r="R1883" s="6"/>
      <c r="S1883" s="38"/>
      <c r="T1883" s="6"/>
      <c r="U1883" s="5"/>
      <c r="V1883" s="51"/>
      <c r="W1883" s="55"/>
      <c r="X1883" s="14"/>
      <c r="Y1883" s="146"/>
      <c r="Z1883" s="38"/>
      <c r="AA1883" s="38"/>
      <c r="AB1883" s="54"/>
      <c r="AC1883" s="16"/>
      <c r="AD1883" s="14"/>
      <c r="AE1883" s="64"/>
      <c r="AF1883" s="118"/>
      <c r="AG1883" s="38"/>
      <c r="AH1883" s="146"/>
      <c r="AJ1883" s="38"/>
      <c r="AK1883" s="16"/>
      <c r="AL1883" s="16"/>
      <c r="AM1883" s="16"/>
      <c r="AO1883" s="157" t="s">
        <v>56</v>
      </c>
    </row>
    <row r="1884" spans="2:41" s="3" customFormat="1" ht="9.9499999999999993" customHeight="1" x14ac:dyDescent="0.2">
      <c r="C1884" s="34"/>
      <c r="D1884" s="39" t="s">
        <v>216</v>
      </c>
      <c r="E1884" s="138" t="s">
        <v>3013</v>
      </c>
      <c r="F1884" s="138"/>
      <c r="G1884" s="138"/>
      <c r="H1884" s="138"/>
      <c r="I1884" s="138"/>
      <c r="J1884" s="138"/>
      <c r="K1884" s="138"/>
      <c r="L1884" s="138"/>
      <c r="M1884" s="138"/>
      <c r="N1884" s="138"/>
      <c r="O1884" s="29"/>
      <c r="P1884" s="72"/>
      <c r="Q1884" s="29"/>
      <c r="R1884" s="29"/>
      <c r="S1884" s="29"/>
      <c r="T1884" s="29"/>
      <c r="U1884" s="5"/>
      <c r="V1884" s="51"/>
      <c r="W1884" s="68"/>
      <c r="X1884" s="68"/>
      <c r="Y1884" s="146"/>
      <c r="Z1884" s="38"/>
      <c r="AA1884" s="38"/>
      <c r="AB1884" s="54"/>
      <c r="AC1884" s="16"/>
      <c r="AD1884" s="14"/>
      <c r="AE1884" s="64"/>
      <c r="AF1884" s="118"/>
      <c r="AG1884" s="16"/>
      <c r="AH1884" s="146"/>
      <c r="AJ1884" s="38"/>
      <c r="AK1884" s="16"/>
      <c r="AL1884" s="16"/>
      <c r="AM1884" s="16"/>
      <c r="AO1884" s="157"/>
    </row>
    <row r="1885" spans="2:41" s="3" customFormat="1" ht="1.5" customHeight="1" x14ac:dyDescent="0.2">
      <c r="P1885" s="72"/>
      <c r="Q1885" s="87"/>
      <c r="R1885" s="6"/>
      <c r="S1885" s="38"/>
      <c r="T1885" s="6"/>
      <c r="U1885" s="5"/>
      <c r="V1885" s="51"/>
      <c r="W1885" s="55"/>
      <c r="X1885" s="14"/>
      <c r="Y1885" s="146"/>
      <c r="Z1885" s="38"/>
      <c r="AA1885" s="38"/>
      <c r="AB1885" s="54"/>
      <c r="AC1885" s="16"/>
      <c r="AD1885" s="14"/>
      <c r="AE1885" s="64"/>
      <c r="AF1885" s="118"/>
      <c r="AG1885" s="38"/>
      <c r="AH1885" s="146"/>
      <c r="AJ1885" s="38"/>
      <c r="AK1885" s="16"/>
      <c r="AL1885" s="16"/>
      <c r="AM1885" s="16"/>
      <c r="AO1885" s="157" t="s">
        <v>56</v>
      </c>
    </row>
    <row r="1886" spans="2:41" s="3" customFormat="1" ht="9.75" customHeight="1" x14ac:dyDescent="0.2">
      <c r="B1886" s="107" t="s">
        <v>52</v>
      </c>
      <c r="D1886" s="39"/>
      <c r="E1886" s="72" t="s">
        <v>3005</v>
      </c>
      <c r="F1886" s="72"/>
      <c r="G1886" s="29" t="s">
        <v>3007</v>
      </c>
      <c r="H1886" s="29"/>
      <c r="I1886" s="29"/>
      <c r="J1886" s="29"/>
      <c r="K1886" s="29" t="s">
        <v>103</v>
      </c>
      <c r="L1886" s="29"/>
      <c r="M1886" s="29" t="s">
        <v>3009</v>
      </c>
      <c r="N1886" s="29"/>
      <c r="P1886" s="72" t="s">
        <v>3004</v>
      </c>
      <c r="Q1886" s="87"/>
      <c r="R1886" s="28"/>
      <c r="S1886" s="38">
        <f>IF(Suggested="Yes",AA1886,AG1886)</f>
        <v>33.799999999999997</v>
      </c>
      <c r="T1886" s="36" t="s">
        <v>44</v>
      </c>
      <c r="U1886" s="5" t="str">
        <f>+Instructions!$B$3</f>
        <v>E</v>
      </c>
      <c r="V1886" s="51"/>
      <c r="W1886" s="55">
        <f>+Instructions!$C$22</f>
        <v>0</v>
      </c>
      <c r="X1886" s="38">
        <f t="shared" ref="X1886" si="1797">ROUND($AA1886*(1-W1886)+0.004999,2)</f>
        <v>33.799999999999997</v>
      </c>
      <c r="Y1886" s="146"/>
      <c r="Z1886" s="6" t="s">
        <v>3262</v>
      </c>
      <c r="AA1886" s="38">
        <v>33.799999999999997</v>
      </c>
      <c r="AB1886" s="59">
        <f t="shared" ref="AB1886" si="1798">+W1886</f>
        <v>0</v>
      </c>
      <c r="AC1886" s="16">
        <f t="shared" ref="AC1886" si="1799">+X1886</f>
        <v>33.799999999999997</v>
      </c>
      <c r="AD1886" s="12">
        <f t="shared" ref="AD1886" si="1800">(AG1886-AC1886)/AG1886</f>
        <v>0</v>
      </c>
      <c r="AE1886" s="115"/>
      <c r="AF1886" s="120">
        <v>1</v>
      </c>
      <c r="AG1886" s="37">
        <f t="shared" ref="AG1886" si="1801">SUM(AJ1886:AL1886)+AE1886</f>
        <v>33.799999999999997</v>
      </c>
      <c r="AH1886" s="146"/>
      <c r="AJ1886" s="38">
        <f t="shared" ref="AJ1886" si="1802">ROUND(AC1886/(1-VLOOKUP(AF1886,Group,2,FALSE)),2)</f>
        <v>33.799999999999997</v>
      </c>
      <c r="AK1886" s="16">
        <f t="shared" ref="AK1886" si="1803">IF(VLOOKUP(AF1886,Group,5,FALSE)="YES",VLOOKUP(ROUND(ROUND(AJ1886,1)-AJ1886,2),Round,2,FALSE)+VLOOKUP(AF1886,Group,6,FALSE),0)</f>
        <v>0</v>
      </c>
      <c r="AL1886" s="16">
        <f t="shared" ref="AL1886" si="1804">IF(VLOOKUP(AF1886,Group,7,FALSE)="",0,ROUND(AJ1886-0.04999,1)-AJ1886+AM1886)</f>
        <v>0</v>
      </c>
      <c r="AM1886" s="16" t="str">
        <f t="shared" ref="AM1886" si="1805">IF(VLOOKUP(AF1886,Group,7,FALSE)="","",VLOOKUP(AF1886,Group,7,FALSE))</f>
        <v/>
      </c>
      <c r="AO1886" s="156" t="s">
        <v>56</v>
      </c>
    </row>
    <row r="1887" spans="2:41" s="3" customFormat="1" ht="2.85" customHeight="1" x14ac:dyDescent="0.2">
      <c r="P1887" s="72"/>
      <c r="Q1887" s="87"/>
      <c r="R1887" s="6"/>
      <c r="S1887" s="38"/>
      <c r="T1887" s="6"/>
      <c r="U1887" s="5"/>
      <c r="V1887" s="51"/>
      <c r="W1887" s="55"/>
      <c r="X1887" s="14"/>
      <c r="Y1887" s="146"/>
      <c r="Z1887" s="38"/>
      <c r="AA1887" s="38"/>
      <c r="AB1887" s="54"/>
      <c r="AC1887" s="16"/>
      <c r="AD1887" s="14"/>
      <c r="AE1887" s="64"/>
      <c r="AF1887" s="118"/>
      <c r="AG1887" s="38"/>
      <c r="AH1887" s="146"/>
      <c r="AJ1887" s="38"/>
      <c r="AK1887" s="16"/>
      <c r="AL1887" s="16"/>
      <c r="AM1887" s="16"/>
      <c r="AO1887" s="157" t="s">
        <v>56</v>
      </c>
    </row>
    <row r="1888" spans="2:41" s="3" customFormat="1" ht="9.9499999999999993" customHeight="1" x14ac:dyDescent="0.2">
      <c r="C1888" s="34"/>
      <c r="D1888" s="39" t="s">
        <v>216</v>
      </c>
      <c r="E1888" s="138" t="s">
        <v>3014</v>
      </c>
      <c r="F1888" s="138"/>
      <c r="G1888" s="138"/>
      <c r="H1888" s="138"/>
      <c r="I1888" s="138"/>
      <c r="J1888" s="138"/>
      <c r="K1888" s="138"/>
      <c r="L1888" s="138"/>
      <c r="M1888" s="138"/>
      <c r="N1888" s="138"/>
      <c r="O1888" s="29"/>
      <c r="P1888" s="72"/>
      <c r="Q1888" s="29"/>
      <c r="R1888" s="29"/>
      <c r="S1888" s="29"/>
      <c r="T1888" s="29"/>
      <c r="U1888" s="5"/>
      <c r="V1888" s="51"/>
      <c r="W1888" s="68"/>
      <c r="X1888" s="68"/>
      <c r="Y1888" s="146"/>
      <c r="Z1888" s="38"/>
      <c r="AA1888" s="38"/>
      <c r="AB1888" s="54"/>
      <c r="AC1888" s="16"/>
      <c r="AD1888" s="14"/>
      <c r="AE1888" s="64"/>
      <c r="AF1888" s="118"/>
      <c r="AG1888" s="16"/>
      <c r="AH1888" s="146"/>
      <c r="AJ1888" s="38"/>
      <c r="AK1888" s="16"/>
      <c r="AL1888" s="16"/>
      <c r="AM1888" s="16"/>
      <c r="AO1888" s="157"/>
    </row>
    <row r="1889" spans="2:41" s="3" customFormat="1" ht="1.5" customHeight="1" x14ac:dyDescent="0.2">
      <c r="P1889" s="72"/>
      <c r="Q1889" s="87"/>
      <c r="R1889" s="6"/>
      <c r="S1889" s="38"/>
      <c r="T1889" s="6"/>
      <c r="U1889" s="5"/>
      <c r="V1889" s="51"/>
      <c r="W1889" s="55"/>
      <c r="X1889" s="14"/>
      <c r="Y1889" s="146"/>
      <c r="Z1889" s="38"/>
      <c r="AA1889" s="38"/>
      <c r="AB1889" s="54"/>
      <c r="AC1889" s="16"/>
      <c r="AD1889" s="14"/>
      <c r="AE1889" s="64"/>
      <c r="AF1889" s="118"/>
      <c r="AG1889" s="38"/>
      <c r="AH1889" s="146"/>
      <c r="AJ1889" s="38"/>
      <c r="AK1889" s="16"/>
      <c r="AL1889" s="16"/>
      <c r="AM1889" s="16"/>
      <c r="AO1889" s="157" t="s">
        <v>56</v>
      </c>
    </row>
    <row r="1890" spans="2:41" s="3" customFormat="1" ht="9.75" customHeight="1" x14ac:dyDescent="0.2">
      <c r="B1890" s="107" t="s">
        <v>52</v>
      </c>
      <c r="D1890" s="39"/>
      <c r="E1890" s="72" t="s">
        <v>3005</v>
      </c>
      <c r="F1890" s="72"/>
      <c r="G1890" s="29" t="s">
        <v>3007</v>
      </c>
      <c r="H1890" s="29"/>
      <c r="I1890" s="29"/>
      <c r="J1890" s="29"/>
      <c r="K1890" s="29" t="s">
        <v>103</v>
      </c>
      <c r="L1890" s="29"/>
      <c r="M1890" s="29" t="s">
        <v>3010</v>
      </c>
      <c r="N1890" s="29"/>
      <c r="P1890" s="72" t="s">
        <v>3004</v>
      </c>
      <c r="Q1890" s="87"/>
      <c r="R1890" s="28"/>
      <c r="S1890" s="38">
        <f>IF(Suggested="Yes",AA1890,AG1890)</f>
        <v>33.799999999999997</v>
      </c>
      <c r="T1890" s="36" t="s">
        <v>44</v>
      </c>
      <c r="U1890" s="5" t="str">
        <f>+Instructions!$B$3</f>
        <v>E</v>
      </c>
      <c r="V1890" s="51"/>
      <c r="W1890" s="55">
        <f>+Instructions!$C$22</f>
        <v>0</v>
      </c>
      <c r="X1890" s="38">
        <f t="shared" ref="X1890" si="1806">ROUND($AA1890*(1-W1890)+0.004999,2)</f>
        <v>33.799999999999997</v>
      </c>
      <c r="Y1890" s="146"/>
      <c r="Z1890" s="6" t="s">
        <v>3262</v>
      </c>
      <c r="AA1890" s="38">
        <v>33.799999999999997</v>
      </c>
      <c r="AB1890" s="59">
        <f t="shared" ref="AB1890" si="1807">+W1890</f>
        <v>0</v>
      </c>
      <c r="AC1890" s="16">
        <f t="shared" ref="AC1890" si="1808">+X1890</f>
        <v>33.799999999999997</v>
      </c>
      <c r="AD1890" s="12">
        <f t="shared" ref="AD1890" si="1809">(AG1890-AC1890)/AG1890</f>
        <v>0</v>
      </c>
      <c r="AE1890" s="115"/>
      <c r="AF1890" s="120">
        <v>1</v>
      </c>
      <c r="AG1890" s="37">
        <f t="shared" ref="AG1890" si="1810">SUM(AJ1890:AL1890)+AE1890</f>
        <v>33.799999999999997</v>
      </c>
      <c r="AH1890" s="146"/>
      <c r="AJ1890" s="38">
        <f t="shared" ref="AJ1890" si="1811">ROUND(AC1890/(1-VLOOKUP(AF1890,Group,2,FALSE)),2)</f>
        <v>33.799999999999997</v>
      </c>
      <c r="AK1890" s="16">
        <f t="shared" ref="AK1890" si="1812">IF(VLOOKUP(AF1890,Group,5,FALSE)="YES",VLOOKUP(ROUND(ROUND(AJ1890,1)-AJ1890,2),Round,2,FALSE)+VLOOKUP(AF1890,Group,6,FALSE),0)</f>
        <v>0</v>
      </c>
      <c r="AL1890" s="16">
        <f t="shared" ref="AL1890" si="1813">IF(VLOOKUP(AF1890,Group,7,FALSE)="",0,ROUND(AJ1890-0.04999,1)-AJ1890+AM1890)</f>
        <v>0</v>
      </c>
      <c r="AM1890" s="16" t="str">
        <f t="shared" ref="AM1890" si="1814">IF(VLOOKUP(AF1890,Group,7,FALSE)="","",VLOOKUP(AF1890,Group,7,FALSE))</f>
        <v/>
      </c>
      <c r="AO1890" s="156" t="s">
        <v>56</v>
      </c>
    </row>
    <row r="1891" spans="2:41" s="3" customFormat="1" ht="3.75" customHeight="1" x14ac:dyDescent="0.2">
      <c r="P1891" s="72"/>
      <c r="Q1891" s="87"/>
      <c r="R1891" s="6"/>
      <c r="S1891" s="38"/>
      <c r="T1891" s="6"/>
      <c r="U1891" s="5"/>
      <c r="V1891" s="51"/>
      <c r="W1891" s="55"/>
      <c r="X1891" s="14"/>
      <c r="Y1891" s="146"/>
      <c r="Z1891" s="38"/>
      <c r="AA1891" s="38"/>
      <c r="AB1891" s="54"/>
      <c r="AC1891" s="16"/>
      <c r="AD1891" s="14"/>
      <c r="AE1891" s="64"/>
      <c r="AF1891" s="118"/>
      <c r="AG1891" s="38"/>
      <c r="AH1891" s="146"/>
      <c r="AJ1891" s="38"/>
      <c r="AK1891" s="16"/>
      <c r="AL1891" s="16"/>
      <c r="AM1891" s="16"/>
      <c r="AO1891" s="157" t="s">
        <v>56</v>
      </c>
    </row>
    <row r="1892" spans="2:41" s="3" customFormat="1" ht="9.9499999999999993" customHeight="1" x14ac:dyDescent="0.2">
      <c r="C1892" s="71" t="s">
        <v>1874</v>
      </c>
      <c r="P1892" s="187"/>
      <c r="Q1892" s="6"/>
      <c r="R1892" s="77" t="s">
        <v>791</v>
      </c>
      <c r="S1892" s="185" t="s">
        <v>1875</v>
      </c>
      <c r="T1892" s="190"/>
      <c r="U1892" s="5"/>
      <c r="V1892" s="51"/>
      <c r="W1892" s="68"/>
      <c r="X1892" s="68"/>
      <c r="Y1892" s="146"/>
      <c r="Z1892" s="38"/>
      <c r="AA1892" s="38"/>
      <c r="AB1892" s="14"/>
      <c r="AC1892" s="14"/>
      <c r="AD1892" s="14"/>
      <c r="AE1892" s="14"/>
      <c r="AF1892" s="64"/>
      <c r="AG1892" s="16"/>
      <c r="AH1892" s="146"/>
      <c r="AO1892" s="157" t="s">
        <v>56</v>
      </c>
    </row>
    <row r="1893" spans="2:41" s="3" customFormat="1" ht="2.85" customHeight="1" x14ac:dyDescent="0.2">
      <c r="P1893" s="72"/>
      <c r="Q1893" s="87"/>
      <c r="R1893" s="6"/>
      <c r="S1893" s="38"/>
      <c r="T1893" s="6"/>
      <c r="U1893" s="5"/>
      <c r="V1893" s="51"/>
      <c r="W1893" s="55"/>
      <c r="X1893" s="14"/>
      <c r="Y1893" s="146"/>
      <c r="Z1893" s="38"/>
      <c r="AA1893" s="38"/>
      <c r="AB1893" s="54"/>
      <c r="AC1893" s="16"/>
      <c r="AD1893" s="14"/>
      <c r="AE1893" s="64"/>
      <c r="AF1893" s="118"/>
      <c r="AG1893" s="38"/>
      <c r="AH1893" s="146"/>
      <c r="AJ1893" s="38"/>
      <c r="AK1893" s="16"/>
      <c r="AL1893" s="16"/>
      <c r="AM1893" s="16"/>
      <c r="AO1893" s="157" t="s">
        <v>56</v>
      </c>
    </row>
    <row r="1894" spans="2:41" s="3" customFormat="1" ht="9.9499999999999993" customHeight="1" x14ac:dyDescent="0.2">
      <c r="B1894" s="106" t="s">
        <v>6</v>
      </c>
      <c r="D1894" s="39"/>
      <c r="E1894" s="72" t="s">
        <v>953</v>
      </c>
      <c r="F1894" s="72"/>
      <c r="G1894" s="29" t="s">
        <v>1758</v>
      </c>
      <c r="H1894" s="29"/>
      <c r="I1894" s="29"/>
      <c r="J1894" s="29"/>
      <c r="K1894" s="29" t="s">
        <v>966</v>
      </c>
      <c r="L1894" s="29"/>
      <c r="M1894" s="29" t="s">
        <v>1876</v>
      </c>
      <c r="N1894" s="72"/>
      <c r="P1894" s="72" t="s">
        <v>1742</v>
      </c>
      <c r="Q1894" s="87"/>
      <c r="R1894" s="28"/>
      <c r="S1894" s="38">
        <f>IF(Suggested="Yes",AA1894,AG1894)</f>
        <v>38.9</v>
      </c>
      <c r="T1894" s="36" t="s">
        <v>44</v>
      </c>
      <c r="U1894" s="5" t="str">
        <f>+Instructions!$B$3</f>
        <v>E</v>
      </c>
      <c r="V1894" s="51"/>
      <c r="W1894" s="55">
        <f>+Instructions!$C$22</f>
        <v>0</v>
      </c>
      <c r="X1894" s="38">
        <f>ROUND($AA1894*(1-W1894)+0.004999,2)</f>
        <v>38.9</v>
      </c>
      <c r="Y1894" s="146"/>
      <c r="Z1894" s="6" t="s">
        <v>3263</v>
      </c>
      <c r="AA1894" s="38">
        <v>38.9</v>
      </c>
      <c r="AB1894" s="59">
        <f>+W1894</f>
        <v>0</v>
      </c>
      <c r="AC1894" s="16">
        <f>+X1894</f>
        <v>38.9</v>
      </c>
      <c r="AD1894" s="12">
        <f>(AG1894-AC1894)/AG1894</f>
        <v>0</v>
      </c>
      <c r="AE1894" s="115"/>
      <c r="AF1894" s="121">
        <v>3</v>
      </c>
      <c r="AG1894" s="52">
        <f>SUM(AJ1894:AL1894)+AE1894</f>
        <v>38.9</v>
      </c>
      <c r="AH1894" s="146"/>
      <c r="AJ1894" s="38">
        <f>ROUND(AC1894/(1-VLOOKUP(AF1894,Group,2,FALSE)),2)</f>
        <v>38.9</v>
      </c>
      <c r="AK1894" s="16">
        <f>IF(VLOOKUP(AF1894,Group,5,FALSE)="YES",VLOOKUP(ROUND(ROUND(AJ1894,1)-AJ1894,2),Round,2,FALSE)+VLOOKUP(AF1894,Group,6,FALSE),0)</f>
        <v>0</v>
      </c>
      <c r="AL1894" s="16">
        <f>IF(VLOOKUP(AF1894,Group,7,FALSE)="",0,ROUND(AJ1894-0.04999,1)-AJ1894+AM1894)</f>
        <v>0</v>
      </c>
      <c r="AM1894" s="16" t="str">
        <f>IF(VLOOKUP(AF1894,Group,7,FALSE)="","",VLOOKUP(AF1894,Group,7,FALSE))</f>
        <v/>
      </c>
      <c r="AO1894" s="156" t="s">
        <v>56</v>
      </c>
    </row>
    <row r="1895" spans="2:41" s="3" customFormat="1" ht="1.5" customHeight="1" x14ac:dyDescent="0.2">
      <c r="P1895" s="72"/>
      <c r="Q1895" s="87"/>
      <c r="R1895" s="6"/>
      <c r="S1895" s="38"/>
      <c r="T1895" s="6"/>
      <c r="U1895" s="5"/>
      <c r="V1895" s="51"/>
      <c r="W1895" s="55"/>
      <c r="X1895" s="14"/>
      <c r="Y1895" s="146"/>
      <c r="Z1895" s="38"/>
      <c r="AA1895" s="38"/>
      <c r="AB1895" s="54"/>
      <c r="AC1895" s="16"/>
      <c r="AD1895" s="14"/>
      <c r="AE1895" s="64"/>
      <c r="AF1895" s="118"/>
      <c r="AG1895" s="38"/>
      <c r="AH1895" s="146"/>
      <c r="AJ1895" s="38"/>
      <c r="AK1895" s="16"/>
      <c r="AL1895" s="16"/>
      <c r="AM1895" s="16"/>
      <c r="AO1895" s="157" t="s">
        <v>56</v>
      </c>
    </row>
    <row r="1896" spans="2:41" s="3" customFormat="1" ht="9.9499999999999993" customHeight="1" x14ac:dyDescent="0.2">
      <c r="B1896" s="106" t="s">
        <v>6</v>
      </c>
      <c r="D1896" s="39"/>
      <c r="E1896" s="72" t="s">
        <v>953</v>
      </c>
      <c r="F1896" s="72"/>
      <c r="G1896" s="29" t="s">
        <v>1890</v>
      </c>
      <c r="H1896" s="29"/>
      <c r="I1896" s="29"/>
      <c r="J1896" s="29"/>
      <c r="K1896" s="29" t="s">
        <v>966</v>
      </c>
      <c r="L1896" s="29"/>
      <c r="M1896" s="144" t="s">
        <v>1883</v>
      </c>
      <c r="N1896" s="72"/>
      <c r="P1896" s="72" t="s">
        <v>1742</v>
      </c>
      <c r="Q1896" s="87"/>
      <c r="R1896" s="28"/>
      <c r="S1896" s="38">
        <f t="shared" ref="S1896:S1903" si="1815">IF(Suggested="Yes",AA1896,AG1896)</f>
        <v>43.15</v>
      </c>
      <c r="T1896" s="36" t="s">
        <v>44</v>
      </c>
      <c r="U1896" s="5" t="str">
        <f>+Instructions!$B$3</f>
        <v>E</v>
      </c>
      <c r="V1896" s="51"/>
      <c r="W1896" s="55">
        <f>+Instructions!$C$22</f>
        <v>0</v>
      </c>
      <c r="X1896" s="38">
        <f t="shared" ref="X1896:X1903" si="1816">ROUND($AA1896*(1-W1896)+0.004999,2)</f>
        <v>43.15</v>
      </c>
      <c r="Y1896" s="146"/>
      <c r="Z1896" s="6" t="s">
        <v>3263</v>
      </c>
      <c r="AA1896" s="38">
        <v>43.15</v>
      </c>
      <c r="AB1896" s="59">
        <f t="shared" ref="AB1896:AC1903" si="1817">+W1896</f>
        <v>0</v>
      </c>
      <c r="AC1896" s="16">
        <f t="shared" si="1817"/>
        <v>43.15</v>
      </c>
      <c r="AD1896" s="12">
        <f t="shared" ref="AD1896:AD1903" si="1818">(AG1896-AC1896)/AG1896</f>
        <v>0</v>
      </c>
      <c r="AE1896" s="115"/>
      <c r="AF1896" s="121">
        <v>3</v>
      </c>
      <c r="AG1896" s="52">
        <f t="shared" ref="AG1896:AG1903" si="1819">SUM(AJ1896:AL1896)+AE1896</f>
        <v>43.15</v>
      </c>
      <c r="AH1896" s="146"/>
      <c r="AJ1896" s="38">
        <f t="shared" ref="AJ1896:AJ1903" si="1820">ROUND(AC1896/(1-VLOOKUP(AF1896,Group,2,FALSE)),2)</f>
        <v>43.15</v>
      </c>
      <c r="AK1896" s="16">
        <f t="shared" ref="AK1896:AK1903" si="1821">IF(VLOOKUP(AF1896,Group,5,FALSE)="YES",VLOOKUP(ROUND(ROUND(AJ1896,1)-AJ1896,2),Round,2,FALSE)+VLOOKUP(AF1896,Group,6,FALSE),0)</f>
        <v>0</v>
      </c>
      <c r="AL1896" s="16">
        <f t="shared" ref="AL1896:AL1903" si="1822">IF(VLOOKUP(AF1896,Group,7,FALSE)="",0,ROUND(AJ1896-0.04999,1)-AJ1896+AM1896)</f>
        <v>0</v>
      </c>
      <c r="AM1896" s="16" t="str">
        <f t="shared" ref="AM1896:AM1903" si="1823">IF(VLOOKUP(AF1896,Group,7,FALSE)="","",VLOOKUP(AF1896,Group,7,FALSE))</f>
        <v/>
      </c>
      <c r="AO1896" s="156" t="s">
        <v>56</v>
      </c>
    </row>
    <row r="1897" spans="2:41" s="3" customFormat="1" ht="9.9499999999999993" customHeight="1" x14ac:dyDescent="0.2">
      <c r="B1897" s="106" t="s">
        <v>6</v>
      </c>
      <c r="D1897" s="39"/>
      <c r="E1897" s="72" t="s">
        <v>953</v>
      </c>
      <c r="F1897" s="72"/>
      <c r="G1897" s="29" t="s">
        <v>1886</v>
      </c>
      <c r="H1897" s="29"/>
      <c r="I1897" s="29"/>
      <c r="J1897" s="29"/>
      <c r="K1897" s="29" t="s">
        <v>966</v>
      </c>
      <c r="L1897" s="29"/>
      <c r="M1897" s="144" t="s">
        <v>1878</v>
      </c>
      <c r="N1897" s="72"/>
      <c r="P1897" s="72" t="s">
        <v>1742</v>
      </c>
      <c r="Q1897" s="87"/>
      <c r="R1897" s="28"/>
      <c r="S1897" s="38">
        <f t="shared" si="1815"/>
        <v>43.15</v>
      </c>
      <c r="T1897" s="36" t="s">
        <v>44</v>
      </c>
      <c r="U1897" s="5" t="str">
        <f>+Instructions!$B$3</f>
        <v>E</v>
      </c>
      <c r="V1897" s="51"/>
      <c r="W1897" s="55">
        <f>+Instructions!$C$22</f>
        <v>0</v>
      </c>
      <c r="X1897" s="38">
        <f t="shared" si="1816"/>
        <v>43.15</v>
      </c>
      <c r="Y1897" s="146"/>
      <c r="Z1897" s="6" t="s">
        <v>3263</v>
      </c>
      <c r="AA1897" s="38">
        <v>43.15</v>
      </c>
      <c r="AB1897" s="59">
        <f t="shared" si="1817"/>
        <v>0</v>
      </c>
      <c r="AC1897" s="16">
        <f t="shared" si="1817"/>
        <v>43.15</v>
      </c>
      <c r="AD1897" s="12">
        <f t="shared" si="1818"/>
        <v>0</v>
      </c>
      <c r="AE1897" s="115"/>
      <c r="AF1897" s="121">
        <v>3</v>
      </c>
      <c r="AG1897" s="52">
        <f t="shared" si="1819"/>
        <v>43.15</v>
      </c>
      <c r="AH1897" s="146"/>
      <c r="AJ1897" s="38">
        <f t="shared" si="1820"/>
        <v>43.15</v>
      </c>
      <c r="AK1897" s="16">
        <f t="shared" si="1821"/>
        <v>0</v>
      </c>
      <c r="AL1897" s="16">
        <f t="shared" si="1822"/>
        <v>0</v>
      </c>
      <c r="AM1897" s="16" t="str">
        <f t="shared" si="1823"/>
        <v/>
      </c>
      <c r="AO1897" s="156" t="s">
        <v>56</v>
      </c>
    </row>
    <row r="1898" spans="2:41" s="3" customFormat="1" ht="9.9499999999999993" customHeight="1" x14ac:dyDescent="0.2">
      <c r="B1898" s="106" t="s">
        <v>6</v>
      </c>
      <c r="D1898" s="39"/>
      <c r="E1898" s="72" t="s">
        <v>953</v>
      </c>
      <c r="F1898" s="72"/>
      <c r="G1898" s="29" t="s">
        <v>1885</v>
      </c>
      <c r="H1898" s="29"/>
      <c r="I1898" s="29"/>
      <c r="J1898" s="29"/>
      <c r="K1898" s="29" t="s">
        <v>966</v>
      </c>
      <c r="L1898" s="29"/>
      <c r="M1898" s="144" t="s">
        <v>1877</v>
      </c>
      <c r="N1898" s="72"/>
      <c r="P1898" s="72" t="s">
        <v>1742</v>
      </c>
      <c r="Q1898" s="87"/>
      <c r="R1898" s="28"/>
      <c r="S1898" s="38">
        <f t="shared" si="1815"/>
        <v>43.15</v>
      </c>
      <c r="T1898" s="36" t="s">
        <v>44</v>
      </c>
      <c r="U1898" s="5" t="str">
        <f>+Instructions!$B$3</f>
        <v>E</v>
      </c>
      <c r="V1898" s="51"/>
      <c r="W1898" s="55">
        <f>+Instructions!$C$22</f>
        <v>0</v>
      </c>
      <c r="X1898" s="38">
        <f t="shared" si="1816"/>
        <v>43.15</v>
      </c>
      <c r="Y1898" s="146"/>
      <c r="Z1898" s="6" t="s">
        <v>3263</v>
      </c>
      <c r="AA1898" s="38">
        <v>43.15</v>
      </c>
      <c r="AB1898" s="59">
        <f t="shared" si="1817"/>
        <v>0</v>
      </c>
      <c r="AC1898" s="16">
        <f t="shared" si="1817"/>
        <v>43.15</v>
      </c>
      <c r="AD1898" s="12">
        <f t="shared" si="1818"/>
        <v>0</v>
      </c>
      <c r="AE1898" s="115"/>
      <c r="AF1898" s="121">
        <v>3</v>
      </c>
      <c r="AG1898" s="52">
        <f t="shared" si="1819"/>
        <v>43.15</v>
      </c>
      <c r="AH1898" s="146"/>
      <c r="AJ1898" s="38">
        <f t="shared" si="1820"/>
        <v>43.15</v>
      </c>
      <c r="AK1898" s="16">
        <f t="shared" si="1821"/>
        <v>0</v>
      </c>
      <c r="AL1898" s="16">
        <f t="shared" si="1822"/>
        <v>0</v>
      </c>
      <c r="AM1898" s="16" t="str">
        <f t="shared" si="1823"/>
        <v/>
      </c>
      <c r="AO1898" s="156" t="s">
        <v>56</v>
      </c>
    </row>
    <row r="1899" spans="2:41" s="3" customFormat="1" ht="9.9499999999999993" customHeight="1" x14ac:dyDescent="0.2">
      <c r="B1899" s="106" t="s">
        <v>6</v>
      </c>
      <c r="D1899" s="39"/>
      <c r="E1899" s="72" t="s">
        <v>953</v>
      </c>
      <c r="F1899" s="72"/>
      <c r="G1899" s="29" t="s">
        <v>1887</v>
      </c>
      <c r="H1899" s="29"/>
      <c r="I1899" s="29"/>
      <c r="J1899" s="29"/>
      <c r="K1899" s="29" t="s">
        <v>966</v>
      </c>
      <c r="L1899" s="29"/>
      <c r="M1899" s="144" t="s">
        <v>1879</v>
      </c>
      <c r="N1899" s="72"/>
      <c r="P1899" s="72" t="s">
        <v>1742</v>
      </c>
      <c r="Q1899" s="87"/>
      <c r="R1899" s="28"/>
      <c r="S1899" s="38">
        <f t="shared" si="1815"/>
        <v>43.15</v>
      </c>
      <c r="T1899" s="36" t="s">
        <v>44</v>
      </c>
      <c r="U1899" s="5" t="str">
        <f>+Instructions!$B$3</f>
        <v>E</v>
      </c>
      <c r="V1899" s="51"/>
      <c r="W1899" s="55">
        <f>+Instructions!$C$22</f>
        <v>0</v>
      </c>
      <c r="X1899" s="38">
        <f t="shared" si="1816"/>
        <v>43.15</v>
      </c>
      <c r="Y1899" s="146"/>
      <c r="Z1899" s="6" t="s">
        <v>3263</v>
      </c>
      <c r="AA1899" s="38">
        <v>43.15</v>
      </c>
      <c r="AB1899" s="59">
        <f t="shared" si="1817"/>
        <v>0</v>
      </c>
      <c r="AC1899" s="16">
        <f t="shared" si="1817"/>
        <v>43.15</v>
      </c>
      <c r="AD1899" s="12">
        <f t="shared" si="1818"/>
        <v>0</v>
      </c>
      <c r="AE1899" s="115"/>
      <c r="AF1899" s="121">
        <v>3</v>
      </c>
      <c r="AG1899" s="52">
        <f t="shared" si="1819"/>
        <v>43.15</v>
      </c>
      <c r="AH1899" s="146"/>
      <c r="AJ1899" s="38">
        <f t="shared" si="1820"/>
        <v>43.15</v>
      </c>
      <c r="AK1899" s="16">
        <f t="shared" si="1821"/>
        <v>0</v>
      </c>
      <c r="AL1899" s="16">
        <f t="shared" si="1822"/>
        <v>0</v>
      </c>
      <c r="AM1899" s="16" t="str">
        <f t="shared" si="1823"/>
        <v/>
      </c>
      <c r="AO1899" s="156" t="s">
        <v>56</v>
      </c>
    </row>
    <row r="1900" spans="2:41" s="3" customFormat="1" ht="9.9499999999999993" customHeight="1" x14ac:dyDescent="0.2">
      <c r="B1900" s="106" t="s">
        <v>6</v>
      </c>
      <c r="D1900" s="39"/>
      <c r="E1900" s="72" t="s">
        <v>953</v>
      </c>
      <c r="F1900" s="72"/>
      <c r="G1900" s="29" t="s">
        <v>1891</v>
      </c>
      <c r="H1900" s="29"/>
      <c r="I1900" s="29"/>
      <c r="J1900" s="29"/>
      <c r="K1900" s="29" t="s">
        <v>966</v>
      </c>
      <c r="L1900" s="29"/>
      <c r="M1900" s="144" t="s">
        <v>1884</v>
      </c>
      <c r="N1900" s="72"/>
      <c r="P1900" s="72" t="s">
        <v>1742</v>
      </c>
      <c r="Q1900" s="87"/>
      <c r="R1900" s="28"/>
      <c r="S1900" s="38">
        <f t="shared" si="1815"/>
        <v>43.15</v>
      </c>
      <c r="T1900" s="36" t="s">
        <v>44</v>
      </c>
      <c r="U1900" s="5" t="str">
        <f>+Instructions!$B$3</f>
        <v>E</v>
      </c>
      <c r="V1900" s="51"/>
      <c r="W1900" s="55">
        <f>+Instructions!$C$22</f>
        <v>0</v>
      </c>
      <c r="X1900" s="38">
        <f t="shared" si="1816"/>
        <v>43.15</v>
      </c>
      <c r="Y1900" s="146"/>
      <c r="Z1900" s="6" t="s">
        <v>3263</v>
      </c>
      <c r="AA1900" s="38">
        <v>43.15</v>
      </c>
      <c r="AB1900" s="59">
        <f t="shared" si="1817"/>
        <v>0</v>
      </c>
      <c r="AC1900" s="16">
        <f t="shared" si="1817"/>
        <v>43.15</v>
      </c>
      <c r="AD1900" s="12">
        <f t="shared" si="1818"/>
        <v>0</v>
      </c>
      <c r="AE1900" s="115"/>
      <c r="AF1900" s="121">
        <v>3</v>
      </c>
      <c r="AG1900" s="52">
        <f t="shared" si="1819"/>
        <v>43.15</v>
      </c>
      <c r="AH1900" s="146"/>
      <c r="AJ1900" s="38">
        <f t="shared" si="1820"/>
        <v>43.15</v>
      </c>
      <c r="AK1900" s="16">
        <f t="shared" si="1821"/>
        <v>0</v>
      </c>
      <c r="AL1900" s="16">
        <f t="shared" si="1822"/>
        <v>0</v>
      </c>
      <c r="AM1900" s="16" t="str">
        <f t="shared" si="1823"/>
        <v/>
      </c>
      <c r="AO1900" s="156" t="s">
        <v>56</v>
      </c>
    </row>
    <row r="1901" spans="2:41" s="3" customFormat="1" ht="9.9499999999999993" customHeight="1" x14ac:dyDescent="0.2">
      <c r="B1901" s="106" t="s">
        <v>6</v>
      </c>
      <c r="D1901" s="39"/>
      <c r="E1901" s="72" t="s">
        <v>953</v>
      </c>
      <c r="F1901" s="72"/>
      <c r="G1901" s="29" t="s">
        <v>1892</v>
      </c>
      <c r="H1901" s="29"/>
      <c r="I1901" s="29"/>
      <c r="J1901" s="29"/>
      <c r="K1901" s="29" t="s">
        <v>966</v>
      </c>
      <c r="L1901" s="29"/>
      <c r="M1901" s="144" t="s">
        <v>1880</v>
      </c>
      <c r="N1901" s="72"/>
      <c r="P1901" s="72" t="s">
        <v>1742</v>
      </c>
      <c r="Q1901" s="87"/>
      <c r="R1901" s="28"/>
      <c r="S1901" s="38">
        <f t="shared" si="1815"/>
        <v>43.15</v>
      </c>
      <c r="T1901" s="36" t="s">
        <v>44</v>
      </c>
      <c r="U1901" s="5" t="str">
        <f>+Instructions!$B$3</f>
        <v>E</v>
      </c>
      <c r="V1901" s="51"/>
      <c r="W1901" s="55">
        <f>+Instructions!$C$22</f>
        <v>0</v>
      </c>
      <c r="X1901" s="38">
        <f t="shared" si="1816"/>
        <v>43.15</v>
      </c>
      <c r="Y1901" s="146"/>
      <c r="Z1901" s="6" t="s">
        <v>3263</v>
      </c>
      <c r="AA1901" s="38">
        <v>43.15</v>
      </c>
      <c r="AB1901" s="59">
        <f t="shared" si="1817"/>
        <v>0</v>
      </c>
      <c r="AC1901" s="16">
        <f t="shared" si="1817"/>
        <v>43.15</v>
      </c>
      <c r="AD1901" s="12">
        <f t="shared" si="1818"/>
        <v>0</v>
      </c>
      <c r="AE1901" s="115"/>
      <c r="AF1901" s="121">
        <v>3</v>
      </c>
      <c r="AG1901" s="52">
        <f t="shared" si="1819"/>
        <v>43.15</v>
      </c>
      <c r="AH1901" s="146"/>
      <c r="AJ1901" s="38">
        <f t="shared" si="1820"/>
        <v>43.15</v>
      </c>
      <c r="AK1901" s="16">
        <f t="shared" si="1821"/>
        <v>0</v>
      </c>
      <c r="AL1901" s="16">
        <f t="shared" si="1822"/>
        <v>0</v>
      </c>
      <c r="AM1901" s="16" t="str">
        <f t="shared" si="1823"/>
        <v/>
      </c>
      <c r="AO1901" s="156" t="s">
        <v>56</v>
      </c>
    </row>
    <row r="1902" spans="2:41" s="3" customFormat="1" ht="9.9499999999999993" customHeight="1" x14ac:dyDescent="0.2">
      <c r="B1902" s="106" t="s">
        <v>6</v>
      </c>
      <c r="D1902" s="39"/>
      <c r="E1902" s="72" t="s">
        <v>953</v>
      </c>
      <c r="F1902" s="72"/>
      <c r="G1902" s="29" t="s">
        <v>1889</v>
      </c>
      <c r="H1902" s="29"/>
      <c r="I1902" s="29"/>
      <c r="J1902" s="29"/>
      <c r="K1902" s="29" t="s">
        <v>966</v>
      </c>
      <c r="L1902" s="29"/>
      <c r="M1902" s="144" t="s">
        <v>1882</v>
      </c>
      <c r="N1902" s="72"/>
      <c r="P1902" s="72" t="s">
        <v>1742</v>
      </c>
      <c r="Q1902" s="87"/>
      <c r="R1902" s="28"/>
      <c r="S1902" s="38">
        <f t="shared" si="1815"/>
        <v>43.15</v>
      </c>
      <c r="T1902" s="36" t="s">
        <v>44</v>
      </c>
      <c r="U1902" s="5" t="str">
        <f>+Instructions!$B$3</f>
        <v>E</v>
      </c>
      <c r="V1902" s="51"/>
      <c r="W1902" s="55">
        <f>+Instructions!$C$22</f>
        <v>0</v>
      </c>
      <c r="X1902" s="38">
        <f t="shared" si="1816"/>
        <v>43.15</v>
      </c>
      <c r="Y1902" s="146"/>
      <c r="Z1902" s="6" t="s">
        <v>3263</v>
      </c>
      <c r="AA1902" s="38">
        <v>43.15</v>
      </c>
      <c r="AB1902" s="59">
        <f t="shared" si="1817"/>
        <v>0</v>
      </c>
      <c r="AC1902" s="16">
        <f t="shared" si="1817"/>
        <v>43.15</v>
      </c>
      <c r="AD1902" s="12">
        <f t="shared" si="1818"/>
        <v>0</v>
      </c>
      <c r="AE1902" s="115"/>
      <c r="AF1902" s="121">
        <v>3</v>
      </c>
      <c r="AG1902" s="52">
        <f t="shared" si="1819"/>
        <v>43.15</v>
      </c>
      <c r="AH1902" s="146"/>
      <c r="AJ1902" s="38">
        <f t="shared" si="1820"/>
        <v>43.15</v>
      </c>
      <c r="AK1902" s="16">
        <f t="shared" si="1821"/>
        <v>0</v>
      </c>
      <c r="AL1902" s="16">
        <f t="shared" si="1822"/>
        <v>0</v>
      </c>
      <c r="AM1902" s="16" t="str">
        <f t="shared" si="1823"/>
        <v/>
      </c>
      <c r="AO1902" s="156" t="s">
        <v>56</v>
      </c>
    </row>
    <row r="1903" spans="2:41" s="3" customFormat="1" ht="9.9499999999999993" customHeight="1" x14ac:dyDescent="0.2">
      <c r="B1903" s="106" t="s">
        <v>6</v>
      </c>
      <c r="D1903" s="39"/>
      <c r="E1903" s="72" t="s">
        <v>953</v>
      </c>
      <c r="F1903" s="72"/>
      <c r="G1903" s="29" t="s">
        <v>1888</v>
      </c>
      <c r="H1903" s="29"/>
      <c r="I1903" s="29"/>
      <c r="J1903" s="29"/>
      <c r="K1903" s="29" t="s">
        <v>966</v>
      </c>
      <c r="L1903" s="29"/>
      <c r="M1903" s="144" t="s">
        <v>1881</v>
      </c>
      <c r="N1903" s="72"/>
      <c r="P1903" s="72" t="s">
        <v>1742</v>
      </c>
      <c r="Q1903" s="87"/>
      <c r="R1903" s="28"/>
      <c r="S1903" s="38">
        <f t="shared" si="1815"/>
        <v>43.15</v>
      </c>
      <c r="T1903" s="36" t="s">
        <v>44</v>
      </c>
      <c r="U1903" s="5" t="str">
        <f>+Instructions!$B$3</f>
        <v>E</v>
      </c>
      <c r="V1903" s="51"/>
      <c r="W1903" s="55">
        <f>+Instructions!$C$22</f>
        <v>0</v>
      </c>
      <c r="X1903" s="38">
        <f t="shared" si="1816"/>
        <v>43.15</v>
      </c>
      <c r="Y1903" s="146"/>
      <c r="Z1903" s="6" t="s">
        <v>3263</v>
      </c>
      <c r="AA1903" s="38">
        <v>43.15</v>
      </c>
      <c r="AB1903" s="59">
        <f t="shared" si="1817"/>
        <v>0</v>
      </c>
      <c r="AC1903" s="16">
        <f t="shared" si="1817"/>
        <v>43.15</v>
      </c>
      <c r="AD1903" s="12">
        <f t="shared" si="1818"/>
        <v>0</v>
      </c>
      <c r="AE1903" s="115"/>
      <c r="AF1903" s="121">
        <v>3</v>
      </c>
      <c r="AG1903" s="52">
        <f t="shared" si="1819"/>
        <v>43.15</v>
      </c>
      <c r="AH1903" s="146"/>
      <c r="AJ1903" s="38">
        <f t="shared" si="1820"/>
        <v>43.15</v>
      </c>
      <c r="AK1903" s="16">
        <f t="shared" si="1821"/>
        <v>0</v>
      </c>
      <c r="AL1903" s="16">
        <f t="shared" si="1822"/>
        <v>0</v>
      </c>
      <c r="AM1903" s="16" t="str">
        <f t="shared" si="1823"/>
        <v/>
      </c>
      <c r="AO1903" s="156" t="s">
        <v>56</v>
      </c>
    </row>
    <row r="1904" spans="2:41" s="3" customFormat="1" ht="1.5" customHeight="1" x14ac:dyDescent="0.2">
      <c r="P1904" s="72"/>
      <c r="Q1904" s="87"/>
      <c r="R1904" s="6"/>
      <c r="S1904" s="38"/>
      <c r="T1904" s="6"/>
      <c r="U1904" s="5"/>
      <c r="V1904" s="51"/>
      <c r="W1904" s="142"/>
      <c r="X1904" s="55"/>
      <c r="Y1904" s="149"/>
      <c r="Z1904" s="142"/>
      <c r="AA1904" s="38"/>
      <c r="AB1904" s="38"/>
      <c r="AC1904" s="54"/>
      <c r="AD1904" s="16"/>
      <c r="AE1904" s="14"/>
      <c r="AF1904" s="64"/>
      <c r="AG1904" s="118"/>
      <c r="AH1904" s="151"/>
      <c r="AI1904" s="142"/>
      <c r="AK1904" s="16"/>
      <c r="AL1904" s="16"/>
      <c r="AM1904" s="16"/>
      <c r="AN1904" s="16"/>
      <c r="AO1904" s="157"/>
    </row>
    <row r="1905" spans="2:41" s="3" customFormat="1" ht="9.75" customHeight="1" x14ac:dyDescent="0.2">
      <c r="D1905" s="39" t="s">
        <v>303</v>
      </c>
      <c r="E1905" s="164" t="s">
        <v>1894</v>
      </c>
      <c r="F1905" s="72"/>
      <c r="G1905" s="29"/>
      <c r="H1905" s="29"/>
      <c r="I1905" s="29"/>
      <c r="J1905" s="29"/>
      <c r="K1905" s="29"/>
      <c r="L1905" s="29"/>
      <c r="M1905" s="29"/>
      <c r="N1905" s="160"/>
      <c r="Q1905" s="87"/>
      <c r="R1905" s="28"/>
      <c r="S1905" s="38"/>
      <c r="T1905" s="36"/>
      <c r="U1905" s="5"/>
      <c r="V1905" s="51"/>
      <c r="W1905" s="142"/>
      <c r="X1905" s="38"/>
      <c r="Y1905" s="146"/>
      <c r="Z1905" s="148"/>
      <c r="AA1905" s="38"/>
      <c r="AB1905" s="142"/>
      <c r="AC1905" s="142"/>
      <c r="AD1905" s="38"/>
      <c r="AE1905" s="59"/>
      <c r="AF1905" s="16"/>
      <c r="AG1905" s="12"/>
      <c r="AH1905" s="152"/>
      <c r="AI1905" s="154"/>
      <c r="AJ1905" s="38"/>
      <c r="AK1905" s="142"/>
      <c r="AM1905" s="6" t="s">
        <v>244</v>
      </c>
      <c r="AO1905" s="157"/>
    </row>
    <row r="1906" spans="2:41" s="3" customFormat="1" ht="3.75" customHeight="1" x14ac:dyDescent="0.2">
      <c r="P1906" s="72"/>
      <c r="Q1906" s="87"/>
      <c r="R1906" s="6"/>
      <c r="S1906" s="38"/>
      <c r="T1906" s="6"/>
      <c r="U1906" s="5"/>
      <c r="V1906" s="51"/>
      <c r="W1906" s="55"/>
      <c r="X1906" s="14"/>
      <c r="Y1906" s="146"/>
      <c r="Z1906" s="38"/>
      <c r="AA1906" s="38"/>
      <c r="AB1906" s="54"/>
      <c r="AC1906" s="16"/>
      <c r="AD1906" s="14"/>
      <c r="AE1906" s="64"/>
      <c r="AF1906" s="118"/>
      <c r="AG1906" s="38"/>
      <c r="AH1906" s="146"/>
      <c r="AJ1906" s="38"/>
      <c r="AK1906" s="16"/>
      <c r="AL1906" s="16"/>
      <c r="AM1906" s="16"/>
      <c r="AO1906" s="157" t="s">
        <v>56</v>
      </c>
    </row>
    <row r="1907" spans="2:41" s="3" customFormat="1" ht="9.9499999999999993" customHeight="1" x14ac:dyDescent="0.2">
      <c r="C1907" s="71" t="s">
        <v>1086</v>
      </c>
      <c r="L1907" s="3" t="s">
        <v>2386</v>
      </c>
      <c r="P1907" s="137"/>
      <c r="Q1907" s="6"/>
      <c r="R1907" s="77" t="s">
        <v>791</v>
      </c>
      <c r="S1907" s="185" t="s">
        <v>1077</v>
      </c>
      <c r="T1907" s="190"/>
      <c r="U1907" s="5"/>
      <c r="V1907" s="51"/>
      <c r="W1907" s="68"/>
      <c r="X1907" s="68"/>
      <c r="Y1907" s="146"/>
      <c r="Z1907" s="38"/>
      <c r="AA1907" s="38"/>
      <c r="AB1907" s="14"/>
      <c r="AC1907" s="14"/>
      <c r="AD1907" s="14"/>
      <c r="AE1907" s="14"/>
      <c r="AF1907" s="64"/>
      <c r="AG1907" s="16"/>
      <c r="AH1907" s="146"/>
      <c r="AO1907" s="157" t="s">
        <v>56</v>
      </c>
    </row>
    <row r="1908" spans="2:41" s="3" customFormat="1" ht="2.85" customHeight="1" x14ac:dyDescent="0.2">
      <c r="P1908" s="72"/>
      <c r="Q1908" s="87"/>
      <c r="R1908" s="6"/>
      <c r="S1908" s="38"/>
      <c r="T1908" s="6"/>
      <c r="U1908" s="5"/>
      <c r="V1908" s="51"/>
      <c r="W1908" s="55"/>
      <c r="X1908" s="14"/>
      <c r="Y1908" s="146"/>
      <c r="Z1908" s="38"/>
      <c r="AA1908" s="38"/>
      <c r="AB1908" s="54"/>
      <c r="AC1908" s="16"/>
      <c r="AD1908" s="14"/>
      <c r="AE1908" s="64"/>
      <c r="AF1908" s="118"/>
      <c r="AG1908" s="38"/>
      <c r="AH1908" s="146"/>
      <c r="AJ1908" s="38"/>
      <c r="AK1908" s="16"/>
      <c r="AL1908" s="16"/>
      <c r="AM1908" s="16"/>
      <c r="AO1908" s="157" t="s">
        <v>56</v>
      </c>
    </row>
    <row r="1909" spans="2:41" s="3" customFormat="1" ht="9.9499999999999993" customHeight="1" x14ac:dyDescent="0.2">
      <c r="C1909" s="34"/>
      <c r="D1909" s="39" t="s">
        <v>216</v>
      </c>
      <c r="E1909" s="138" t="s">
        <v>388</v>
      </c>
      <c r="F1909" s="138"/>
      <c r="G1909" s="138"/>
      <c r="H1909" s="138"/>
      <c r="I1909" s="138"/>
      <c r="J1909" s="138"/>
      <c r="K1909" s="138"/>
      <c r="L1909" s="138"/>
      <c r="M1909" s="138"/>
      <c r="N1909" s="138"/>
      <c r="O1909" s="29"/>
      <c r="P1909" s="72"/>
      <c r="Q1909" s="29"/>
      <c r="R1909" s="29"/>
      <c r="S1909" s="29"/>
      <c r="T1909" s="29"/>
      <c r="U1909" s="5"/>
      <c r="V1909" s="51"/>
      <c r="W1909" s="68"/>
      <c r="X1909" s="68"/>
      <c r="Y1909" s="146"/>
      <c r="Z1909" s="38"/>
      <c r="AA1909" s="38"/>
      <c r="AB1909" s="54"/>
      <c r="AC1909" s="16"/>
      <c r="AD1909" s="14"/>
      <c r="AE1909" s="64"/>
      <c r="AF1909" s="118"/>
      <c r="AG1909" s="16"/>
      <c r="AH1909" s="146"/>
      <c r="AJ1909" s="38"/>
      <c r="AK1909" s="16"/>
      <c r="AL1909" s="16"/>
      <c r="AM1909" s="16"/>
      <c r="AO1909" s="157"/>
    </row>
    <row r="1910" spans="2:41" s="3" customFormat="1" ht="1.5" customHeight="1" x14ac:dyDescent="0.2">
      <c r="P1910" s="72"/>
      <c r="Q1910" s="87"/>
      <c r="R1910" s="6"/>
      <c r="S1910" s="38"/>
      <c r="T1910" s="6"/>
      <c r="U1910" s="5"/>
      <c r="V1910" s="51"/>
      <c r="W1910" s="55"/>
      <c r="X1910" s="14"/>
      <c r="Y1910" s="146"/>
      <c r="Z1910" s="38"/>
      <c r="AA1910" s="38"/>
      <c r="AB1910" s="54"/>
      <c r="AC1910" s="16"/>
      <c r="AD1910" s="14"/>
      <c r="AE1910" s="64"/>
      <c r="AF1910" s="118"/>
      <c r="AG1910" s="38"/>
      <c r="AH1910" s="146"/>
      <c r="AJ1910" s="38"/>
      <c r="AK1910" s="16"/>
      <c r="AL1910" s="16"/>
      <c r="AM1910" s="16"/>
      <c r="AO1910" s="157" t="s">
        <v>56</v>
      </c>
    </row>
    <row r="1911" spans="2:41" s="3" customFormat="1" ht="9.9499999999999993" customHeight="1" x14ac:dyDescent="0.2">
      <c r="B1911" s="107" t="s">
        <v>52</v>
      </c>
      <c r="D1911" s="39"/>
      <c r="E1911" s="72" t="s">
        <v>92</v>
      </c>
      <c r="F1911" s="72"/>
      <c r="G1911" s="29" t="s">
        <v>45</v>
      </c>
      <c r="H1911" s="29"/>
      <c r="I1911" s="29"/>
      <c r="J1911" s="29"/>
      <c r="K1911" s="29" t="s">
        <v>125</v>
      </c>
      <c r="L1911" s="29"/>
      <c r="M1911" s="29" t="s">
        <v>389</v>
      </c>
      <c r="N1911" s="29"/>
      <c r="P1911" s="72" t="s">
        <v>1183</v>
      </c>
      <c r="Q1911" s="87"/>
      <c r="R1911" s="28"/>
      <c r="S1911" s="38">
        <f t="shared" ref="S1911:S1915" si="1824">IF(Suggested="Yes",AA1911,AG1911)</f>
        <v>33.25</v>
      </c>
      <c r="T1911" s="36" t="s">
        <v>44</v>
      </c>
      <c r="U1911" s="5" t="str">
        <f>+Instructions!$B$3</f>
        <v>E</v>
      </c>
      <c r="V1911" s="51"/>
      <c r="W1911" s="55">
        <f>+Instructions!$C$22</f>
        <v>0</v>
      </c>
      <c r="X1911" s="38">
        <f t="shared" ref="X1911:X1915" si="1825">ROUND($AA1911*(1-W1911)+0.004999,2)</f>
        <v>33.25</v>
      </c>
      <c r="Y1911" s="146"/>
      <c r="Z1911" s="6" t="s">
        <v>3263</v>
      </c>
      <c r="AA1911" s="38">
        <v>33.25</v>
      </c>
      <c r="AB1911" s="59">
        <f t="shared" ref="AB1911:AC1915" si="1826">+W1911</f>
        <v>0</v>
      </c>
      <c r="AC1911" s="16">
        <f t="shared" si="1826"/>
        <v>33.25</v>
      </c>
      <c r="AD1911" s="12">
        <f t="shared" ref="AD1911:AD1915" si="1827">(AG1911-AC1911)/AG1911</f>
        <v>0</v>
      </c>
      <c r="AE1911" s="115"/>
      <c r="AF1911" s="120">
        <v>1</v>
      </c>
      <c r="AG1911" s="37">
        <f t="shared" ref="AG1911:AG1915" si="1828">SUM(AJ1911:AL1911)+AE1911</f>
        <v>33.25</v>
      </c>
      <c r="AH1911" s="146"/>
      <c r="AJ1911" s="38">
        <f t="shared" ref="AJ1911:AJ1915" si="1829">ROUND(AC1911/(1-VLOOKUP(AF1911,Group,2,FALSE)),2)</f>
        <v>33.25</v>
      </c>
      <c r="AK1911" s="16">
        <f t="shared" ref="AK1911:AK1915" si="1830">IF(VLOOKUP(AF1911,Group,5,FALSE)="YES",VLOOKUP(ROUND(ROUND(AJ1911,1)-AJ1911,2),Round,2,FALSE)+VLOOKUP(AF1911,Group,6,FALSE),0)</f>
        <v>0</v>
      </c>
      <c r="AL1911" s="16">
        <f t="shared" ref="AL1911:AL1915" si="1831">IF(VLOOKUP(AF1911,Group,7,FALSE)="",0,ROUND(AJ1911-0.04999,1)-AJ1911+AM1911)</f>
        <v>0</v>
      </c>
      <c r="AM1911" s="16" t="str">
        <f t="shared" ref="AM1911:AM1915" si="1832">IF(VLOOKUP(AF1911,Group,7,FALSE)="","",VLOOKUP(AF1911,Group,7,FALSE))</f>
        <v/>
      </c>
      <c r="AO1911" s="157" t="s">
        <v>56</v>
      </c>
    </row>
    <row r="1912" spans="2:41" s="3" customFormat="1" ht="9.9499999999999993" customHeight="1" x14ac:dyDescent="0.2">
      <c r="B1912" s="107" t="s">
        <v>52</v>
      </c>
      <c r="D1912" s="39"/>
      <c r="E1912" s="72" t="s">
        <v>252</v>
      </c>
      <c r="F1912" s="72"/>
      <c r="G1912" s="29" t="s">
        <v>45</v>
      </c>
      <c r="H1912" s="29"/>
      <c r="I1912" s="29"/>
      <c r="J1912" s="29"/>
      <c r="K1912" s="29" t="s">
        <v>88</v>
      </c>
      <c r="L1912" s="29"/>
      <c r="M1912" s="29" t="s">
        <v>1895</v>
      </c>
      <c r="N1912" s="29"/>
      <c r="P1912" s="72" t="s">
        <v>1195</v>
      </c>
      <c r="Q1912" s="87"/>
      <c r="R1912" s="28"/>
      <c r="S1912" s="38">
        <f t="shared" si="1824"/>
        <v>39.950000000000003</v>
      </c>
      <c r="T1912" s="36" t="s">
        <v>44</v>
      </c>
      <c r="U1912" s="5" t="str">
        <f>+Instructions!$B$3</f>
        <v>E</v>
      </c>
      <c r="V1912" s="51"/>
      <c r="W1912" s="55">
        <f>+Instructions!$C$22</f>
        <v>0</v>
      </c>
      <c r="X1912" s="38">
        <f t="shared" si="1825"/>
        <v>39.950000000000003</v>
      </c>
      <c r="Y1912" s="146"/>
      <c r="Z1912" s="6" t="s">
        <v>3263</v>
      </c>
      <c r="AA1912" s="38">
        <v>39.950000000000003</v>
      </c>
      <c r="AB1912" s="59">
        <f t="shared" si="1826"/>
        <v>0</v>
      </c>
      <c r="AC1912" s="16">
        <f t="shared" si="1826"/>
        <v>39.950000000000003</v>
      </c>
      <c r="AD1912" s="12">
        <f t="shared" si="1827"/>
        <v>0</v>
      </c>
      <c r="AE1912" s="115"/>
      <c r="AF1912" s="120">
        <v>1</v>
      </c>
      <c r="AG1912" s="37">
        <f t="shared" si="1828"/>
        <v>39.950000000000003</v>
      </c>
      <c r="AH1912" s="146"/>
      <c r="AJ1912" s="38">
        <f t="shared" si="1829"/>
        <v>39.950000000000003</v>
      </c>
      <c r="AK1912" s="16">
        <f t="shared" si="1830"/>
        <v>0</v>
      </c>
      <c r="AL1912" s="16">
        <f t="shared" si="1831"/>
        <v>0</v>
      </c>
      <c r="AM1912" s="16" t="str">
        <f t="shared" si="1832"/>
        <v/>
      </c>
      <c r="AO1912" s="157" t="s">
        <v>56</v>
      </c>
    </row>
    <row r="1913" spans="2:41" s="3" customFormat="1" ht="9.9499999999999993" customHeight="1" x14ac:dyDescent="0.2">
      <c r="B1913" s="107" t="s">
        <v>52</v>
      </c>
      <c r="D1913" s="39"/>
      <c r="E1913" s="72" t="s">
        <v>83</v>
      </c>
      <c r="F1913" s="72"/>
      <c r="G1913" s="29" t="s">
        <v>45</v>
      </c>
      <c r="H1913" s="29"/>
      <c r="I1913" s="29"/>
      <c r="J1913" s="29"/>
      <c r="K1913" s="29" t="s">
        <v>125</v>
      </c>
      <c r="L1913" s="29"/>
      <c r="M1913" s="29" t="s">
        <v>390</v>
      </c>
      <c r="N1913" s="29"/>
      <c r="P1913" s="72" t="s">
        <v>297</v>
      </c>
      <c r="Q1913" s="87"/>
      <c r="R1913" s="28"/>
      <c r="S1913" s="38">
        <f t="shared" si="1824"/>
        <v>33.6</v>
      </c>
      <c r="T1913" s="36" t="s">
        <v>44</v>
      </c>
      <c r="U1913" s="5" t="str">
        <f>+Instructions!$B$3</f>
        <v>E</v>
      </c>
      <c r="V1913" s="51"/>
      <c r="W1913" s="55">
        <f>+Instructions!$C$22</f>
        <v>0</v>
      </c>
      <c r="X1913" s="38">
        <f t="shared" si="1825"/>
        <v>33.6</v>
      </c>
      <c r="Y1913" s="146"/>
      <c r="Z1913" s="6" t="s">
        <v>3263</v>
      </c>
      <c r="AA1913" s="38">
        <v>33.6</v>
      </c>
      <c r="AB1913" s="59">
        <f t="shared" si="1826"/>
        <v>0</v>
      </c>
      <c r="AC1913" s="16">
        <f t="shared" si="1826"/>
        <v>33.6</v>
      </c>
      <c r="AD1913" s="12">
        <f t="shared" si="1827"/>
        <v>0</v>
      </c>
      <c r="AE1913" s="115"/>
      <c r="AF1913" s="120">
        <v>1</v>
      </c>
      <c r="AG1913" s="37">
        <f t="shared" si="1828"/>
        <v>33.6</v>
      </c>
      <c r="AH1913" s="146"/>
      <c r="AJ1913" s="38">
        <f t="shared" si="1829"/>
        <v>33.6</v>
      </c>
      <c r="AK1913" s="16">
        <f t="shared" si="1830"/>
        <v>0</v>
      </c>
      <c r="AL1913" s="16">
        <f t="shared" si="1831"/>
        <v>0</v>
      </c>
      <c r="AM1913" s="16" t="str">
        <f t="shared" si="1832"/>
        <v/>
      </c>
      <c r="AO1913" s="157" t="s">
        <v>56</v>
      </c>
    </row>
    <row r="1914" spans="2:41" s="3" customFormat="1" ht="9.9499999999999993" customHeight="1" x14ac:dyDescent="0.2">
      <c r="B1914" s="107" t="s">
        <v>52</v>
      </c>
      <c r="D1914" s="39"/>
      <c r="E1914" s="72" t="s">
        <v>128</v>
      </c>
      <c r="F1914" s="72"/>
      <c r="G1914" s="29" t="s">
        <v>45</v>
      </c>
      <c r="H1914" s="29"/>
      <c r="I1914" s="29"/>
      <c r="J1914" s="29"/>
      <c r="K1914" s="29" t="s">
        <v>125</v>
      </c>
      <c r="L1914" s="29"/>
      <c r="M1914" s="29" t="s">
        <v>392</v>
      </c>
      <c r="N1914" s="29"/>
      <c r="P1914" s="72" t="s">
        <v>298</v>
      </c>
      <c r="Q1914" s="87"/>
      <c r="R1914" s="28"/>
      <c r="S1914" s="38">
        <f t="shared" si="1824"/>
        <v>38.799999999999997</v>
      </c>
      <c r="T1914" s="36" t="s">
        <v>44</v>
      </c>
      <c r="U1914" s="5" t="str">
        <f>+Instructions!$B$3</f>
        <v>E</v>
      </c>
      <c r="V1914" s="51"/>
      <c r="W1914" s="55">
        <f>+Instructions!$C$22</f>
        <v>0</v>
      </c>
      <c r="X1914" s="38">
        <f t="shared" si="1825"/>
        <v>38.799999999999997</v>
      </c>
      <c r="Y1914" s="146"/>
      <c r="Z1914" s="6" t="s">
        <v>3263</v>
      </c>
      <c r="AA1914" s="38">
        <v>38.799999999999997</v>
      </c>
      <c r="AB1914" s="59">
        <f>+W1914</f>
        <v>0</v>
      </c>
      <c r="AC1914" s="16">
        <f>+X1914</f>
        <v>38.799999999999997</v>
      </c>
      <c r="AD1914" s="12">
        <f t="shared" si="1827"/>
        <v>0</v>
      </c>
      <c r="AE1914" s="115"/>
      <c r="AF1914" s="120">
        <v>1</v>
      </c>
      <c r="AG1914" s="37">
        <f t="shared" si="1828"/>
        <v>38.799999999999997</v>
      </c>
      <c r="AH1914" s="146"/>
      <c r="AJ1914" s="38">
        <f t="shared" si="1829"/>
        <v>38.799999999999997</v>
      </c>
      <c r="AK1914" s="16">
        <f t="shared" si="1830"/>
        <v>0</v>
      </c>
      <c r="AL1914" s="16">
        <f t="shared" si="1831"/>
        <v>0</v>
      </c>
      <c r="AM1914" s="16" t="str">
        <f t="shared" si="1832"/>
        <v/>
      </c>
      <c r="AO1914" s="157" t="s">
        <v>56</v>
      </c>
    </row>
    <row r="1915" spans="2:41" s="3" customFormat="1" ht="9.9499999999999993" customHeight="1" x14ac:dyDescent="0.2">
      <c r="B1915" s="107" t="s">
        <v>52</v>
      </c>
      <c r="D1915" s="39"/>
      <c r="E1915" s="72" t="s">
        <v>177</v>
      </c>
      <c r="F1915" s="72"/>
      <c r="G1915" s="29" t="s">
        <v>45</v>
      </c>
      <c r="H1915" s="29"/>
      <c r="J1915" s="29"/>
      <c r="K1915" s="144" t="s">
        <v>125</v>
      </c>
      <c r="M1915" s="29" t="s">
        <v>391</v>
      </c>
      <c r="N1915" s="29"/>
      <c r="P1915" s="72" t="s">
        <v>299</v>
      </c>
      <c r="Q1915" s="87"/>
      <c r="R1915" s="28"/>
      <c r="S1915" s="38">
        <f t="shared" si="1824"/>
        <v>36.9</v>
      </c>
      <c r="T1915" s="36" t="s">
        <v>44</v>
      </c>
      <c r="U1915" s="5" t="str">
        <f>+Instructions!$B$3</f>
        <v>E</v>
      </c>
      <c r="V1915" s="51"/>
      <c r="W1915" s="55">
        <f>+Instructions!$C$22</f>
        <v>0</v>
      </c>
      <c r="X1915" s="38">
        <f t="shared" si="1825"/>
        <v>36.9</v>
      </c>
      <c r="Y1915" s="146"/>
      <c r="Z1915" s="6" t="s">
        <v>3263</v>
      </c>
      <c r="AA1915" s="38">
        <v>36.9</v>
      </c>
      <c r="AB1915" s="59">
        <f t="shared" si="1826"/>
        <v>0</v>
      </c>
      <c r="AC1915" s="16">
        <f t="shared" si="1826"/>
        <v>36.9</v>
      </c>
      <c r="AD1915" s="12">
        <f t="shared" si="1827"/>
        <v>0</v>
      </c>
      <c r="AE1915" s="115"/>
      <c r="AF1915" s="120">
        <v>1</v>
      </c>
      <c r="AG1915" s="37">
        <f t="shared" si="1828"/>
        <v>36.9</v>
      </c>
      <c r="AH1915" s="146"/>
      <c r="AJ1915" s="38">
        <f t="shared" si="1829"/>
        <v>36.9</v>
      </c>
      <c r="AK1915" s="16">
        <f t="shared" si="1830"/>
        <v>0</v>
      </c>
      <c r="AL1915" s="16">
        <f t="shared" si="1831"/>
        <v>0</v>
      </c>
      <c r="AM1915" s="16" t="str">
        <f t="shared" si="1832"/>
        <v/>
      </c>
      <c r="AO1915" s="157" t="s">
        <v>56</v>
      </c>
    </row>
    <row r="1916" spans="2:41" s="3" customFormat="1" ht="2.85" customHeight="1" x14ac:dyDescent="0.2">
      <c r="P1916" s="72"/>
      <c r="Q1916" s="87"/>
      <c r="R1916" s="6"/>
      <c r="S1916" s="38"/>
      <c r="T1916" s="6"/>
      <c r="U1916" s="5"/>
      <c r="V1916" s="51"/>
      <c r="W1916" s="55"/>
      <c r="X1916" s="14"/>
      <c r="Y1916" s="146"/>
      <c r="Z1916" s="38"/>
      <c r="AA1916" s="38"/>
      <c r="AB1916" s="54"/>
      <c r="AC1916" s="16"/>
      <c r="AD1916" s="14"/>
      <c r="AE1916" s="64"/>
      <c r="AF1916" s="118"/>
      <c r="AG1916" s="38"/>
      <c r="AH1916" s="146"/>
      <c r="AJ1916" s="38"/>
      <c r="AK1916" s="16"/>
      <c r="AL1916" s="16"/>
      <c r="AM1916" s="16"/>
      <c r="AO1916" s="157" t="s">
        <v>56</v>
      </c>
    </row>
    <row r="1917" spans="2:41" s="3" customFormat="1" ht="9.9499999999999993" customHeight="1" x14ac:dyDescent="0.2">
      <c r="C1917" s="34"/>
      <c r="D1917" s="39" t="s">
        <v>216</v>
      </c>
      <c r="E1917" s="138" t="s">
        <v>176</v>
      </c>
      <c r="F1917" s="138"/>
      <c r="G1917" s="138"/>
      <c r="H1917" s="138"/>
      <c r="I1917" s="138"/>
      <c r="J1917" s="138"/>
      <c r="K1917" s="138"/>
      <c r="L1917" s="138"/>
      <c r="M1917" s="138"/>
      <c r="N1917" s="138"/>
      <c r="O1917" s="29"/>
      <c r="P1917" s="72"/>
      <c r="Q1917" s="29"/>
      <c r="R1917" s="29"/>
      <c r="S1917" s="29"/>
      <c r="T1917" s="29"/>
      <c r="U1917" s="5"/>
      <c r="V1917" s="51"/>
      <c r="W1917" s="68"/>
      <c r="X1917" s="68"/>
      <c r="Y1917" s="146"/>
      <c r="Z1917" s="38"/>
      <c r="AA1917" s="38"/>
      <c r="AB1917" s="54"/>
      <c r="AC1917" s="16"/>
      <c r="AD1917" s="14"/>
      <c r="AE1917" s="64"/>
      <c r="AF1917" s="118"/>
      <c r="AG1917" s="16"/>
      <c r="AH1917" s="146"/>
      <c r="AJ1917" s="38"/>
      <c r="AK1917" s="16"/>
      <c r="AL1917" s="16"/>
      <c r="AM1917" s="16"/>
      <c r="AO1917" s="157"/>
    </row>
    <row r="1918" spans="2:41" s="3" customFormat="1" ht="1.5" customHeight="1" x14ac:dyDescent="0.2">
      <c r="P1918" s="72"/>
      <c r="Q1918" s="87"/>
      <c r="R1918" s="6"/>
      <c r="S1918" s="38"/>
      <c r="T1918" s="6"/>
      <c r="U1918" s="5"/>
      <c r="V1918" s="51"/>
      <c r="W1918" s="55"/>
      <c r="X1918" s="14"/>
      <c r="Y1918" s="146"/>
      <c r="Z1918" s="38"/>
      <c r="AA1918" s="38"/>
      <c r="AB1918" s="54"/>
      <c r="AC1918" s="16"/>
      <c r="AD1918" s="14"/>
      <c r="AE1918" s="64"/>
      <c r="AF1918" s="118"/>
      <c r="AG1918" s="38"/>
      <c r="AH1918" s="146"/>
      <c r="AJ1918" s="38"/>
      <c r="AK1918" s="16"/>
      <c r="AL1918" s="16"/>
      <c r="AM1918" s="16"/>
      <c r="AO1918" s="157" t="s">
        <v>56</v>
      </c>
    </row>
    <row r="1919" spans="2:41" s="3" customFormat="1" ht="9.9499999999999993" customHeight="1" x14ac:dyDescent="0.2">
      <c r="B1919" s="106" t="s">
        <v>6</v>
      </c>
      <c r="D1919" s="39"/>
      <c r="E1919" s="72" t="s">
        <v>83</v>
      </c>
      <c r="F1919" s="72"/>
      <c r="G1919" s="29" t="s">
        <v>94</v>
      </c>
      <c r="H1919" s="29"/>
      <c r="I1919" s="29"/>
      <c r="J1919" s="29"/>
      <c r="K1919" s="29" t="s">
        <v>125</v>
      </c>
      <c r="L1919" s="29"/>
      <c r="M1919" s="29" t="s">
        <v>396</v>
      </c>
      <c r="N1919" s="29"/>
      <c r="P1919" s="72" t="s">
        <v>1543</v>
      </c>
      <c r="Q1919" s="87"/>
      <c r="R1919" s="28"/>
      <c r="S1919" s="38">
        <f>IF(Suggested="Yes",AA1919,AG1919)</f>
        <v>45.8</v>
      </c>
      <c r="T1919" s="36" t="s">
        <v>43</v>
      </c>
      <c r="U1919" s="5" t="str">
        <f>+Instructions!$B$3</f>
        <v>E</v>
      </c>
      <c r="V1919" s="51"/>
      <c r="W1919" s="55">
        <f>+Instructions!$C$22</f>
        <v>0</v>
      </c>
      <c r="X1919" s="38">
        <f>ROUND($AA1919*(1-W1919)+0.004999,2)</f>
        <v>45.8</v>
      </c>
      <c r="Y1919" s="146"/>
      <c r="Z1919" s="6" t="s">
        <v>3263</v>
      </c>
      <c r="AA1919" s="38">
        <v>45.8</v>
      </c>
      <c r="AB1919" s="59">
        <f t="shared" ref="AB1919:AC1922" si="1833">+W1919</f>
        <v>0</v>
      </c>
      <c r="AC1919" s="16">
        <f t="shared" si="1833"/>
        <v>45.8</v>
      </c>
      <c r="AD1919" s="12">
        <f>(AG1919-AC1919)/AG1919</f>
        <v>0</v>
      </c>
      <c r="AE1919" s="115"/>
      <c r="AF1919" s="121">
        <v>3</v>
      </c>
      <c r="AG1919" s="52">
        <f>SUM(AJ1919:AL1919)+AE1919</f>
        <v>45.8</v>
      </c>
      <c r="AH1919" s="146"/>
      <c r="AJ1919" s="38">
        <f>ROUND(AC1919/(1-VLOOKUP(AF1919,Group,2,FALSE)),2)</f>
        <v>45.8</v>
      </c>
      <c r="AK1919" s="16">
        <f>IF(VLOOKUP(AF1919,Group,5,FALSE)="YES",VLOOKUP(ROUND(ROUND(AJ1919,1)-AJ1919,2),Round,2,FALSE)+VLOOKUP(AF1919,Group,6,FALSE),0)</f>
        <v>0</v>
      </c>
      <c r="AL1919" s="16">
        <f>IF(VLOOKUP(AF1919,Group,7,FALSE)="",0,ROUND(AJ1919-0.04999,1)-AJ1919+AM1919)</f>
        <v>0</v>
      </c>
      <c r="AM1919" s="16" t="str">
        <f>IF(VLOOKUP(AF1919,Group,7,FALSE)="","",VLOOKUP(AF1919,Group,7,FALSE))</f>
        <v/>
      </c>
      <c r="AO1919" s="157" t="s">
        <v>56</v>
      </c>
    </row>
    <row r="1920" spans="2:41" s="3" customFormat="1" ht="9.9499999999999993" customHeight="1" x14ac:dyDescent="0.2">
      <c r="B1920" s="106" t="s">
        <v>6</v>
      </c>
      <c r="D1920" s="39"/>
      <c r="E1920" s="72" t="s">
        <v>83</v>
      </c>
      <c r="F1920" s="72"/>
      <c r="G1920" s="29" t="s">
        <v>96</v>
      </c>
      <c r="H1920" s="29"/>
      <c r="I1920" s="29"/>
      <c r="J1920" s="29"/>
      <c r="K1920" s="29" t="s">
        <v>125</v>
      </c>
      <c r="L1920" s="29"/>
      <c r="M1920" s="29" t="s">
        <v>394</v>
      </c>
      <c r="N1920" s="29"/>
      <c r="P1920" s="72" t="s">
        <v>1543</v>
      </c>
      <c r="Q1920" s="87"/>
      <c r="R1920" s="28"/>
      <c r="S1920" s="38">
        <f>IF(Suggested="Yes",AA1920,AG1920)</f>
        <v>58.45</v>
      </c>
      <c r="T1920" s="36" t="s">
        <v>43</v>
      </c>
      <c r="U1920" s="5" t="str">
        <f>+Instructions!$B$3</f>
        <v>E</v>
      </c>
      <c r="V1920" s="51"/>
      <c r="W1920" s="55">
        <f>+Instructions!$C$22</f>
        <v>0</v>
      </c>
      <c r="X1920" s="38">
        <f>ROUND($AA1920*(1-W1920)+0.004999,2)</f>
        <v>58.45</v>
      </c>
      <c r="Y1920" s="146"/>
      <c r="Z1920" s="6" t="s">
        <v>3263</v>
      </c>
      <c r="AA1920" s="38">
        <v>58.45</v>
      </c>
      <c r="AB1920" s="59">
        <f t="shared" si="1833"/>
        <v>0</v>
      </c>
      <c r="AC1920" s="16">
        <f t="shared" si="1833"/>
        <v>58.45</v>
      </c>
      <c r="AD1920" s="12">
        <f>(AG1920-AC1920)/AG1920</f>
        <v>0</v>
      </c>
      <c r="AE1920" s="115"/>
      <c r="AF1920" s="121">
        <v>3</v>
      </c>
      <c r="AG1920" s="52">
        <f>SUM(AJ1920:AL1920)+AE1920</f>
        <v>58.45</v>
      </c>
      <c r="AH1920" s="146"/>
      <c r="AJ1920" s="38">
        <f>ROUND(AC1920/(1-VLOOKUP(AF1920,Group,2,FALSE)),2)</f>
        <v>58.45</v>
      </c>
      <c r="AK1920" s="16">
        <f>IF(VLOOKUP(AF1920,Group,5,FALSE)="YES",VLOOKUP(ROUND(ROUND(AJ1920,1)-AJ1920,2),Round,2,FALSE)+VLOOKUP(AF1920,Group,6,FALSE),0)</f>
        <v>0</v>
      </c>
      <c r="AL1920" s="16">
        <f>IF(VLOOKUP(AF1920,Group,7,FALSE)="",0,ROUND(AJ1920-0.04999,1)-AJ1920+AM1920)</f>
        <v>0</v>
      </c>
      <c r="AM1920" s="16" t="str">
        <f>IF(VLOOKUP(AF1920,Group,7,FALSE)="","",VLOOKUP(AF1920,Group,7,FALSE))</f>
        <v/>
      </c>
      <c r="AO1920" s="157" t="s">
        <v>56</v>
      </c>
    </row>
    <row r="1921" spans="2:41" s="3" customFormat="1" ht="9.9499999999999993" customHeight="1" x14ac:dyDescent="0.2">
      <c r="B1921" s="106" t="s">
        <v>6</v>
      </c>
      <c r="D1921" s="39"/>
      <c r="E1921" s="72" t="s">
        <v>83</v>
      </c>
      <c r="F1921" s="72"/>
      <c r="G1921" s="29" t="s">
        <v>327</v>
      </c>
      <c r="H1921" s="29"/>
      <c r="I1921" s="29"/>
      <c r="J1921" s="29"/>
      <c r="K1921" s="29" t="s">
        <v>125</v>
      </c>
      <c r="L1921" s="29"/>
      <c r="M1921" s="29" t="s">
        <v>393</v>
      </c>
      <c r="N1921" s="29"/>
      <c r="P1921" s="72" t="s">
        <v>1543</v>
      </c>
      <c r="Q1921" s="87"/>
      <c r="R1921" s="28"/>
      <c r="S1921" s="38">
        <f>IF(Suggested="Yes",AA1921,AG1921)</f>
        <v>58.45</v>
      </c>
      <c r="T1921" s="36" t="s">
        <v>43</v>
      </c>
      <c r="U1921" s="5" t="str">
        <f>+Instructions!$B$3</f>
        <v>E</v>
      </c>
      <c r="V1921" s="51"/>
      <c r="W1921" s="55">
        <f>+Instructions!$C$22</f>
        <v>0</v>
      </c>
      <c r="X1921" s="38">
        <f>ROUND($AA1921*(1-W1921)+0.004999,2)</f>
        <v>58.45</v>
      </c>
      <c r="Y1921" s="146"/>
      <c r="Z1921" s="6" t="s">
        <v>3263</v>
      </c>
      <c r="AA1921" s="38">
        <v>58.45</v>
      </c>
      <c r="AB1921" s="59">
        <f t="shared" si="1833"/>
        <v>0</v>
      </c>
      <c r="AC1921" s="16">
        <f t="shared" si="1833"/>
        <v>58.45</v>
      </c>
      <c r="AD1921" s="12">
        <f>(AG1921-AC1921)/AG1921</f>
        <v>0</v>
      </c>
      <c r="AE1921" s="115"/>
      <c r="AF1921" s="121">
        <v>3</v>
      </c>
      <c r="AG1921" s="52">
        <f>SUM(AJ1921:AL1921)+AE1921</f>
        <v>58.45</v>
      </c>
      <c r="AH1921" s="146"/>
      <c r="AJ1921" s="38">
        <f>ROUND(AC1921/(1-VLOOKUP(AF1921,Group,2,FALSE)),2)</f>
        <v>58.45</v>
      </c>
      <c r="AK1921" s="16">
        <f>IF(VLOOKUP(AF1921,Group,5,FALSE)="YES",VLOOKUP(ROUND(ROUND(AJ1921,1)-AJ1921,2),Round,2,FALSE)+VLOOKUP(AF1921,Group,6,FALSE),0)</f>
        <v>0</v>
      </c>
      <c r="AL1921" s="16">
        <f>IF(VLOOKUP(AF1921,Group,7,FALSE)="",0,ROUND(AJ1921-0.04999,1)-AJ1921+AM1921)</f>
        <v>0</v>
      </c>
      <c r="AM1921" s="16" t="str">
        <f>IF(VLOOKUP(AF1921,Group,7,FALSE)="","",VLOOKUP(AF1921,Group,7,FALSE))</f>
        <v/>
      </c>
      <c r="AO1921" s="157" t="s">
        <v>56</v>
      </c>
    </row>
    <row r="1922" spans="2:41" s="3" customFormat="1" ht="9.9499999999999993" customHeight="1" x14ac:dyDescent="0.2">
      <c r="B1922" s="106" t="s">
        <v>6</v>
      </c>
      <c r="D1922" s="39"/>
      <c r="E1922" s="72" t="s">
        <v>83</v>
      </c>
      <c r="F1922" s="72"/>
      <c r="G1922" s="29" t="s">
        <v>543</v>
      </c>
      <c r="H1922" s="29"/>
      <c r="I1922" s="29"/>
      <c r="J1922" s="29"/>
      <c r="K1922" s="29" t="s">
        <v>125</v>
      </c>
      <c r="L1922" s="29"/>
      <c r="M1922" s="29" t="s">
        <v>1078</v>
      </c>
      <c r="N1922" s="29"/>
      <c r="P1922" s="72" t="s">
        <v>1543</v>
      </c>
      <c r="Q1922" s="87"/>
      <c r="R1922" s="28"/>
      <c r="S1922" s="38">
        <f>IF(Suggested="Yes",AA1922,AG1922)</f>
        <v>58.45</v>
      </c>
      <c r="T1922" s="36" t="s">
        <v>43</v>
      </c>
      <c r="U1922" s="5" t="str">
        <f>+Instructions!$B$3</f>
        <v>E</v>
      </c>
      <c r="V1922" s="51"/>
      <c r="W1922" s="55">
        <f>+Instructions!$C$22</f>
        <v>0</v>
      </c>
      <c r="X1922" s="38">
        <f>ROUND($AA1922*(1-W1922)+0.004999,2)</f>
        <v>58.45</v>
      </c>
      <c r="Y1922" s="146"/>
      <c r="Z1922" s="6" t="s">
        <v>3263</v>
      </c>
      <c r="AA1922" s="38">
        <v>58.45</v>
      </c>
      <c r="AB1922" s="59">
        <f t="shared" si="1833"/>
        <v>0</v>
      </c>
      <c r="AC1922" s="16">
        <f t="shared" si="1833"/>
        <v>58.45</v>
      </c>
      <c r="AD1922" s="12">
        <f>(AG1922-AC1922)/AG1922</f>
        <v>0</v>
      </c>
      <c r="AE1922" s="115"/>
      <c r="AF1922" s="121">
        <v>3</v>
      </c>
      <c r="AG1922" s="52">
        <f>SUM(AJ1922:AL1922)+AE1922</f>
        <v>58.45</v>
      </c>
      <c r="AH1922" s="146"/>
      <c r="AJ1922" s="38">
        <f>ROUND(AC1922/(1-VLOOKUP(AF1922,Group,2,FALSE)),2)</f>
        <v>58.45</v>
      </c>
      <c r="AK1922" s="16">
        <f>IF(VLOOKUP(AF1922,Group,5,FALSE)="YES",VLOOKUP(ROUND(ROUND(AJ1922,1)-AJ1922,2),Round,2,FALSE)+VLOOKUP(AF1922,Group,6,FALSE),0)</f>
        <v>0</v>
      </c>
      <c r="AL1922" s="16">
        <f>IF(VLOOKUP(AF1922,Group,7,FALSE)="",0,ROUND(AJ1922-0.04999,1)-AJ1922+AM1922)</f>
        <v>0</v>
      </c>
      <c r="AM1922" s="16" t="str">
        <f>IF(VLOOKUP(AF1922,Group,7,FALSE)="","",VLOOKUP(AF1922,Group,7,FALSE))</f>
        <v/>
      </c>
      <c r="AO1922" s="156" t="s">
        <v>56</v>
      </c>
    </row>
    <row r="1923" spans="2:41" s="3" customFormat="1" ht="1.5" customHeight="1" x14ac:dyDescent="0.2">
      <c r="P1923" s="72"/>
      <c r="Q1923" s="87"/>
      <c r="R1923" s="6"/>
      <c r="S1923" s="38"/>
      <c r="T1923" s="6"/>
      <c r="U1923" s="5"/>
      <c r="V1923" s="51"/>
      <c r="W1923" s="55"/>
      <c r="X1923" s="14"/>
      <c r="Y1923" s="146"/>
      <c r="Z1923" s="38"/>
      <c r="AA1923" s="38"/>
      <c r="AB1923" s="54"/>
      <c r="AC1923" s="16"/>
      <c r="AD1923" s="14"/>
      <c r="AE1923" s="64"/>
      <c r="AF1923" s="118"/>
      <c r="AG1923" s="38"/>
      <c r="AH1923" s="146"/>
      <c r="AJ1923" s="38"/>
      <c r="AK1923" s="16"/>
      <c r="AL1923" s="16"/>
      <c r="AM1923" s="16"/>
      <c r="AO1923" s="157" t="s">
        <v>56</v>
      </c>
    </row>
    <row r="1924" spans="2:41" s="3" customFormat="1" ht="9.9499999999999993" customHeight="1" x14ac:dyDescent="0.2">
      <c r="B1924" s="106" t="s">
        <v>6</v>
      </c>
      <c r="D1924" s="39"/>
      <c r="E1924" s="72" t="s">
        <v>97</v>
      </c>
      <c r="F1924" s="72"/>
      <c r="G1924" s="29" t="s">
        <v>1301</v>
      </c>
      <c r="H1924" s="29"/>
      <c r="I1924" s="29"/>
      <c r="J1924" s="29"/>
      <c r="K1924" s="29" t="s">
        <v>125</v>
      </c>
      <c r="L1924" s="29"/>
      <c r="M1924" s="29" t="s">
        <v>397</v>
      </c>
      <c r="N1924" s="29"/>
      <c r="P1924" s="72"/>
      <c r="Q1924" s="87"/>
      <c r="R1924" s="28"/>
      <c r="S1924" s="38">
        <f>IF(Suggested="Yes",AA1924,AG1924)</f>
        <v>54.05</v>
      </c>
      <c r="T1924" s="36" t="s">
        <v>43</v>
      </c>
      <c r="U1924" s="5" t="str">
        <f>+Instructions!$B$3</f>
        <v>E</v>
      </c>
      <c r="V1924" s="51"/>
      <c r="W1924" s="55">
        <f>+Instructions!$C$22</f>
        <v>0</v>
      </c>
      <c r="X1924" s="38">
        <f>ROUND($AA1924*(1-W1924)+0.004999,2)</f>
        <v>54.05</v>
      </c>
      <c r="Y1924" s="146"/>
      <c r="Z1924" s="6" t="s">
        <v>3263</v>
      </c>
      <c r="AA1924" s="38">
        <v>54.05</v>
      </c>
      <c r="AB1924" s="59">
        <f t="shared" ref="AB1924:AC1926" si="1834">+W1924</f>
        <v>0</v>
      </c>
      <c r="AC1924" s="16">
        <f t="shared" si="1834"/>
        <v>54.05</v>
      </c>
      <c r="AD1924" s="12">
        <f>(AG1924-AC1924)/AG1924</f>
        <v>0</v>
      </c>
      <c r="AE1924" s="115"/>
      <c r="AF1924" s="121">
        <v>3</v>
      </c>
      <c r="AG1924" s="52">
        <f>SUM(AJ1924:AL1924)+AE1924</f>
        <v>54.05</v>
      </c>
      <c r="AH1924" s="146"/>
      <c r="AJ1924" s="38">
        <f>ROUND(AC1924/(1-VLOOKUP(AF1924,Group,2,FALSE)),2)</f>
        <v>54.05</v>
      </c>
      <c r="AK1924" s="16">
        <f>IF(VLOOKUP(AF1924,Group,5,FALSE)="YES",VLOOKUP(ROUND(ROUND(AJ1924,1)-AJ1924,2),Round,2,FALSE)+VLOOKUP(AF1924,Group,6,FALSE),0)</f>
        <v>0</v>
      </c>
      <c r="AL1924" s="16">
        <f>IF(VLOOKUP(AF1924,Group,7,FALSE)="",0,ROUND(AJ1924-0.04999,1)-AJ1924+AM1924)</f>
        <v>0</v>
      </c>
      <c r="AM1924" s="16" t="str">
        <f>IF(VLOOKUP(AF1924,Group,7,FALSE)="","",VLOOKUP(AF1924,Group,7,FALSE))</f>
        <v/>
      </c>
      <c r="AO1924" s="157" t="s">
        <v>56</v>
      </c>
    </row>
    <row r="1925" spans="2:41" s="3" customFormat="1" ht="9.9499999999999993" customHeight="1" x14ac:dyDescent="0.2">
      <c r="B1925" s="106" t="s">
        <v>6</v>
      </c>
      <c r="D1925" s="39"/>
      <c r="E1925" s="72" t="s">
        <v>98</v>
      </c>
      <c r="F1925" s="72"/>
      <c r="G1925" s="29" t="s">
        <v>99</v>
      </c>
      <c r="H1925" s="29"/>
      <c r="I1925" s="29"/>
      <c r="J1925" s="29"/>
      <c r="K1925" s="29" t="s">
        <v>125</v>
      </c>
      <c r="L1925" s="29"/>
      <c r="M1925" s="29" t="s">
        <v>398</v>
      </c>
      <c r="N1925" s="29"/>
      <c r="P1925" s="72" t="s">
        <v>244</v>
      </c>
      <c r="Q1925" s="87"/>
      <c r="R1925" s="28"/>
      <c r="S1925" s="38">
        <f>IF(Suggested="Yes",AA1925,AG1925)</f>
        <v>47.4</v>
      </c>
      <c r="T1925" s="36" t="s">
        <v>43</v>
      </c>
      <c r="U1925" s="5" t="str">
        <f>+Instructions!$B$3</f>
        <v>E</v>
      </c>
      <c r="V1925" s="51"/>
      <c r="W1925" s="55">
        <f>+Instructions!$C$22</f>
        <v>0</v>
      </c>
      <c r="X1925" s="38">
        <f>ROUND($AA1925*(1-W1925)+0.004999,2)</f>
        <v>47.4</v>
      </c>
      <c r="Y1925" s="146"/>
      <c r="Z1925" s="6" t="s">
        <v>3263</v>
      </c>
      <c r="AA1925" s="38">
        <v>47.4</v>
      </c>
      <c r="AB1925" s="59">
        <f t="shared" si="1834"/>
        <v>0</v>
      </c>
      <c r="AC1925" s="16">
        <f t="shared" si="1834"/>
        <v>47.4</v>
      </c>
      <c r="AD1925" s="12">
        <f>(AG1925-AC1925)/AG1925</f>
        <v>0</v>
      </c>
      <c r="AE1925" s="115"/>
      <c r="AF1925" s="121">
        <v>3</v>
      </c>
      <c r="AG1925" s="52">
        <f>SUM(AJ1925:AL1925)+AE1925</f>
        <v>47.4</v>
      </c>
      <c r="AH1925" s="146"/>
      <c r="AJ1925" s="38">
        <f>ROUND(AC1925/(1-VLOOKUP(AF1925,Group,2,FALSE)),2)</f>
        <v>47.4</v>
      </c>
      <c r="AK1925" s="16">
        <f>IF(VLOOKUP(AF1925,Group,5,FALSE)="YES",VLOOKUP(ROUND(ROUND(AJ1925,1)-AJ1925,2),Round,2,FALSE)+VLOOKUP(AF1925,Group,6,FALSE),0)</f>
        <v>0</v>
      </c>
      <c r="AL1925" s="16">
        <f>IF(VLOOKUP(AF1925,Group,7,FALSE)="",0,ROUND(AJ1925-0.04999,1)-AJ1925+AM1925)</f>
        <v>0</v>
      </c>
      <c r="AM1925" s="16" t="str">
        <f>IF(VLOOKUP(AF1925,Group,7,FALSE)="","",VLOOKUP(AF1925,Group,7,FALSE))</f>
        <v/>
      </c>
      <c r="AO1925" s="157" t="s">
        <v>56</v>
      </c>
    </row>
    <row r="1926" spans="2:41" s="3" customFormat="1" ht="9.9499999999999993" customHeight="1" x14ac:dyDescent="0.2">
      <c r="B1926" s="106" t="s">
        <v>6</v>
      </c>
      <c r="D1926" s="39"/>
      <c r="E1926" s="72" t="s">
        <v>256</v>
      </c>
      <c r="F1926" s="72"/>
      <c r="G1926" s="29" t="s">
        <v>1162</v>
      </c>
      <c r="H1926" s="29"/>
      <c r="I1926" s="29"/>
      <c r="J1926" s="29"/>
      <c r="K1926" s="29" t="s">
        <v>125</v>
      </c>
      <c r="L1926" s="29"/>
      <c r="M1926" s="29" t="s">
        <v>1450</v>
      </c>
      <c r="N1926" s="29"/>
      <c r="P1926" s="72"/>
      <c r="Q1926" s="87"/>
      <c r="R1926" s="28"/>
      <c r="S1926" s="38">
        <f>IF(Suggested="Yes",AA1926,AG1926)</f>
        <v>128.25</v>
      </c>
      <c r="T1926" s="36" t="s">
        <v>43</v>
      </c>
      <c r="U1926" s="5" t="str">
        <f>+Instructions!$B$3</f>
        <v>E</v>
      </c>
      <c r="V1926" s="51"/>
      <c r="W1926" s="55">
        <f>+Instructions!$C$22</f>
        <v>0</v>
      </c>
      <c r="X1926" s="38">
        <f>ROUND($AA1926*(1-W1926)+0.004999,2)</f>
        <v>128.25</v>
      </c>
      <c r="Y1926" s="146"/>
      <c r="Z1926" s="6" t="s">
        <v>3263</v>
      </c>
      <c r="AA1926" s="38">
        <v>128.25</v>
      </c>
      <c r="AB1926" s="59">
        <f t="shared" si="1834"/>
        <v>0</v>
      </c>
      <c r="AC1926" s="16">
        <f t="shared" si="1834"/>
        <v>128.25</v>
      </c>
      <c r="AD1926" s="12">
        <f>(AG1926-AC1926)/AG1926</f>
        <v>0</v>
      </c>
      <c r="AE1926" s="115"/>
      <c r="AF1926" s="121">
        <v>3</v>
      </c>
      <c r="AG1926" s="52">
        <f>SUM(AJ1926:AL1926)+AE1926</f>
        <v>128.25</v>
      </c>
      <c r="AH1926" s="146"/>
      <c r="AJ1926" s="38">
        <f>ROUND(AC1926/(1-VLOOKUP(AF1926,Group,2,FALSE)),2)</f>
        <v>128.25</v>
      </c>
      <c r="AK1926" s="16">
        <f>IF(VLOOKUP(AF1926,Group,5,FALSE)="YES",VLOOKUP(ROUND(ROUND(AJ1926,1)-AJ1926,2),Round,2,FALSE)+VLOOKUP(AF1926,Group,6,FALSE),0)</f>
        <v>0</v>
      </c>
      <c r="AL1926" s="16">
        <f>IF(VLOOKUP(AF1926,Group,7,FALSE)="",0,ROUND(AJ1926-0.04999,1)-AJ1926+AM1926)</f>
        <v>0</v>
      </c>
      <c r="AM1926" s="16" t="str">
        <f>IF(VLOOKUP(AF1926,Group,7,FALSE)="","",VLOOKUP(AF1926,Group,7,FALSE))</f>
        <v/>
      </c>
      <c r="AO1926" s="157" t="s">
        <v>56</v>
      </c>
    </row>
    <row r="1927" spans="2:41" s="3" customFormat="1" ht="1.5" customHeight="1" x14ac:dyDescent="0.2">
      <c r="P1927" s="72"/>
      <c r="Q1927" s="87"/>
      <c r="R1927" s="6"/>
      <c r="S1927" s="38"/>
      <c r="T1927" s="6"/>
      <c r="U1927" s="5"/>
      <c r="V1927" s="51"/>
      <c r="W1927" s="55"/>
      <c r="X1927" s="14"/>
      <c r="Y1927" s="146"/>
      <c r="Z1927" s="38"/>
      <c r="AA1927" s="38"/>
      <c r="AB1927" s="54"/>
      <c r="AC1927" s="16"/>
      <c r="AD1927" s="14"/>
      <c r="AE1927" s="64"/>
      <c r="AF1927" s="118"/>
      <c r="AG1927" s="38"/>
      <c r="AH1927" s="146"/>
      <c r="AJ1927" s="38"/>
      <c r="AK1927" s="16"/>
      <c r="AL1927" s="16"/>
      <c r="AM1927" s="16"/>
      <c r="AO1927" s="157" t="s">
        <v>56</v>
      </c>
    </row>
    <row r="1928" spans="2:41" s="3" customFormat="1" ht="9.9499999999999993" customHeight="1" x14ac:dyDescent="0.2">
      <c r="B1928" s="106" t="s">
        <v>6</v>
      </c>
      <c r="D1928" s="39"/>
      <c r="E1928" s="72" t="s">
        <v>141</v>
      </c>
      <c r="F1928" s="72"/>
      <c r="G1928" s="29" t="s">
        <v>142</v>
      </c>
      <c r="H1928" s="29"/>
      <c r="I1928" s="29"/>
      <c r="J1928" s="29"/>
      <c r="K1928" s="29" t="s">
        <v>125</v>
      </c>
      <c r="L1928" s="29"/>
      <c r="M1928" s="29" t="s">
        <v>1447</v>
      </c>
      <c r="N1928" s="29"/>
      <c r="P1928" s="72"/>
      <c r="Q1928" s="87"/>
      <c r="R1928" s="28"/>
      <c r="S1928" s="38">
        <f>IF(Suggested="Yes",AA1928,AG1928)</f>
        <v>139.9</v>
      </c>
      <c r="T1928" s="36" t="s">
        <v>43</v>
      </c>
      <c r="U1928" s="5" t="str">
        <f>+Instructions!$B$3</f>
        <v>E</v>
      </c>
      <c r="V1928" s="51"/>
      <c r="W1928" s="55">
        <f>+Instructions!$C$22</f>
        <v>0</v>
      </c>
      <c r="X1928" s="38">
        <f>ROUND($AA1928*(1-W1928)+0.004999,2)</f>
        <v>139.9</v>
      </c>
      <c r="Y1928" s="146"/>
      <c r="Z1928" s="6" t="s">
        <v>3263</v>
      </c>
      <c r="AA1928" s="38">
        <v>139.9</v>
      </c>
      <c r="AB1928" s="59">
        <f>+W1928</f>
        <v>0</v>
      </c>
      <c r="AC1928" s="16">
        <f>+X1928</f>
        <v>139.9</v>
      </c>
      <c r="AD1928" s="12">
        <f>(AG1928-AC1928)/AG1928</f>
        <v>0</v>
      </c>
      <c r="AE1928" s="115"/>
      <c r="AF1928" s="121">
        <v>3</v>
      </c>
      <c r="AG1928" s="52">
        <f>SUM(AJ1928:AL1928)+AE1928</f>
        <v>139.9</v>
      </c>
      <c r="AH1928" s="146"/>
      <c r="AJ1928" s="38">
        <f>ROUND(AC1928/(1-VLOOKUP(AF1928,Group,2,FALSE)),2)</f>
        <v>139.9</v>
      </c>
      <c r="AK1928" s="16">
        <f>IF(VLOOKUP(AF1928,Group,5,FALSE)="YES",VLOOKUP(ROUND(ROUND(AJ1928,1)-AJ1928,2),Round,2,FALSE)+VLOOKUP(AF1928,Group,6,FALSE),0)</f>
        <v>0</v>
      </c>
      <c r="AL1928" s="16">
        <f>IF(VLOOKUP(AF1928,Group,7,FALSE)="",0,ROUND(AJ1928-0.04999,1)-AJ1928+AM1928)</f>
        <v>0</v>
      </c>
      <c r="AM1928" s="16" t="str">
        <f>IF(VLOOKUP(AF1928,Group,7,FALSE)="","",VLOOKUP(AF1928,Group,7,FALSE))</f>
        <v/>
      </c>
      <c r="AO1928" s="157" t="s">
        <v>56</v>
      </c>
    </row>
    <row r="1929" spans="2:41" s="3" customFormat="1" ht="2.85" customHeight="1" x14ac:dyDescent="0.2">
      <c r="P1929" s="72"/>
      <c r="Q1929" s="87"/>
      <c r="R1929" s="6"/>
      <c r="S1929" s="38"/>
      <c r="T1929" s="6"/>
      <c r="U1929" s="5"/>
      <c r="V1929" s="51"/>
      <c r="W1929" s="55"/>
      <c r="X1929" s="14"/>
      <c r="Y1929" s="146"/>
      <c r="Z1929" s="38"/>
      <c r="AA1929" s="38"/>
      <c r="AB1929" s="54"/>
      <c r="AC1929" s="16"/>
      <c r="AD1929" s="14"/>
      <c r="AE1929" s="64"/>
      <c r="AF1929" s="118"/>
      <c r="AG1929" s="38"/>
      <c r="AH1929" s="146"/>
      <c r="AJ1929" s="38"/>
      <c r="AK1929" s="16"/>
      <c r="AL1929" s="16"/>
      <c r="AM1929" s="16"/>
      <c r="AO1929" s="157" t="s">
        <v>56</v>
      </c>
    </row>
    <row r="1930" spans="2:41" s="3" customFormat="1" ht="9.9499999999999993" customHeight="1" x14ac:dyDescent="0.2">
      <c r="C1930" s="34"/>
      <c r="D1930" s="39" t="s">
        <v>227</v>
      </c>
      <c r="E1930" s="138" t="s">
        <v>411</v>
      </c>
      <c r="F1930" s="138"/>
      <c r="G1930" s="138"/>
      <c r="H1930" s="138"/>
      <c r="I1930" s="138"/>
      <c r="J1930" s="138"/>
      <c r="K1930" s="138"/>
      <c r="L1930" s="138"/>
      <c r="M1930" s="138"/>
      <c r="N1930" s="138"/>
      <c r="O1930" s="29"/>
      <c r="P1930" s="72"/>
      <c r="Q1930" s="29"/>
      <c r="R1930" s="29"/>
      <c r="S1930" s="29"/>
      <c r="T1930" s="29"/>
      <c r="U1930" s="5"/>
      <c r="V1930" s="51"/>
      <c r="W1930" s="68"/>
      <c r="X1930" s="68"/>
      <c r="Y1930" s="146"/>
      <c r="Z1930" s="38"/>
      <c r="AA1930" s="38"/>
      <c r="AB1930" s="54"/>
      <c r="AC1930" s="16"/>
      <c r="AD1930" s="14"/>
      <c r="AE1930" s="64"/>
      <c r="AF1930" s="118"/>
      <c r="AG1930" s="16"/>
      <c r="AH1930" s="146"/>
      <c r="AJ1930" s="38"/>
      <c r="AK1930" s="16"/>
      <c r="AL1930" s="16"/>
      <c r="AM1930" s="16"/>
      <c r="AO1930" s="157"/>
    </row>
    <row r="1931" spans="2:41" s="3" customFormat="1" ht="1.5" customHeight="1" x14ac:dyDescent="0.2">
      <c r="P1931" s="72"/>
      <c r="Q1931" s="87"/>
      <c r="R1931" s="6"/>
      <c r="S1931" s="38"/>
      <c r="T1931" s="6"/>
      <c r="U1931" s="5"/>
      <c r="V1931" s="51"/>
      <c r="W1931" s="55"/>
      <c r="X1931" s="14"/>
      <c r="Y1931" s="146"/>
      <c r="Z1931" s="38"/>
      <c r="AA1931" s="38"/>
      <c r="AB1931" s="54"/>
      <c r="AC1931" s="16"/>
      <c r="AD1931" s="14"/>
      <c r="AE1931" s="64"/>
      <c r="AF1931" s="118"/>
      <c r="AG1931" s="38"/>
      <c r="AH1931" s="146"/>
      <c r="AJ1931" s="38"/>
      <c r="AK1931" s="16"/>
      <c r="AL1931" s="16"/>
      <c r="AM1931" s="16"/>
      <c r="AO1931" s="157" t="s">
        <v>56</v>
      </c>
    </row>
    <row r="1932" spans="2:41" s="3" customFormat="1" ht="9.9499999999999993" customHeight="1" x14ac:dyDescent="0.2">
      <c r="B1932" s="106" t="s">
        <v>6</v>
      </c>
      <c r="D1932" s="39"/>
      <c r="E1932" s="72" t="s">
        <v>83</v>
      </c>
      <c r="F1932" s="72"/>
      <c r="G1932" s="29" t="s">
        <v>95</v>
      </c>
      <c r="H1932" s="29"/>
      <c r="I1932" s="29"/>
      <c r="J1932" s="29"/>
      <c r="K1932" s="29"/>
      <c r="L1932" s="29"/>
      <c r="M1932" s="29" t="s">
        <v>395</v>
      </c>
      <c r="N1932" s="29"/>
      <c r="P1932" s="72" t="s">
        <v>1543</v>
      </c>
      <c r="Q1932" s="87"/>
      <c r="R1932" s="28"/>
      <c r="S1932" s="38">
        <f>IF(Suggested="Yes",AA1932,AG1932)</f>
        <v>54.9</v>
      </c>
      <c r="T1932" s="36" t="s">
        <v>43</v>
      </c>
      <c r="U1932" s="5" t="str">
        <f>+Instructions!$B$3</f>
        <v>E</v>
      </c>
      <c r="V1932" s="51"/>
      <c r="W1932" s="55">
        <f>+Instructions!$C$22</f>
        <v>0</v>
      </c>
      <c r="X1932" s="38">
        <f>ROUND($AA1932*(1-W1932)+0.004999,2)</f>
        <v>54.9</v>
      </c>
      <c r="Y1932" s="146"/>
      <c r="Z1932" s="6" t="s">
        <v>3263</v>
      </c>
      <c r="AA1932" s="38">
        <v>54.9</v>
      </c>
      <c r="AB1932" s="59">
        <f>+W1932</f>
        <v>0</v>
      </c>
      <c r="AC1932" s="16">
        <f>+X1932</f>
        <v>54.9</v>
      </c>
      <c r="AD1932" s="12">
        <f>(AG1932-AC1932)/AG1932</f>
        <v>0</v>
      </c>
      <c r="AE1932" s="115"/>
      <c r="AF1932" s="121">
        <v>3</v>
      </c>
      <c r="AG1932" s="52">
        <f>SUM(AJ1932:AL1932)+AE1932</f>
        <v>54.9</v>
      </c>
      <c r="AH1932" s="146"/>
      <c r="AJ1932" s="38">
        <f>ROUND(AC1932/(1-VLOOKUP(AF1932,Group,2,FALSE)),2)</f>
        <v>54.9</v>
      </c>
      <c r="AK1932" s="16">
        <f>IF(VLOOKUP(AF1932,Group,5,FALSE)="YES",VLOOKUP(ROUND(ROUND(AJ1932,1)-AJ1932,2),Round,2,FALSE)+VLOOKUP(AF1932,Group,6,FALSE),0)</f>
        <v>0</v>
      </c>
      <c r="AL1932" s="16">
        <f>IF(VLOOKUP(AF1932,Group,7,FALSE)="",0,ROUND(AJ1932-0.04999,1)-AJ1932+AM1932)</f>
        <v>0</v>
      </c>
      <c r="AM1932" s="16" t="str">
        <f>IF(VLOOKUP(AF1932,Group,7,FALSE)="","",VLOOKUP(AF1932,Group,7,FALSE))</f>
        <v/>
      </c>
      <c r="AO1932" s="157" t="s">
        <v>56</v>
      </c>
    </row>
    <row r="1933" spans="2:41" s="3" customFormat="1" ht="2.85" customHeight="1" x14ac:dyDescent="0.2">
      <c r="P1933" s="72"/>
      <c r="Q1933" s="87"/>
      <c r="R1933" s="6"/>
      <c r="S1933" s="38"/>
      <c r="T1933" s="6"/>
      <c r="U1933" s="5"/>
      <c r="V1933" s="51"/>
      <c r="W1933" s="55"/>
      <c r="X1933" s="14"/>
      <c r="Y1933" s="146"/>
      <c r="Z1933" s="38"/>
      <c r="AA1933" s="38"/>
      <c r="AB1933" s="54"/>
      <c r="AC1933" s="16"/>
      <c r="AD1933" s="14"/>
      <c r="AE1933" s="64"/>
      <c r="AF1933" s="118"/>
      <c r="AG1933" s="38"/>
      <c r="AH1933" s="146"/>
      <c r="AJ1933" s="38"/>
      <c r="AK1933" s="16"/>
      <c r="AL1933" s="16"/>
      <c r="AM1933" s="16"/>
      <c r="AO1933" s="157" t="s">
        <v>56</v>
      </c>
    </row>
    <row r="1934" spans="2:41" s="3" customFormat="1" ht="9.9499999999999993" customHeight="1" x14ac:dyDescent="0.2">
      <c r="C1934" s="34"/>
      <c r="D1934" s="39" t="s">
        <v>227</v>
      </c>
      <c r="E1934" s="138" t="s">
        <v>2301</v>
      </c>
      <c r="F1934" s="138"/>
      <c r="G1934" s="138"/>
      <c r="H1934" s="138"/>
      <c r="I1934" s="138"/>
      <c r="J1934" s="138"/>
      <c r="K1934" s="138"/>
      <c r="L1934" s="138"/>
      <c r="M1934" s="138"/>
      <c r="N1934" s="138"/>
      <c r="O1934" s="29"/>
      <c r="P1934" s="72"/>
      <c r="Q1934" s="29"/>
      <c r="R1934" s="29"/>
      <c r="S1934" s="29"/>
      <c r="T1934" s="29"/>
      <c r="U1934" s="5"/>
      <c r="V1934" s="51"/>
      <c r="W1934" s="68"/>
      <c r="X1934" s="68"/>
      <c r="Y1934" s="146"/>
      <c r="Z1934" s="38"/>
      <c r="AA1934" s="38"/>
      <c r="AB1934" s="54"/>
      <c r="AC1934" s="16"/>
      <c r="AD1934" s="14"/>
      <c r="AE1934" s="64"/>
      <c r="AF1934" s="118"/>
      <c r="AG1934" s="16"/>
      <c r="AH1934" s="146"/>
      <c r="AJ1934" s="38"/>
      <c r="AK1934" s="16"/>
      <c r="AL1934" s="16"/>
      <c r="AM1934" s="16"/>
      <c r="AO1934" s="157"/>
    </row>
    <row r="1935" spans="2:41" s="3" customFormat="1" ht="1.5" customHeight="1" x14ac:dyDescent="0.2">
      <c r="P1935" s="72"/>
      <c r="Q1935" s="87"/>
      <c r="R1935" s="6"/>
      <c r="S1935" s="38"/>
      <c r="T1935" s="6"/>
      <c r="U1935" s="5"/>
      <c r="V1935" s="51"/>
      <c r="W1935" s="55"/>
      <c r="X1935" s="14"/>
      <c r="Y1935" s="146"/>
      <c r="Z1935" s="38"/>
      <c r="AA1935" s="38"/>
      <c r="AB1935" s="54"/>
      <c r="AC1935" s="16"/>
      <c r="AD1935" s="14"/>
      <c r="AE1935" s="64"/>
      <c r="AF1935" s="118"/>
      <c r="AG1935" s="38"/>
      <c r="AH1935" s="146"/>
      <c r="AJ1935" s="38"/>
      <c r="AK1935" s="16"/>
      <c r="AL1935" s="16"/>
      <c r="AM1935" s="16"/>
      <c r="AO1935" s="157" t="s">
        <v>56</v>
      </c>
    </row>
    <row r="1936" spans="2:41" s="3" customFormat="1" ht="9.9499999999999993" customHeight="1" x14ac:dyDescent="0.2">
      <c r="B1936" s="106" t="s">
        <v>6</v>
      </c>
      <c r="D1936" s="39"/>
      <c r="E1936" s="72" t="s">
        <v>2268</v>
      </c>
      <c r="F1936" s="72"/>
      <c r="G1936" s="29" t="s">
        <v>2269</v>
      </c>
      <c r="H1936" s="29"/>
      <c r="I1936" s="29"/>
      <c r="J1936" s="29"/>
      <c r="K1936" s="29" t="s">
        <v>125</v>
      </c>
      <c r="L1936" s="29"/>
      <c r="M1936" s="29" t="s">
        <v>2302</v>
      </c>
      <c r="N1936" s="29"/>
      <c r="P1936" s="72" t="s">
        <v>1531</v>
      </c>
      <c r="Q1936" s="87"/>
      <c r="R1936" s="28"/>
      <c r="S1936" s="38">
        <f t="shared" ref="S1936" si="1835">IF(Suggested="Yes",AA1936,AG1936)</f>
        <v>61.3</v>
      </c>
      <c r="T1936" s="36" t="s">
        <v>43</v>
      </c>
      <c r="U1936" s="5" t="str">
        <f>+Instructions!$B$3</f>
        <v>E</v>
      </c>
      <c r="V1936" s="51"/>
      <c r="W1936" s="55">
        <f>+Instructions!$C$22</f>
        <v>0</v>
      </c>
      <c r="X1936" s="38">
        <f>ROUND($AA1936*(1-W1936)+0.004999,2)</f>
        <v>61.3</v>
      </c>
      <c r="Y1936" s="146"/>
      <c r="Z1936" s="6" t="s">
        <v>3263</v>
      </c>
      <c r="AA1936" s="38">
        <v>61.3</v>
      </c>
      <c r="AB1936" s="59">
        <f>+W1936</f>
        <v>0</v>
      </c>
      <c r="AC1936" s="16">
        <f>+X1936</f>
        <v>61.3</v>
      </c>
      <c r="AD1936" s="12">
        <f t="shared" ref="AD1936" si="1836">(AG1936-AC1936)/AG1936</f>
        <v>0</v>
      </c>
      <c r="AE1936" s="115"/>
      <c r="AF1936" s="121">
        <v>3</v>
      </c>
      <c r="AG1936" s="52">
        <f t="shared" ref="AG1936" si="1837">SUM(AJ1936:AL1936)+AE1936</f>
        <v>61.3</v>
      </c>
      <c r="AH1936" s="146"/>
      <c r="AJ1936" s="38">
        <f t="shared" ref="AJ1936" si="1838">ROUND(AC1936/(1-VLOOKUP(AF1936,Group,2,FALSE)),2)</f>
        <v>61.3</v>
      </c>
      <c r="AK1936" s="16">
        <f t="shared" ref="AK1936" si="1839">IF(VLOOKUP(AF1936,Group,5,FALSE)="YES",VLOOKUP(ROUND(ROUND(AJ1936,1)-AJ1936,2),Round,2,FALSE)+VLOOKUP(AF1936,Group,6,FALSE),0)</f>
        <v>0</v>
      </c>
      <c r="AL1936" s="16">
        <f t="shared" ref="AL1936" si="1840">IF(VLOOKUP(AF1936,Group,7,FALSE)="",0,ROUND(AJ1936-0.04999,1)-AJ1936+AM1936)</f>
        <v>0</v>
      </c>
      <c r="AM1936" s="16" t="str">
        <f t="shared" ref="AM1936" si="1841">IF(VLOOKUP(AF1936,Group,7,FALSE)="","",VLOOKUP(AF1936,Group,7,FALSE))</f>
        <v/>
      </c>
      <c r="AO1936" s="156" t="s">
        <v>56</v>
      </c>
    </row>
    <row r="1937" spans="2:41" s="3" customFormat="1" ht="2.85" customHeight="1" x14ac:dyDescent="0.2">
      <c r="P1937" s="72"/>
      <c r="Q1937" s="87"/>
      <c r="R1937" s="6"/>
      <c r="S1937" s="38"/>
      <c r="T1937" s="6"/>
      <c r="U1937" s="5"/>
      <c r="V1937" s="51"/>
      <c r="W1937" s="55"/>
      <c r="X1937" s="14"/>
      <c r="Y1937" s="146"/>
      <c r="Z1937" s="38"/>
      <c r="AA1937" s="38"/>
      <c r="AB1937" s="54"/>
      <c r="AC1937" s="16"/>
      <c r="AD1937" s="14"/>
      <c r="AE1937" s="64"/>
      <c r="AF1937" s="118"/>
      <c r="AG1937" s="38"/>
      <c r="AH1937" s="146"/>
      <c r="AJ1937" s="38"/>
      <c r="AK1937" s="16"/>
      <c r="AL1937" s="16"/>
      <c r="AM1937" s="16"/>
      <c r="AO1937" s="157" t="s">
        <v>56</v>
      </c>
    </row>
    <row r="1938" spans="2:41" s="3" customFormat="1" ht="9.9499999999999993" customHeight="1" x14ac:dyDescent="0.2">
      <c r="C1938" s="34"/>
      <c r="D1938" s="39" t="s">
        <v>227</v>
      </c>
      <c r="E1938" s="138" t="s">
        <v>2296</v>
      </c>
      <c r="F1938" s="138"/>
      <c r="G1938" s="138"/>
      <c r="H1938" s="138"/>
      <c r="I1938" s="138"/>
      <c r="J1938" s="138"/>
      <c r="K1938" s="138"/>
      <c r="L1938" s="138"/>
      <c r="M1938" s="138"/>
      <c r="N1938" s="138" t="s">
        <v>2386</v>
      </c>
      <c r="O1938" s="29"/>
      <c r="P1938" s="72"/>
      <c r="Q1938" s="29"/>
      <c r="R1938" s="29"/>
      <c r="S1938" s="29"/>
      <c r="T1938" s="29"/>
      <c r="U1938" s="5"/>
      <c r="V1938" s="51"/>
      <c r="W1938" s="68"/>
      <c r="X1938" s="68"/>
      <c r="Y1938" s="146"/>
      <c r="Z1938" s="38"/>
      <c r="AA1938" s="38"/>
      <c r="AB1938" s="54"/>
      <c r="AC1938" s="16"/>
      <c r="AD1938" s="14"/>
      <c r="AE1938" s="64"/>
      <c r="AF1938" s="118"/>
      <c r="AG1938" s="16"/>
      <c r="AH1938" s="146"/>
      <c r="AJ1938" s="38"/>
      <c r="AK1938" s="16"/>
      <c r="AL1938" s="16"/>
      <c r="AM1938" s="16"/>
      <c r="AO1938" s="157"/>
    </row>
    <row r="1939" spans="2:41" s="3" customFormat="1" ht="1.5" customHeight="1" x14ac:dyDescent="0.2">
      <c r="P1939" s="72"/>
      <c r="Q1939" s="87"/>
      <c r="R1939" s="6"/>
      <c r="S1939" s="38"/>
      <c r="T1939" s="6"/>
      <c r="U1939" s="5"/>
      <c r="V1939" s="51"/>
      <c r="W1939" s="55"/>
      <c r="X1939" s="14"/>
      <c r="Y1939" s="146"/>
      <c r="Z1939" s="38"/>
      <c r="AA1939" s="38"/>
      <c r="AB1939" s="54"/>
      <c r="AC1939" s="16"/>
      <c r="AD1939" s="14"/>
      <c r="AE1939" s="64"/>
      <c r="AF1939" s="118"/>
      <c r="AG1939" s="38"/>
      <c r="AH1939" s="146"/>
      <c r="AJ1939" s="38"/>
      <c r="AK1939" s="16"/>
      <c r="AL1939" s="16"/>
      <c r="AM1939" s="16"/>
      <c r="AO1939" s="157" t="s">
        <v>56</v>
      </c>
    </row>
    <row r="1940" spans="2:41" s="3" customFormat="1" ht="9.9499999999999993" customHeight="1" x14ac:dyDescent="0.2">
      <c r="B1940" s="106" t="s">
        <v>6</v>
      </c>
      <c r="D1940" s="39"/>
      <c r="E1940" s="72" t="s">
        <v>2273</v>
      </c>
      <c r="F1940" s="72"/>
      <c r="G1940" s="29" t="s">
        <v>2274</v>
      </c>
      <c r="H1940" s="29"/>
      <c r="I1940" s="29"/>
      <c r="J1940" s="29"/>
      <c r="K1940" s="29" t="s">
        <v>125</v>
      </c>
      <c r="L1940" s="29"/>
      <c r="M1940" s="29" t="s">
        <v>2297</v>
      </c>
      <c r="N1940" s="29"/>
      <c r="P1940" s="72" t="s">
        <v>1531</v>
      </c>
      <c r="Q1940" s="87"/>
      <c r="R1940" s="28"/>
      <c r="S1940" s="38">
        <f t="shared" ref="S1940" si="1842">IF(Suggested="Yes",AA1940,AG1940)</f>
        <v>141.80000000000001</v>
      </c>
      <c r="T1940" s="36" t="s">
        <v>43</v>
      </c>
      <c r="U1940" s="5" t="str">
        <f>+Instructions!$B$3</f>
        <v>E</v>
      </c>
      <c r="V1940" s="51"/>
      <c r="W1940" s="55">
        <f>+Instructions!$C$22</f>
        <v>0</v>
      </c>
      <c r="X1940" s="38">
        <f>ROUND($AA1940*(1-W1940)+0.004999,2)</f>
        <v>141.80000000000001</v>
      </c>
      <c r="Y1940" s="146"/>
      <c r="Z1940" s="6" t="s">
        <v>3263</v>
      </c>
      <c r="AA1940" s="38">
        <v>141.80000000000001</v>
      </c>
      <c r="AB1940" s="59">
        <f>+W1940</f>
        <v>0</v>
      </c>
      <c r="AC1940" s="16">
        <f>+X1940</f>
        <v>141.80000000000001</v>
      </c>
      <c r="AD1940" s="12">
        <f t="shared" ref="AD1940" si="1843">(AG1940-AC1940)/AG1940</f>
        <v>0</v>
      </c>
      <c r="AE1940" s="115"/>
      <c r="AF1940" s="121">
        <v>3</v>
      </c>
      <c r="AG1940" s="52">
        <f t="shared" ref="AG1940" si="1844">SUM(AJ1940:AL1940)+AE1940</f>
        <v>141.80000000000001</v>
      </c>
      <c r="AH1940" s="146"/>
      <c r="AJ1940" s="38">
        <f t="shared" ref="AJ1940" si="1845">ROUND(AC1940/(1-VLOOKUP(AF1940,Group,2,FALSE)),2)</f>
        <v>141.80000000000001</v>
      </c>
      <c r="AK1940" s="16">
        <f t="shared" ref="AK1940" si="1846">IF(VLOOKUP(AF1940,Group,5,FALSE)="YES",VLOOKUP(ROUND(ROUND(AJ1940,1)-AJ1940,2),Round,2,FALSE)+VLOOKUP(AF1940,Group,6,FALSE),0)</f>
        <v>0</v>
      </c>
      <c r="AL1940" s="16">
        <f t="shared" ref="AL1940" si="1847">IF(VLOOKUP(AF1940,Group,7,FALSE)="",0,ROUND(AJ1940-0.04999,1)-AJ1940+AM1940)</f>
        <v>0</v>
      </c>
      <c r="AM1940" s="16" t="str">
        <f t="shared" ref="AM1940" si="1848">IF(VLOOKUP(AF1940,Group,7,FALSE)="","",VLOOKUP(AF1940,Group,7,FALSE))</f>
        <v/>
      </c>
      <c r="AO1940" s="156" t="s">
        <v>56</v>
      </c>
    </row>
    <row r="1941" spans="2:41" s="3" customFormat="1" ht="9.9499999999999993" customHeight="1" x14ac:dyDescent="0.2">
      <c r="B1941" s="106" t="s">
        <v>6</v>
      </c>
      <c r="D1941" s="39"/>
      <c r="E1941" s="72" t="s">
        <v>2298</v>
      </c>
      <c r="F1941" s="72"/>
      <c r="G1941" s="29" t="s">
        <v>2299</v>
      </c>
      <c r="H1941" s="29"/>
      <c r="I1941" s="29"/>
      <c r="J1941" s="29"/>
      <c r="K1941" s="29" t="s">
        <v>125</v>
      </c>
      <c r="L1941" s="29"/>
      <c r="M1941" s="29" t="s">
        <v>2300</v>
      </c>
      <c r="N1941" s="29"/>
      <c r="P1941" s="72" t="s">
        <v>1531</v>
      </c>
      <c r="Q1941" s="87"/>
      <c r="R1941" s="28"/>
      <c r="S1941" s="38">
        <f>IF(Suggested="Yes",AA1941,AG1941)</f>
        <v>127.9</v>
      </c>
      <c r="T1941" s="36" t="s">
        <v>43</v>
      </c>
      <c r="U1941" s="5" t="str">
        <f>+Instructions!$B$3</f>
        <v>E</v>
      </c>
      <c r="V1941" s="51"/>
      <c r="W1941" s="55">
        <f>+Instructions!$C$22</f>
        <v>0</v>
      </c>
      <c r="X1941" s="38">
        <f>ROUND($AA1941*(1-W1941)+0.004999,2)</f>
        <v>127.9</v>
      </c>
      <c r="Y1941" s="146"/>
      <c r="Z1941" s="6" t="s">
        <v>3263</v>
      </c>
      <c r="AA1941" s="38">
        <v>127.9</v>
      </c>
      <c r="AB1941" s="59">
        <f t="shared" ref="AB1941" si="1849">+W1941</f>
        <v>0</v>
      </c>
      <c r="AC1941" s="16">
        <f t="shared" ref="AC1941" si="1850">+X1941</f>
        <v>127.9</v>
      </c>
      <c r="AD1941" s="12">
        <f>(AG1941-AC1941)/AG1941</f>
        <v>0</v>
      </c>
      <c r="AE1941" s="115"/>
      <c r="AF1941" s="121">
        <v>3</v>
      </c>
      <c r="AG1941" s="52">
        <f>SUM(AJ1941:AL1941)+AE1941</f>
        <v>127.9</v>
      </c>
      <c r="AH1941" s="146"/>
      <c r="AJ1941" s="38">
        <f>ROUND(AC1941/(1-VLOOKUP(AF1941,Group,2,FALSE)),2)</f>
        <v>127.9</v>
      </c>
      <c r="AK1941" s="16">
        <f>IF(VLOOKUP(AF1941,Group,5,FALSE)="YES",VLOOKUP(ROUND(ROUND(AJ1941,1)-AJ1941,2),Round,2,FALSE)+VLOOKUP(AF1941,Group,6,FALSE),0)</f>
        <v>0</v>
      </c>
      <c r="AL1941" s="16">
        <f>IF(VLOOKUP(AF1941,Group,7,FALSE)="",0,ROUND(AJ1941-0.04999,1)-AJ1941+AM1941)</f>
        <v>0</v>
      </c>
      <c r="AM1941" s="16" t="str">
        <f>IF(VLOOKUP(AF1941,Group,7,FALSE)="","",VLOOKUP(AF1941,Group,7,FALSE))</f>
        <v/>
      </c>
      <c r="AO1941" s="157" t="s">
        <v>56</v>
      </c>
    </row>
    <row r="1942" spans="2:41" s="3" customFormat="1" ht="2.85" customHeight="1" x14ac:dyDescent="0.2">
      <c r="P1942" s="72"/>
      <c r="Q1942" s="87"/>
      <c r="R1942" s="6"/>
      <c r="S1942" s="38"/>
      <c r="T1942" s="6"/>
      <c r="U1942" s="5"/>
      <c r="V1942" s="51"/>
      <c r="W1942" s="55"/>
      <c r="X1942" s="14"/>
      <c r="Y1942" s="146"/>
      <c r="Z1942" s="38"/>
      <c r="AA1942" s="38"/>
      <c r="AB1942" s="54"/>
      <c r="AC1942" s="16"/>
      <c r="AD1942" s="14"/>
      <c r="AE1942" s="64"/>
      <c r="AF1942" s="118"/>
      <c r="AG1942" s="38"/>
      <c r="AH1942" s="146"/>
      <c r="AJ1942" s="38"/>
      <c r="AK1942" s="16"/>
      <c r="AL1942" s="16"/>
      <c r="AM1942" s="16"/>
      <c r="AO1942" s="157" t="s">
        <v>56</v>
      </c>
    </row>
    <row r="1943" spans="2:41" s="3" customFormat="1" ht="9.9499999999999993" customHeight="1" x14ac:dyDescent="0.2">
      <c r="C1943" s="34"/>
      <c r="D1943" s="39" t="s">
        <v>227</v>
      </c>
      <c r="E1943" s="138" t="s">
        <v>2303</v>
      </c>
      <c r="F1943" s="138"/>
      <c r="G1943" s="138"/>
      <c r="H1943" s="138"/>
      <c r="I1943" s="138"/>
      <c r="J1943" s="138"/>
      <c r="K1943" s="138"/>
      <c r="L1943" s="138"/>
      <c r="M1943" s="138"/>
      <c r="N1943" s="138"/>
      <c r="O1943" s="29"/>
      <c r="P1943" s="72"/>
      <c r="Q1943" s="29"/>
      <c r="R1943" s="29"/>
      <c r="S1943" s="29"/>
      <c r="T1943" s="29"/>
      <c r="U1943" s="5"/>
      <c r="V1943" s="51"/>
      <c r="W1943" s="68"/>
      <c r="X1943" s="68"/>
      <c r="Y1943" s="146"/>
      <c r="Z1943" s="38"/>
      <c r="AA1943" s="38"/>
      <c r="AB1943" s="54"/>
      <c r="AC1943" s="16"/>
      <c r="AD1943" s="14"/>
      <c r="AE1943" s="64"/>
      <c r="AF1943" s="118"/>
      <c r="AG1943" s="16"/>
      <c r="AH1943" s="146"/>
      <c r="AJ1943" s="38"/>
      <c r="AK1943" s="16"/>
      <c r="AL1943" s="16"/>
      <c r="AM1943" s="16"/>
      <c r="AO1943" s="157"/>
    </row>
    <row r="1944" spans="2:41" s="3" customFormat="1" ht="1.5" customHeight="1" x14ac:dyDescent="0.2">
      <c r="P1944" s="72"/>
      <c r="Q1944" s="87"/>
      <c r="R1944" s="6"/>
      <c r="S1944" s="38"/>
      <c r="T1944" s="6"/>
      <c r="U1944" s="5"/>
      <c r="V1944" s="51"/>
      <c r="W1944" s="55"/>
      <c r="X1944" s="14"/>
      <c r="Y1944" s="146"/>
      <c r="Z1944" s="38"/>
      <c r="AA1944" s="38"/>
      <c r="AB1944" s="54"/>
      <c r="AC1944" s="16"/>
      <c r="AD1944" s="14"/>
      <c r="AE1944" s="64"/>
      <c r="AF1944" s="118"/>
      <c r="AG1944" s="38"/>
      <c r="AH1944" s="146"/>
      <c r="AJ1944" s="38"/>
      <c r="AK1944" s="16"/>
      <c r="AL1944" s="16"/>
      <c r="AM1944" s="16"/>
      <c r="AO1944" s="157" t="s">
        <v>56</v>
      </c>
    </row>
    <row r="1945" spans="2:41" s="3" customFormat="1" ht="9.9499999999999993" customHeight="1" x14ac:dyDescent="0.2">
      <c r="B1945" s="106" t="s">
        <v>6</v>
      </c>
      <c r="D1945" s="39"/>
      <c r="E1945" s="72" t="s">
        <v>2304</v>
      </c>
      <c r="F1945" s="72"/>
      <c r="G1945" s="29" t="s">
        <v>2305</v>
      </c>
      <c r="H1945" s="29"/>
      <c r="I1945" s="29"/>
      <c r="J1945" s="29"/>
      <c r="K1945" s="29" t="s">
        <v>125</v>
      </c>
      <c r="L1945" s="29"/>
      <c r="M1945" s="29" t="s">
        <v>2306</v>
      </c>
      <c r="N1945" s="29"/>
      <c r="P1945" s="72" t="s">
        <v>1531</v>
      </c>
      <c r="Q1945" s="87"/>
      <c r="R1945" s="28"/>
      <c r="S1945" s="38">
        <f t="shared" ref="S1945" si="1851">IF(Suggested="Yes",AA1945,AG1945)</f>
        <v>120.8</v>
      </c>
      <c r="T1945" s="36" t="s">
        <v>43</v>
      </c>
      <c r="U1945" s="5" t="str">
        <f>+Instructions!$B$3</f>
        <v>E</v>
      </c>
      <c r="V1945" s="51"/>
      <c r="W1945" s="55">
        <f>+Instructions!$C$22</f>
        <v>0</v>
      </c>
      <c r="X1945" s="38">
        <f>ROUND($AA1945*(1-W1945)+0.004999,2)</f>
        <v>120.8</v>
      </c>
      <c r="Y1945" s="146"/>
      <c r="Z1945" s="6" t="s">
        <v>3263</v>
      </c>
      <c r="AA1945" s="38">
        <v>120.8</v>
      </c>
      <c r="AB1945" s="59">
        <f>+W1945</f>
        <v>0</v>
      </c>
      <c r="AC1945" s="16">
        <f>+X1945</f>
        <v>120.8</v>
      </c>
      <c r="AD1945" s="12">
        <f t="shared" ref="AD1945" si="1852">(AG1945-AC1945)/AG1945</f>
        <v>0</v>
      </c>
      <c r="AE1945" s="115"/>
      <c r="AF1945" s="121">
        <v>3</v>
      </c>
      <c r="AG1945" s="52">
        <f t="shared" ref="AG1945" si="1853">SUM(AJ1945:AL1945)+AE1945</f>
        <v>120.8</v>
      </c>
      <c r="AH1945" s="146"/>
      <c r="AJ1945" s="38">
        <f t="shared" ref="AJ1945" si="1854">ROUND(AC1945/(1-VLOOKUP(AF1945,Group,2,FALSE)),2)</f>
        <v>120.8</v>
      </c>
      <c r="AK1945" s="16">
        <f t="shared" ref="AK1945" si="1855">IF(VLOOKUP(AF1945,Group,5,FALSE)="YES",VLOOKUP(ROUND(ROUND(AJ1945,1)-AJ1945,2),Round,2,FALSE)+VLOOKUP(AF1945,Group,6,FALSE),0)</f>
        <v>0</v>
      </c>
      <c r="AL1945" s="16">
        <f t="shared" ref="AL1945" si="1856">IF(VLOOKUP(AF1945,Group,7,FALSE)="",0,ROUND(AJ1945-0.04999,1)-AJ1945+AM1945)</f>
        <v>0</v>
      </c>
      <c r="AM1945" s="16" t="str">
        <f t="shared" ref="AM1945" si="1857">IF(VLOOKUP(AF1945,Group,7,FALSE)="","",VLOOKUP(AF1945,Group,7,FALSE))</f>
        <v/>
      </c>
      <c r="AO1945" s="156" t="s">
        <v>56</v>
      </c>
    </row>
    <row r="1946" spans="2:41" s="3" customFormat="1" ht="2.25" customHeight="1" x14ac:dyDescent="0.2">
      <c r="P1946" s="72"/>
      <c r="Q1946" s="87"/>
      <c r="R1946" s="6"/>
      <c r="S1946" s="38"/>
      <c r="T1946" s="6"/>
      <c r="U1946" s="5"/>
      <c r="V1946" s="51"/>
      <c r="W1946" s="55"/>
      <c r="X1946" s="14"/>
      <c r="Y1946" s="146"/>
      <c r="Z1946" s="38"/>
      <c r="AA1946" s="38"/>
      <c r="AB1946" s="54"/>
      <c r="AC1946" s="16"/>
      <c r="AD1946" s="14"/>
      <c r="AE1946" s="64"/>
      <c r="AF1946" s="118"/>
      <c r="AG1946" s="38"/>
      <c r="AH1946" s="146"/>
      <c r="AJ1946" s="38"/>
      <c r="AK1946" s="16"/>
      <c r="AL1946" s="16"/>
      <c r="AM1946" s="16"/>
      <c r="AO1946" s="157" t="s">
        <v>56</v>
      </c>
    </row>
    <row r="1947" spans="2:41" s="3" customFormat="1" ht="9.9499999999999993" customHeight="1" x14ac:dyDescent="0.2">
      <c r="C1947" s="34"/>
      <c r="D1947" s="39" t="s">
        <v>227</v>
      </c>
      <c r="E1947" s="138" t="s">
        <v>2286</v>
      </c>
      <c r="F1947" s="138"/>
      <c r="G1947" s="138"/>
      <c r="H1947" s="138"/>
      <c r="I1947" s="138"/>
      <c r="J1947" s="138"/>
      <c r="K1947" s="138"/>
      <c r="L1947" s="138"/>
      <c r="M1947" s="138" t="s">
        <v>244</v>
      </c>
      <c r="N1947" s="138"/>
      <c r="O1947" s="29"/>
      <c r="P1947" s="72"/>
      <c r="Q1947" s="29"/>
      <c r="R1947" s="29"/>
      <c r="S1947" s="29"/>
      <c r="T1947" s="29"/>
      <c r="U1947" s="5"/>
      <c r="V1947" s="51"/>
      <c r="W1947" s="68"/>
      <c r="X1947" s="68"/>
      <c r="Y1947" s="146"/>
      <c r="Z1947" s="38"/>
      <c r="AA1947" s="38"/>
      <c r="AB1947" s="54"/>
      <c r="AC1947" s="16"/>
      <c r="AD1947" s="14"/>
      <c r="AE1947" s="64"/>
      <c r="AF1947" s="118"/>
      <c r="AG1947" s="16"/>
      <c r="AH1947" s="146"/>
      <c r="AJ1947" s="38"/>
      <c r="AK1947" s="16"/>
      <c r="AL1947" s="16"/>
      <c r="AM1947" s="16"/>
      <c r="AO1947" s="157"/>
    </row>
    <row r="1948" spans="2:41" s="3" customFormat="1" ht="1.5" customHeight="1" x14ac:dyDescent="0.2">
      <c r="P1948" s="72"/>
      <c r="Q1948" s="87"/>
      <c r="R1948" s="6"/>
      <c r="S1948" s="38"/>
      <c r="T1948" s="6"/>
      <c r="U1948" s="5"/>
      <c r="V1948" s="51"/>
      <c r="W1948" s="55"/>
      <c r="X1948" s="14"/>
      <c r="Y1948" s="146"/>
      <c r="Z1948" s="38"/>
      <c r="AA1948" s="38"/>
      <c r="AB1948" s="54"/>
      <c r="AC1948" s="16"/>
      <c r="AD1948" s="14"/>
      <c r="AE1948" s="64"/>
      <c r="AF1948" s="118"/>
      <c r="AG1948" s="38"/>
      <c r="AH1948" s="146"/>
      <c r="AJ1948" s="38"/>
      <c r="AK1948" s="16"/>
      <c r="AL1948" s="16"/>
      <c r="AM1948" s="16"/>
      <c r="AO1948" s="157" t="s">
        <v>56</v>
      </c>
    </row>
    <row r="1949" spans="2:41" s="3" customFormat="1" ht="9.9499999999999993" customHeight="1" x14ac:dyDescent="0.2">
      <c r="B1949" s="106" t="s">
        <v>6</v>
      </c>
      <c r="D1949" s="39"/>
      <c r="E1949" s="72" t="s">
        <v>1981</v>
      </c>
      <c r="F1949" s="72"/>
      <c r="G1949" s="29" t="s">
        <v>1982</v>
      </c>
      <c r="H1949" s="29"/>
      <c r="I1949" s="29"/>
      <c r="J1949" s="29"/>
      <c r="K1949" s="29" t="s">
        <v>125</v>
      </c>
      <c r="L1949" s="29"/>
      <c r="M1949" s="29" t="s">
        <v>2289</v>
      </c>
      <c r="N1949" s="29"/>
      <c r="P1949" s="72" t="s">
        <v>1531</v>
      </c>
      <c r="Q1949" s="87"/>
      <c r="R1949" s="28"/>
      <c r="S1949" s="38">
        <f>IF(Suggested="Yes",AA1949,AG1949)</f>
        <v>118.8</v>
      </c>
      <c r="T1949" s="36" t="s">
        <v>43</v>
      </c>
      <c r="U1949" s="5" t="str">
        <f>+Instructions!$B$3</f>
        <v>E</v>
      </c>
      <c r="V1949" s="51"/>
      <c r="W1949" s="55">
        <f>+Instructions!$C$22</f>
        <v>0</v>
      </c>
      <c r="X1949" s="38">
        <f>ROUND($AA1949*(1-W1949)+0.004999,2)</f>
        <v>118.8</v>
      </c>
      <c r="Y1949" s="146"/>
      <c r="Z1949" s="6" t="s">
        <v>3263</v>
      </c>
      <c r="AA1949" s="38">
        <v>118.8</v>
      </c>
      <c r="AB1949" s="59">
        <f>+W1949</f>
        <v>0</v>
      </c>
      <c r="AC1949" s="16">
        <f>+X1949</f>
        <v>118.8</v>
      </c>
      <c r="AD1949" s="12">
        <f>(AG1949-AC1949)/AG1949</f>
        <v>0</v>
      </c>
      <c r="AE1949" s="115"/>
      <c r="AF1949" s="121">
        <v>3</v>
      </c>
      <c r="AG1949" s="52">
        <f>SUM(AJ1949:AL1949)+AE1949</f>
        <v>118.8</v>
      </c>
      <c r="AH1949" s="146"/>
      <c r="AJ1949" s="38">
        <f>ROUND(AC1949/(1-VLOOKUP(AF1949,Group,2,FALSE)),2)</f>
        <v>118.8</v>
      </c>
      <c r="AK1949" s="16">
        <f>IF(VLOOKUP(AF1949,Group,5,FALSE)="YES",VLOOKUP(ROUND(ROUND(AJ1949,1)-AJ1949,2),Round,2,FALSE)+VLOOKUP(AF1949,Group,6,FALSE),0)</f>
        <v>0</v>
      </c>
      <c r="AL1949" s="16">
        <f>IF(VLOOKUP(AF1949,Group,7,FALSE)="",0,ROUND(AJ1949-0.04999,1)-AJ1949+AM1949)</f>
        <v>0</v>
      </c>
      <c r="AM1949" s="16" t="str">
        <f>IF(VLOOKUP(AF1949,Group,7,FALSE)="","",VLOOKUP(AF1949,Group,7,FALSE))</f>
        <v/>
      </c>
      <c r="AO1949" s="157" t="s">
        <v>56</v>
      </c>
    </row>
    <row r="1950" spans="2:41" s="3" customFormat="1" ht="9.9499999999999993" customHeight="1" x14ac:dyDescent="0.2">
      <c r="B1950" s="106" t="s">
        <v>6</v>
      </c>
      <c r="D1950" s="39"/>
      <c r="E1950" s="72" t="s">
        <v>1948</v>
      </c>
      <c r="F1950" s="72"/>
      <c r="G1950" s="29" t="s">
        <v>1984</v>
      </c>
      <c r="H1950" s="29"/>
      <c r="I1950" s="29"/>
      <c r="J1950" s="29"/>
      <c r="K1950" s="29" t="s">
        <v>125</v>
      </c>
      <c r="L1950" s="29"/>
      <c r="M1950" s="29" t="s">
        <v>2287</v>
      </c>
      <c r="N1950" s="29"/>
      <c r="P1950" s="72" t="s">
        <v>1531</v>
      </c>
      <c r="Q1950" s="87"/>
      <c r="R1950" s="28"/>
      <c r="S1950" s="38">
        <f>IF(Suggested="Yes",AA1950,AG1950)</f>
        <v>120.8</v>
      </c>
      <c r="T1950" s="36" t="s">
        <v>43</v>
      </c>
      <c r="U1950" s="5" t="str">
        <f>+Instructions!$B$3</f>
        <v>E</v>
      </c>
      <c r="V1950" s="51"/>
      <c r="W1950" s="55">
        <f>+Instructions!$C$22</f>
        <v>0</v>
      </c>
      <c r="X1950" s="38">
        <f>ROUND($AA1950*(1-W1950)+0.004999,2)</f>
        <v>120.8</v>
      </c>
      <c r="Y1950" s="146"/>
      <c r="Z1950" s="6" t="s">
        <v>3263</v>
      </c>
      <c r="AA1950" s="38">
        <v>120.8</v>
      </c>
      <c r="AB1950" s="59">
        <f t="shared" ref="AB1950:AB1953" si="1858">+W1950</f>
        <v>0</v>
      </c>
      <c r="AC1950" s="16">
        <f t="shared" ref="AC1950:AC1953" si="1859">+X1950</f>
        <v>120.8</v>
      </c>
      <c r="AD1950" s="12">
        <f>(AG1950-AC1950)/AG1950</f>
        <v>0</v>
      </c>
      <c r="AE1950" s="115"/>
      <c r="AF1950" s="121">
        <v>3</v>
      </c>
      <c r="AG1950" s="52">
        <f>SUM(AJ1950:AL1950)+AE1950</f>
        <v>120.8</v>
      </c>
      <c r="AH1950" s="146"/>
      <c r="AJ1950" s="38">
        <f>ROUND(AC1950/(1-VLOOKUP(AF1950,Group,2,FALSE)),2)</f>
        <v>120.8</v>
      </c>
      <c r="AK1950" s="16">
        <f>IF(VLOOKUP(AF1950,Group,5,FALSE)="YES",VLOOKUP(ROUND(ROUND(AJ1950,1)-AJ1950,2),Round,2,FALSE)+VLOOKUP(AF1950,Group,6,FALSE),0)</f>
        <v>0</v>
      </c>
      <c r="AL1950" s="16">
        <f>IF(VLOOKUP(AF1950,Group,7,FALSE)="",0,ROUND(AJ1950-0.04999,1)-AJ1950+AM1950)</f>
        <v>0</v>
      </c>
      <c r="AM1950" s="16" t="str">
        <f>IF(VLOOKUP(AF1950,Group,7,FALSE)="","",VLOOKUP(AF1950,Group,7,FALSE))</f>
        <v/>
      </c>
      <c r="AO1950" s="157" t="s">
        <v>56</v>
      </c>
    </row>
    <row r="1951" spans="2:41" s="3" customFormat="1" ht="9.9499999999999993" customHeight="1" x14ac:dyDescent="0.2">
      <c r="B1951" s="106" t="s">
        <v>6</v>
      </c>
      <c r="D1951" s="39"/>
      <c r="E1951" s="72" t="s">
        <v>1949</v>
      </c>
      <c r="F1951" s="72"/>
      <c r="G1951" s="29" t="s">
        <v>2278</v>
      </c>
      <c r="H1951" s="29"/>
      <c r="I1951" s="29"/>
      <c r="J1951" s="29"/>
      <c r="K1951" s="29" t="s">
        <v>125</v>
      </c>
      <c r="L1951" s="29"/>
      <c r="M1951" s="29" t="s">
        <v>2288</v>
      </c>
      <c r="N1951" s="29"/>
      <c r="P1951" s="72" t="s">
        <v>1531</v>
      </c>
      <c r="Q1951" s="87"/>
      <c r="R1951" s="28"/>
      <c r="S1951" s="38">
        <f>IF(Suggested="Yes",AA1951,AG1951)</f>
        <v>131.35</v>
      </c>
      <c r="T1951" s="36" t="s">
        <v>43</v>
      </c>
      <c r="U1951" s="5" t="str">
        <f>+Instructions!$B$3</f>
        <v>E</v>
      </c>
      <c r="V1951" s="51"/>
      <c r="W1951" s="55">
        <f>+Instructions!$C$22</f>
        <v>0</v>
      </c>
      <c r="X1951" s="38">
        <f>ROUND($AA1951*(1-W1951)+0.004999,2)</f>
        <v>131.35</v>
      </c>
      <c r="Y1951" s="146"/>
      <c r="Z1951" s="6" t="s">
        <v>3263</v>
      </c>
      <c r="AA1951" s="38">
        <v>131.35</v>
      </c>
      <c r="AB1951" s="59">
        <f t="shared" si="1858"/>
        <v>0</v>
      </c>
      <c r="AC1951" s="16">
        <f t="shared" si="1859"/>
        <v>131.35</v>
      </c>
      <c r="AD1951" s="12">
        <f>(AG1951-AC1951)/AG1951</f>
        <v>0</v>
      </c>
      <c r="AE1951" s="115"/>
      <c r="AF1951" s="121">
        <v>3</v>
      </c>
      <c r="AG1951" s="52">
        <f>SUM(AJ1951:AL1951)+AE1951</f>
        <v>131.35</v>
      </c>
      <c r="AH1951" s="146"/>
      <c r="AJ1951" s="38">
        <f>ROUND(AC1951/(1-VLOOKUP(AF1951,Group,2,FALSE)),2)</f>
        <v>131.35</v>
      </c>
      <c r="AK1951" s="16">
        <f>IF(VLOOKUP(AF1951,Group,5,FALSE)="YES",VLOOKUP(ROUND(ROUND(AJ1951,1)-AJ1951,2),Round,2,FALSE)+VLOOKUP(AF1951,Group,6,FALSE),0)</f>
        <v>0</v>
      </c>
      <c r="AL1951" s="16">
        <f>IF(VLOOKUP(AF1951,Group,7,FALSE)="",0,ROUND(AJ1951-0.04999,1)-AJ1951+AM1951)</f>
        <v>0</v>
      </c>
      <c r="AM1951" s="16" t="str">
        <f>IF(VLOOKUP(AF1951,Group,7,FALSE)="","",VLOOKUP(AF1951,Group,7,FALSE))</f>
        <v/>
      </c>
      <c r="AO1951" s="157" t="s">
        <v>56</v>
      </c>
    </row>
    <row r="1952" spans="2:41" s="3" customFormat="1" ht="9.9499999999999993" customHeight="1" x14ac:dyDescent="0.2">
      <c r="B1952" s="106" t="s">
        <v>6</v>
      </c>
      <c r="D1952" s="39"/>
      <c r="E1952" s="72" t="s">
        <v>2294</v>
      </c>
      <c r="F1952" s="72"/>
      <c r="G1952" s="29" t="s">
        <v>2293</v>
      </c>
      <c r="H1952" s="29"/>
      <c r="I1952" s="29"/>
      <c r="J1952" s="29"/>
      <c r="K1952" s="29" t="s">
        <v>125</v>
      </c>
      <c r="L1952" s="29"/>
      <c r="M1952" s="29" t="s">
        <v>2295</v>
      </c>
      <c r="N1952" s="29"/>
      <c r="P1952" s="72" t="s">
        <v>1531</v>
      </c>
      <c r="Q1952" s="87"/>
      <c r="R1952" s="28"/>
      <c r="S1952" s="38">
        <f>IF(Suggested="Yes",AA1952,AG1952)</f>
        <v>103.45</v>
      </c>
      <c r="T1952" s="36" t="s">
        <v>43</v>
      </c>
      <c r="U1952" s="5" t="str">
        <f>+Instructions!$B$3</f>
        <v>E</v>
      </c>
      <c r="V1952" s="51"/>
      <c r="W1952" s="55">
        <f>+Instructions!$C$22</f>
        <v>0</v>
      </c>
      <c r="X1952" s="38">
        <f>ROUND($AA1952*(1-W1952)+0.004999,2)</f>
        <v>103.45</v>
      </c>
      <c r="Y1952" s="146"/>
      <c r="Z1952" s="6" t="s">
        <v>3263</v>
      </c>
      <c r="AA1952" s="38">
        <v>103.45</v>
      </c>
      <c r="AB1952" s="59">
        <f t="shared" ref="AB1952" si="1860">+W1952</f>
        <v>0</v>
      </c>
      <c r="AC1952" s="16">
        <f t="shared" ref="AC1952" si="1861">+X1952</f>
        <v>103.45</v>
      </c>
      <c r="AD1952" s="12">
        <f>(AG1952-AC1952)/AG1952</f>
        <v>0</v>
      </c>
      <c r="AE1952" s="115"/>
      <c r="AF1952" s="121">
        <v>3</v>
      </c>
      <c r="AG1952" s="52">
        <f>SUM(AJ1952:AL1952)+AE1952</f>
        <v>103.45</v>
      </c>
      <c r="AH1952" s="146"/>
      <c r="AJ1952" s="38">
        <f>ROUND(AC1952/(1-VLOOKUP(AF1952,Group,2,FALSE)),2)</f>
        <v>103.45</v>
      </c>
      <c r="AK1952" s="16">
        <f>IF(VLOOKUP(AF1952,Group,5,FALSE)="YES",VLOOKUP(ROUND(ROUND(AJ1952,1)-AJ1952,2),Round,2,FALSE)+VLOOKUP(AF1952,Group,6,FALSE),0)</f>
        <v>0</v>
      </c>
      <c r="AL1952" s="16">
        <f>IF(VLOOKUP(AF1952,Group,7,FALSE)="",0,ROUND(AJ1952-0.04999,1)-AJ1952+AM1952)</f>
        <v>0</v>
      </c>
      <c r="AM1952" s="16" t="str">
        <f>IF(VLOOKUP(AF1952,Group,7,FALSE)="","",VLOOKUP(AF1952,Group,7,FALSE))</f>
        <v/>
      </c>
      <c r="AO1952" s="157" t="s">
        <v>56</v>
      </c>
    </row>
    <row r="1953" spans="1:41" s="3" customFormat="1" ht="9.9499999999999993" customHeight="1" x14ac:dyDescent="0.2">
      <c r="B1953" s="106" t="s">
        <v>6</v>
      </c>
      <c r="D1953" s="39"/>
      <c r="E1953" s="72" t="s">
        <v>2290</v>
      </c>
      <c r="F1953" s="72"/>
      <c r="G1953" s="29" t="s">
        <v>2291</v>
      </c>
      <c r="H1953" s="29"/>
      <c r="I1953" s="29"/>
      <c r="J1953" s="29"/>
      <c r="K1953" s="29" t="s">
        <v>125</v>
      </c>
      <c r="L1953" s="29"/>
      <c r="M1953" s="29" t="s">
        <v>2292</v>
      </c>
      <c r="N1953" s="29"/>
      <c r="P1953" s="72" t="s">
        <v>1531</v>
      </c>
      <c r="Q1953" s="87"/>
      <c r="R1953" s="28"/>
      <c r="S1953" s="38">
        <f>IF(Suggested="Yes",AA1953,AG1953)</f>
        <v>201.3</v>
      </c>
      <c r="T1953" s="36" t="s">
        <v>43</v>
      </c>
      <c r="U1953" s="5" t="str">
        <f>+Instructions!$B$3</f>
        <v>E</v>
      </c>
      <c r="V1953" s="51"/>
      <c r="W1953" s="55">
        <f>+Instructions!$C$22</f>
        <v>0</v>
      </c>
      <c r="X1953" s="38">
        <f>ROUND($AA1953*(1-W1953)+0.004999,2)</f>
        <v>201.3</v>
      </c>
      <c r="Y1953" s="146"/>
      <c r="Z1953" s="6" t="s">
        <v>3263</v>
      </c>
      <c r="AA1953" s="38">
        <v>201.3</v>
      </c>
      <c r="AB1953" s="59">
        <f t="shared" si="1858"/>
        <v>0</v>
      </c>
      <c r="AC1953" s="16">
        <f t="shared" si="1859"/>
        <v>201.3</v>
      </c>
      <c r="AD1953" s="12">
        <f>(AG1953-AC1953)/AG1953</f>
        <v>0</v>
      </c>
      <c r="AE1953" s="115"/>
      <c r="AF1953" s="121">
        <v>3</v>
      </c>
      <c r="AG1953" s="52">
        <f>SUM(AJ1953:AL1953)+AE1953</f>
        <v>201.3</v>
      </c>
      <c r="AH1953" s="146"/>
      <c r="AJ1953" s="38">
        <f>ROUND(AC1953/(1-VLOOKUP(AF1953,Group,2,FALSE)),2)</f>
        <v>201.3</v>
      </c>
      <c r="AK1953" s="16">
        <f>IF(VLOOKUP(AF1953,Group,5,FALSE)="YES",VLOOKUP(ROUND(ROUND(AJ1953,1)-AJ1953,2),Round,2,FALSE)+VLOOKUP(AF1953,Group,6,FALSE),0)</f>
        <v>0</v>
      </c>
      <c r="AL1953" s="16">
        <f>IF(VLOOKUP(AF1953,Group,7,FALSE)="",0,ROUND(AJ1953-0.04999,1)-AJ1953+AM1953)</f>
        <v>0</v>
      </c>
      <c r="AM1953" s="16" t="str">
        <f>IF(VLOOKUP(AF1953,Group,7,FALSE)="","",VLOOKUP(AF1953,Group,7,FALSE))</f>
        <v/>
      </c>
      <c r="AO1953" s="157" t="s">
        <v>56</v>
      </c>
    </row>
    <row r="1954" spans="1:41" s="3" customFormat="1" ht="3.75" customHeight="1" x14ac:dyDescent="0.2">
      <c r="M1954" s="3" t="s">
        <v>244</v>
      </c>
      <c r="P1954" s="72"/>
      <c r="Q1954" s="87"/>
      <c r="R1954" s="6"/>
      <c r="S1954" s="38"/>
      <c r="T1954" s="6"/>
      <c r="U1954" s="5"/>
      <c r="V1954" s="51"/>
      <c r="W1954" s="55"/>
      <c r="X1954" s="14"/>
      <c r="Y1954" s="146"/>
      <c r="Z1954" s="38"/>
      <c r="AA1954" s="38"/>
      <c r="AB1954" s="54"/>
      <c r="AC1954" s="16"/>
      <c r="AD1954" s="14"/>
      <c r="AE1954" s="64"/>
      <c r="AF1954" s="118"/>
      <c r="AG1954" s="38"/>
      <c r="AH1954" s="146"/>
      <c r="AJ1954" s="38"/>
      <c r="AK1954" s="16"/>
      <c r="AL1954" s="16"/>
      <c r="AM1954" s="16"/>
      <c r="AO1954" s="157" t="s">
        <v>56</v>
      </c>
    </row>
    <row r="1955" spans="1:41" s="3" customFormat="1" ht="9.9499999999999993" customHeight="1" x14ac:dyDescent="0.2">
      <c r="C1955" s="71" t="s">
        <v>1087</v>
      </c>
      <c r="N1955" s="3" t="s">
        <v>244</v>
      </c>
      <c r="P1955" s="137"/>
      <c r="Q1955" s="6"/>
      <c r="R1955" s="77" t="s">
        <v>791</v>
      </c>
      <c r="S1955" s="185" t="s">
        <v>1077</v>
      </c>
      <c r="T1955" s="190"/>
      <c r="U1955" s="5"/>
      <c r="V1955" s="51"/>
      <c r="W1955" s="68"/>
      <c r="X1955" s="68"/>
      <c r="Y1955" s="146"/>
      <c r="Z1955" s="38"/>
      <c r="AA1955" s="38"/>
      <c r="AB1955" s="14"/>
      <c r="AC1955" s="14"/>
      <c r="AD1955" s="14"/>
      <c r="AE1955" s="14"/>
      <c r="AF1955" s="64"/>
      <c r="AG1955" s="16"/>
      <c r="AH1955" s="146"/>
      <c r="AO1955" s="157" t="s">
        <v>56</v>
      </c>
    </row>
    <row r="1956" spans="1:41" s="3" customFormat="1" ht="2.85" customHeight="1" x14ac:dyDescent="0.2">
      <c r="P1956" s="72"/>
      <c r="Q1956" s="87"/>
      <c r="R1956" s="6"/>
      <c r="S1956" s="38"/>
      <c r="T1956" s="6"/>
      <c r="U1956" s="5"/>
      <c r="V1956" s="51"/>
      <c r="W1956" s="55"/>
      <c r="X1956" s="14"/>
      <c r="Y1956" s="146"/>
      <c r="Z1956" s="38"/>
      <c r="AA1956" s="38"/>
      <c r="AB1956" s="54"/>
      <c r="AC1956" s="16"/>
      <c r="AD1956" s="14"/>
      <c r="AE1956" s="64"/>
      <c r="AF1956" s="118"/>
      <c r="AG1956" s="38"/>
      <c r="AH1956" s="146"/>
      <c r="AJ1956" s="38"/>
      <c r="AK1956" s="16"/>
      <c r="AL1956" s="16"/>
      <c r="AM1956" s="16"/>
      <c r="AO1956" s="157" t="s">
        <v>56</v>
      </c>
    </row>
    <row r="1957" spans="1:41" s="3" customFormat="1" ht="9.9499999999999993" customHeight="1" x14ac:dyDescent="0.2">
      <c r="C1957" s="34"/>
      <c r="D1957" s="39" t="s">
        <v>216</v>
      </c>
      <c r="E1957" s="138" t="s">
        <v>388</v>
      </c>
      <c r="F1957" s="138"/>
      <c r="G1957" s="138"/>
      <c r="H1957" s="138"/>
      <c r="I1957" s="138"/>
      <c r="J1957" s="138"/>
      <c r="K1957" s="138"/>
      <c r="L1957" s="138"/>
      <c r="M1957" s="138"/>
      <c r="N1957" s="138"/>
      <c r="O1957" s="29"/>
      <c r="P1957" s="72"/>
      <c r="Q1957" s="29"/>
      <c r="R1957" s="29"/>
      <c r="S1957" s="29"/>
      <c r="T1957" s="29"/>
      <c r="U1957" s="5"/>
      <c r="V1957" s="51"/>
      <c r="W1957" s="68"/>
      <c r="X1957" s="68"/>
      <c r="Y1957" s="146"/>
      <c r="Z1957" s="38"/>
      <c r="AA1957" s="38"/>
      <c r="AB1957" s="54"/>
      <c r="AC1957" s="16"/>
      <c r="AD1957" s="14"/>
      <c r="AE1957" s="64"/>
      <c r="AF1957" s="118"/>
      <c r="AG1957" s="16"/>
      <c r="AH1957" s="146"/>
      <c r="AJ1957" s="38"/>
      <c r="AK1957" s="16"/>
      <c r="AL1957" s="16"/>
      <c r="AM1957" s="16"/>
      <c r="AO1957" s="157"/>
    </row>
    <row r="1958" spans="1:41" s="3" customFormat="1" ht="1.5" customHeight="1" x14ac:dyDescent="0.2">
      <c r="P1958" s="72"/>
      <c r="Q1958" s="87"/>
      <c r="R1958" s="6"/>
      <c r="S1958" s="38"/>
      <c r="T1958" s="6"/>
      <c r="U1958" s="5"/>
      <c r="V1958" s="51"/>
      <c r="W1958" s="55"/>
      <c r="X1958" s="14"/>
      <c r="Y1958" s="146"/>
      <c r="Z1958" s="38"/>
      <c r="AA1958" s="38"/>
      <c r="AB1958" s="54"/>
      <c r="AC1958" s="16"/>
      <c r="AD1958" s="14"/>
      <c r="AE1958" s="64"/>
      <c r="AF1958" s="118"/>
      <c r="AG1958" s="38"/>
      <c r="AH1958" s="146"/>
      <c r="AJ1958" s="38"/>
      <c r="AK1958" s="16"/>
      <c r="AL1958" s="16"/>
      <c r="AM1958" s="16"/>
      <c r="AO1958" s="157" t="s">
        <v>56</v>
      </c>
    </row>
    <row r="1959" spans="1:41" s="3" customFormat="1" ht="9.9499999999999993" customHeight="1" x14ac:dyDescent="0.2">
      <c r="B1959" s="107" t="s">
        <v>52</v>
      </c>
      <c r="D1959" s="39"/>
      <c r="E1959" s="72" t="s">
        <v>92</v>
      </c>
      <c r="F1959" s="72"/>
      <c r="G1959" s="29" t="s">
        <v>45</v>
      </c>
      <c r="H1959" s="29"/>
      <c r="I1959" s="29"/>
      <c r="J1959" s="29"/>
      <c r="K1959" s="29" t="s">
        <v>88</v>
      </c>
      <c r="L1959" s="29"/>
      <c r="M1959" s="29" t="s">
        <v>400</v>
      </c>
      <c r="N1959" s="29"/>
      <c r="P1959" s="72" t="s">
        <v>1183</v>
      </c>
      <c r="Q1959" s="87"/>
      <c r="R1959" s="28"/>
      <c r="S1959" s="38">
        <f t="shared" ref="S1959:S1963" si="1862">IF(Suggested="Yes",AA1959,AG1959)</f>
        <v>33.25</v>
      </c>
      <c r="T1959" s="36" t="s">
        <v>44</v>
      </c>
      <c r="U1959" s="5" t="str">
        <f>+Instructions!$B$3</f>
        <v>E</v>
      </c>
      <c r="V1959" s="51"/>
      <c r="W1959" s="55">
        <f>+Instructions!$C$22</f>
        <v>0</v>
      </c>
      <c r="X1959" s="38">
        <f>ROUND($AA1959*(1-W1959)+0.004999,2)</f>
        <v>33.25</v>
      </c>
      <c r="Y1959" s="146"/>
      <c r="Z1959" s="6" t="s">
        <v>3263</v>
      </c>
      <c r="AA1959" s="38">
        <v>33.25</v>
      </c>
      <c r="AB1959" s="59">
        <f t="shared" ref="AB1959:AC1963" si="1863">+W1959</f>
        <v>0</v>
      </c>
      <c r="AC1959" s="16">
        <f t="shared" si="1863"/>
        <v>33.25</v>
      </c>
      <c r="AD1959" s="12">
        <f>(AG1959-AC1959)/AG1959</f>
        <v>0</v>
      </c>
      <c r="AE1959" s="115"/>
      <c r="AF1959" s="120">
        <v>1</v>
      </c>
      <c r="AG1959" s="37">
        <f>SUM(AJ1959:AL1959)+AE1959</f>
        <v>33.25</v>
      </c>
      <c r="AH1959" s="146"/>
      <c r="AJ1959" s="38">
        <f>ROUND(AC1959/(1-VLOOKUP(AF1959,Group,2,FALSE)),2)</f>
        <v>33.25</v>
      </c>
      <c r="AK1959" s="16">
        <f>IF(VLOOKUP(AF1959,Group,5,FALSE)="YES",VLOOKUP(ROUND(ROUND(AJ1959,1)-AJ1959,2),Round,2,FALSE)+VLOOKUP(AF1959,Group,6,FALSE),0)</f>
        <v>0</v>
      </c>
      <c r="AL1959" s="16">
        <f>IF(VLOOKUP(AF1959,Group,7,FALSE)="",0,ROUND(AJ1959-0.04999,1)-AJ1959+AM1959)</f>
        <v>0</v>
      </c>
      <c r="AM1959" s="16" t="str">
        <f>IF(VLOOKUP(AF1959,Group,7,FALSE)="","",VLOOKUP(AF1959,Group,7,FALSE))</f>
        <v/>
      </c>
      <c r="AO1959" s="157" t="s">
        <v>56</v>
      </c>
    </row>
    <row r="1960" spans="1:41" s="3" customFormat="1" ht="9.75" customHeight="1" x14ac:dyDescent="0.2">
      <c r="B1960" s="107" t="s">
        <v>52</v>
      </c>
      <c r="D1960" s="39"/>
      <c r="E1960" s="72" t="s">
        <v>252</v>
      </c>
      <c r="F1960" s="72"/>
      <c r="G1960" s="29" t="s">
        <v>45</v>
      </c>
      <c r="H1960" s="29"/>
      <c r="I1960" s="29"/>
      <c r="J1960" s="29"/>
      <c r="K1960" s="29" t="s">
        <v>88</v>
      </c>
      <c r="L1960" s="29"/>
      <c r="M1960" s="29" t="s">
        <v>2283</v>
      </c>
      <c r="N1960" s="29"/>
      <c r="P1960" s="72" t="s">
        <v>1195</v>
      </c>
      <c r="Q1960" s="87"/>
      <c r="R1960" s="28"/>
      <c r="S1960" s="38">
        <f t="shared" si="1862"/>
        <v>39.950000000000003</v>
      </c>
      <c r="T1960" s="36" t="s">
        <v>44</v>
      </c>
      <c r="U1960" s="5" t="str">
        <f>+Instructions!$B$3</f>
        <v>E</v>
      </c>
      <c r="V1960" s="51"/>
      <c r="W1960" s="55">
        <f>+Instructions!$C$22</f>
        <v>0</v>
      </c>
      <c r="X1960" s="38">
        <f t="shared" ref="X1960" si="1864">ROUND($AA1960*(1-W1960)+0.004999,2)</f>
        <v>39.950000000000003</v>
      </c>
      <c r="Y1960" s="146"/>
      <c r="Z1960" s="6" t="s">
        <v>3263</v>
      </c>
      <c r="AA1960" s="38">
        <v>39.950000000000003</v>
      </c>
      <c r="AB1960" s="59">
        <f t="shared" si="1863"/>
        <v>0</v>
      </c>
      <c r="AC1960" s="16">
        <f t="shared" si="1863"/>
        <v>39.950000000000003</v>
      </c>
      <c r="AD1960" s="12">
        <f t="shared" ref="AD1960" si="1865">(AG1960-AC1960)/AG1960</f>
        <v>0</v>
      </c>
      <c r="AE1960" s="115"/>
      <c r="AF1960" s="120">
        <v>1</v>
      </c>
      <c r="AG1960" s="37">
        <f t="shared" ref="AG1960" si="1866">SUM(AJ1960:AL1960)+AE1960</f>
        <v>39.950000000000003</v>
      </c>
      <c r="AH1960" s="146"/>
      <c r="AJ1960" s="38">
        <f t="shared" ref="AJ1960" si="1867">ROUND(AC1960/(1-VLOOKUP(AF1960,Group,2,FALSE)),2)</f>
        <v>39.950000000000003</v>
      </c>
      <c r="AK1960" s="16">
        <f t="shared" ref="AK1960" si="1868">IF(VLOOKUP(AF1960,Group,5,FALSE)="YES",VLOOKUP(ROUND(ROUND(AJ1960,1)-AJ1960,2),Round,2,FALSE)+VLOOKUP(AF1960,Group,6,FALSE),0)</f>
        <v>0</v>
      </c>
      <c r="AL1960" s="16">
        <f t="shared" ref="AL1960" si="1869">IF(VLOOKUP(AF1960,Group,7,FALSE)="",0,ROUND(AJ1960-0.04999,1)-AJ1960+AM1960)</f>
        <v>0</v>
      </c>
      <c r="AM1960" s="16" t="str">
        <f t="shared" ref="AM1960" si="1870">IF(VLOOKUP(AF1960,Group,7,FALSE)="","",VLOOKUP(AF1960,Group,7,FALSE))</f>
        <v/>
      </c>
      <c r="AO1960" s="156" t="s">
        <v>56</v>
      </c>
    </row>
    <row r="1961" spans="1:41" s="3" customFormat="1" ht="9.9499999999999993" customHeight="1" x14ac:dyDescent="0.2">
      <c r="B1961" s="107" t="s">
        <v>52</v>
      </c>
      <c r="D1961" s="39"/>
      <c r="E1961" s="72" t="s">
        <v>83</v>
      </c>
      <c r="F1961" s="72"/>
      <c r="G1961" s="29" t="s">
        <v>45</v>
      </c>
      <c r="H1961" s="29"/>
      <c r="I1961" s="29"/>
      <c r="J1961" s="29"/>
      <c r="K1961" s="29" t="s">
        <v>88</v>
      </c>
      <c r="L1961" s="29"/>
      <c r="M1961" s="29" t="s">
        <v>401</v>
      </c>
      <c r="N1961" s="29"/>
      <c r="P1961" s="72" t="s">
        <v>297</v>
      </c>
      <c r="Q1961" s="87"/>
      <c r="R1961" s="28"/>
      <c r="S1961" s="38">
        <f t="shared" si="1862"/>
        <v>33.549999999999997</v>
      </c>
      <c r="T1961" s="36" t="s">
        <v>44</v>
      </c>
      <c r="U1961" s="5" t="str">
        <f>+Instructions!$B$3</f>
        <v>E</v>
      </c>
      <c r="V1961" s="51"/>
      <c r="W1961" s="55">
        <f>+Instructions!$C$22</f>
        <v>0</v>
      </c>
      <c r="X1961" s="38">
        <f>ROUND($AA1961*(1-W1961)+0.004999,2)</f>
        <v>33.549999999999997</v>
      </c>
      <c r="Y1961" s="146"/>
      <c r="Z1961" s="6" t="s">
        <v>3263</v>
      </c>
      <c r="AA1961" s="38">
        <v>33.549999999999997</v>
      </c>
      <c r="AB1961" s="59">
        <f t="shared" si="1863"/>
        <v>0</v>
      </c>
      <c r="AC1961" s="16">
        <f t="shared" si="1863"/>
        <v>33.549999999999997</v>
      </c>
      <c r="AD1961" s="12">
        <f>(AG1961-AC1961)/AG1961</f>
        <v>0</v>
      </c>
      <c r="AE1961" s="115"/>
      <c r="AF1961" s="120">
        <v>1</v>
      </c>
      <c r="AG1961" s="37">
        <f>SUM(AJ1961:AL1961)+AE1961</f>
        <v>33.549999999999997</v>
      </c>
      <c r="AH1961" s="146"/>
      <c r="AJ1961" s="38">
        <f>ROUND(AC1961/(1-VLOOKUP(AF1961,Group,2,FALSE)),2)</f>
        <v>33.549999999999997</v>
      </c>
      <c r="AK1961" s="16">
        <f>IF(VLOOKUP(AF1961,Group,5,FALSE)="YES",VLOOKUP(ROUND(ROUND(AJ1961,1)-AJ1961,2),Round,2,FALSE)+VLOOKUP(AF1961,Group,6,FALSE),0)</f>
        <v>0</v>
      </c>
      <c r="AL1961" s="16">
        <f>IF(VLOOKUP(AF1961,Group,7,FALSE)="",0,ROUND(AJ1961-0.04999,1)-AJ1961+AM1961)</f>
        <v>0</v>
      </c>
      <c r="AM1961" s="16" t="str">
        <f>IF(VLOOKUP(AF1961,Group,7,FALSE)="","",VLOOKUP(AF1961,Group,7,FALSE))</f>
        <v/>
      </c>
      <c r="AO1961" s="157" t="s">
        <v>56</v>
      </c>
    </row>
    <row r="1962" spans="1:41" s="3" customFormat="1" ht="9.9499999999999993" customHeight="1" x14ac:dyDescent="0.2">
      <c r="B1962" s="107" t="s">
        <v>52</v>
      </c>
      <c r="D1962" s="39"/>
      <c r="E1962" s="72" t="s">
        <v>128</v>
      </c>
      <c r="F1962" s="72"/>
      <c r="G1962" s="29" t="s">
        <v>45</v>
      </c>
      <c r="H1962" s="29"/>
      <c r="I1962" s="29"/>
      <c r="J1962" s="29"/>
      <c r="K1962" s="29" t="s">
        <v>88</v>
      </c>
      <c r="L1962" s="29"/>
      <c r="M1962" s="29" t="s">
        <v>403</v>
      </c>
      <c r="N1962" s="29"/>
      <c r="P1962" s="72" t="s">
        <v>298</v>
      </c>
      <c r="Q1962" s="87"/>
      <c r="R1962" s="28"/>
      <c r="S1962" s="38">
        <f t="shared" si="1862"/>
        <v>39.200000000000003</v>
      </c>
      <c r="T1962" s="36" t="s">
        <v>44</v>
      </c>
      <c r="U1962" s="5" t="str">
        <f>+Instructions!$B$3</f>
        <v>E</v>
      </c>
      <c r="V1962" s="51"/>
      <c r="W1962" s="55">
        <f>+Instructions!$C$22</f>
        <v>0</v>
      </c>
      <c r="X1962" s="38">
        <f>ROUND($AA1962*(1-W1962)+0.004999,2)</f>
        <v>39.200000000000003</v>
      </c>
      <c r="Y1962" s="146"/>
      <c r="Z1962" s="6" t="s">
        <v>3263</v>
      </c>
      <c r="AA1962" s="38">
        <v>39.200000000000003</v>
      </c>
      <c r="AB1962" s="59">
        <f>+W1962</f>
        <v>0</v>
      </c>
      <c r="AC1962" s="16">
        <f>+X1962</f>
        <v>39.200000000000003</v>
      </c>
      <c r="AD1962" s="12">
        <f>(AG1962-AC1962)/AG1962</f>
        <v>0</v>
      </c>
      <c r="AE1962" s="115"/>
      <c r="AF1962" s="120">
        <v>1</v>
      </c>
      <c r="AG1962" s="37">
        <f>SUM(AJ1962:AL1962)+AE1962</f>
        <v>39.200000000000003</v>
      </c>
      <c r="AH1962" s="146"/>
      <c r="AJ1962" s="38">
        <f>ROUND(AC1962/(1-VLOOKUP(AF1962,Group,2,FALSE)),2)</f>
        <v>39.200000000000003</v>
      </c>
      <c r="AK1962" s="16">
        <f>IF(VLOOKUP(AF1962,Group,5,FALSE)="YES",VLOOKUP(ROUND(ROUND(AJ1962,1)-AJ1962,2),Round,2,FALSE)+VLOOKUP(AF1962,Group,6,FALSE),0)</f>
        <v>0</v>
      </c>
      <c r="AL1962" s="16">
        <f>IF(VLOOKUP(AF1962,Group,7,FALSE)="",0,ROUND(AJ1962-0.04999,1)-AJ1962+AM1962)</f>
        <v>0</v>
      </c>
      <c r="AM1962" s="16" t="str">
        <f>IF(VLOOKUP(AF1962,Group,7,FALSE)="","",VLOOKUP(AF1962,Group,7,FALSE))</f>
        <v/>
      </c>
      <c r="AO1962" s="157" t="s">
        <v>56</v>
      </c>
    </row>
    <row r="1963" spans="1:41" s="3" customFormat="1" ht="9.9499999999999993" customHeight="1" x14ac:dyDescent="0.2">
      <c r="B1963" s="107" t="s">
        <v>52</v>
      </c>
      <c r="D1963" s="39"/>
      <c r="E1963" s="72" t="s">
        <v>177</v>
      </c>
      <c r="F1963" s="72"/>
      <c r="G1963" s="29" t="s">
        <v>45</v>
      </c>
      <c r="H1963" s="29"/>
      <c r="J1963" s="29"/>
      <c r="K1963" s="144" t="s">
        <v>88</v>
      </c>
      <c r="M1963" s="29" t="s">
        <v>402</v>
      </c>
      <c r="N1963" s="29"/>
      <c r="P1963" s="72" t="s">
        <v>299</v>
      </c>
      <c r="Q1963" s="87"/>
      <c r="R1963" s="28"/>
      <c r="S1963" s="38">
        <f t="shared" si="1862"/>
        <v>36.9</v>
      </c>
      <c r="T1963" s="36" t="s">
        <v>44</v>
      </c>
      <c r="U1963" s="5" t="str">
        <f>+Instructions!$B$3</f>
        <v>E</v>
      </c>
      <c r="V1963" s="51"/>
      <c r="W1963" s="55">
        <f>+Instructions!$C$22</f>
        <v>0</v>
      </c>
      <c r="X1963" s="38">
        <f>ROUND($AA1963*(1-W1963)+0.004999,2)</f>
        <v>36.9</v>
      </c>
      <c r="Y1963" s="146"/>
      <c r="Z1963" s="6" t="s">
        <v>3263</v>
      </c>
      <c r="AA1963" s="38">
        <v>36.9</v>
      </c>
      <c r="AB1963" s="59">
        <f t="shared" si="1863"/>
        <v>0</v>
      </c>
      <c r="AC1963" s="16">
        <f t="shared" si="1863"/>
        <v>36.9</v>
      </c>
      <c r="AD1963" s="12">
        <f>(AG1963-AC1963)/AG1963</f>
        <v>0</v>
      </c>
      <c r="AE1963" s="115"/>
      <c r="AF1963" s="120">
        <v>1</v>
      </c>
      <c r="AG1963" s="37">
        <f>SUM(AJ1963:AL1963)+AE1963</f>
        <v>36.9</v>
      </c>
      <c r="AH1963" s="146"/>
      <c r="AJ1963" s="38">
        <f>ROUND(AC1963/(1-VLOOKUP(AF1963,Group,2,FALSE)),2)</f>
        <v>36.9</v>
      </c>
      <c r="AK1963" s="16">
        <f>IF(VLOOKUP(AF1963,Group,5,FALSE)="YES",VLOOKUP(ROUND(ROUND(AJ1963,1)-AJ1963,2),Round,2,FALSE)+VLOOKUP(AF1963,Group,6,FALSE),0)</f>
        <v>0</v>
      </c>
      <c r="AL1963" s="16">
        <f>IF(VLOOKUP(AF1963,Group,7,FALSE)="",0,ROUND(AJ1963-0.04999,1)-AJ1963+AM1963)</f>
        <v>0</v>
      </c>
      <c r="AM1963" s="16" t="str">
        <f>IF(VLOOKUP(AF1963,Group,7,FALSE)="","",VLOOKUP(AF1963,Group,7,FALSE))</f>
        <v/>
      </c>
      <c r="AO1963" s="157" t="s">
        <v>56</v>
      </c>
    </row>
    <row r="1964" spans="1:41" s="3" customFormat="1" ht="1.5" customHeight="1" x14ac:dyDescent="0.2">
      <c r="P1964" s="72"/>
      <c r="Q1964" s="87"/>
      <c r="R1964" s="6"/>
      <c r="S1964" s="38"/>
      <c r="T1964" s="6"/>
      <c r="U1964" s="5"/>
      <c r="V1964" s="51"/>
      <c r="W1964" s="55"/>
      <c r="X1964" s="14"/>
      <c r="Y1964" s="146"/>
      <c r="Z1964" s="38"/>
      <c r="AA1964" s="38"/>
      <c r="AB1964" s="54"/>
      <c r="AC1964" s="16"/>
      <c r="AD1964" s="14"/>
      <c r="AE1964" s="64"/>
      <c r="AF1964" s="118"/>
      <c r="AG1964" s="38"/>
      <c r="AH1964" s="146"/>
      <c r="AJ1964" s="38"/>
      <c r="AK1964" s="16"/>
      <c r="AL1964" s="16"/>
      <c r="AM1964" s="16"/>
      <c r="AO1964" s="157" t="s">
        <v>56</v>
      </c>
    </row>
    <row r="1965" spans="1:41" s="3" customFormat="1" ht="10.35" customHeight="1" x14ac:dyDescent="0.2">
      <c r="A1965" s="3" t="s">
        <v>242</v>
      </c>
      <c r="C1965" s="139" t="s">
        <v>243</v>
      </c>
      <c r="D1965" s="11"/>
      <c r="E1965" s="140"/>
      <c r="F1965" s="140"/>
      <c r="G1965" s="29" t="s">
        <v>244</v>
      </c>
      <c r="J1965" s="3" t="s">
        <v>244</v>
      </c>
      <c r="N1965" s="77"/>
      <c r="P1965" s="77" t="s">
        <v>244</v>
      </c>
      <c r="Q1965" s="87"/>
      <c r="T1965" s="191"/>
      <c r="U1965" s="141"/>
      <c r="V1965" s="51"/>
      <c r="W1965" s="14"/>
      <c r="X1965" s="142"/>
      <c r="Y1965" s="150"/>
      <c r="Z1965" s="14"/>
      <c r="AA1965" s="142"/>
      <c r="AB1965" s="142"/>
      <c r="AD1965" s="54"/>
      <c r="AE1965" s="16"/>
      <c r="AF1965" s="14"/>
      <c r="AG1965" s="64"/>
      <c r="AH1965" s="153"/>
      <c r="AI1965" s="38"/>
      <c r="AJ1965" s="142"/>
      <c r="AL1965" s="6" t="s">
        <v>244</v>
      </c>
      <c r="AO1965" s="157"/>
    </row>
    <row r="1966" spans="1:41" s="3" customFormat="1" ht="9.9499999999999993" customHeight="1" x14ac:dyDescent="0.2">
      <c r="C1966" s="71" t="s">
        <v>3096</v>
      </c>
      <c r="D1966" s="11"/>
      <c r="E1966" s="140"/>
      <c r="F1966" s="140"/>
      <c r="G1966" s="29"/>
      <c r="N1966" s="77"/>
      <c r="P1966" s="77"/>
      <c r="Q1966" s="71"/>
      <c r="R1966" s="77" t="s">
        <v>791</v>
      </c>
      <c r="S1966" s="185" t="s">
        <v>1077</v>
      </c>
      <c r="T1966" s="190"/>
      <c r="U1966" s="141"/>
      <c r="V1966" s="51"/>
      <c r="W1966" s="14"/>
      <c r="X1966" s="142"/>
      <c r="Y1966" s="150"/>
      <c r="Z1966" s="14"/>
      <c r="AA1966" s="142"/>
      <c r="AB1966" s="142"/>
      <c r="AD1966" s="54"/>
      <c r="AE1966" s="16"/>
      <c r="AF1966" s="14"/>
      <c r="AG1966" s="64"/>
      <c r="AH1966" s="153"/>
      <c r="AI1966" s="38"/>
      <c r="AJ1966" s="142"/>
      <c r="AL1966" s="6" t="s">
        <v>244</v>
      </c>
      <c r="AO1966" s="157"/>
    </row>
    <row r="1967" spans="1:41" s="3" customFormat="1" ht="2.85" customHeight="1" x14ac:dyDescent="0.2">
      <c r="P1967" s="72"/>
      <c r="Q1967" s="87"/>
      <c r="R1967" s="6"/>
      <c r="S1967" s="38"/>
      <c r="T1967" s="6"/>
      <c r="U1967" s="5"/>
      <c r="V1967" s="51"/>
      <c r="W1967" s="55"/>
      <c r="X1967" s="14"/>
      <c r="Y1967" s="146"/>
      <c r="Z1967" s="38"/>
      <c r="AA1967" s="38"/>
      <c r="AB1967" s="54"/>
      <c r="AC1967" s="16"/>
      <c r="AD1967" s="14"/>
      <c r="AE1967" s="64"/>
      <c r="AF1967" s="118"/>
      <c r="AG1967" s="38"/>
      <c r="AH1967" s="146"/>
      <c r="AJ1967" s="38"/>
      <c r="AK1967" s="16"/>
      <c r="AL1967" s="16"/>
      <c r="AM1967" s="16"/>
      <c r="AO1967" s="157" t="s">
        <v>56</v>
      </c>
    </row>
    <row r="1968" spans="1:41" s="3" customFormat="1" ht="9.9499999999999993" customHeight="1" x14ac:dyDescent="0.2">
      <c r="C1968" s="34"/>
      <c r="D1968" s="39" t="s">
        <v>216</v>
      </c>
      <c r="E1968" s="138" t="s">
        <v>176</v>
      </c>
      <c r="F1968" s="138"/>
      <c r="G1968" s="138"/>
      <c r="H1968" s="138"/>
      <c r="I1968" s="138"/>
      <c r="J1968" s="138"/>
      <c r="K1968" s="138"/>
      <c r="L1968" s="138"/>
      <c r="M1968" s="138"/>
      <c r="N1968" s="138"/>
      <c r="O1968" s="29"/>
      <c r="P1968" s="72"/>
      <c r="Q1968" s="29"/>
      <c r="R1968" s="29"/>
      <c r="S1968" s="29"/>
      <c r="T1968" s="29"/>
      <c r="U1968" s="5"/>
      <c r="V1968" s="51"/>
      <c r="W1968" s="68"/>
      <c r="X1968" s="68"/>
      <c r="Y1968" s="146"/>
      <c r="Z1968" s="38"/>
      <c r="AA1968" s="38"/>
      <c r="AB1968" s="54"/>
      <c r="AC1968" s="16"/>
      <c r="AD1968" s="14"/>
      <c r="AE1968" s="64"/>
      <c r="AF1968" s="118"/>
      <c r="AG1968" s="16"/>
      <c r="AH1968" s="146"/>
      <c r="AJ1968" s="38"/>
      <c r="AK1968" s="16"/>
      <c r="AL1968" s="16"/>
      <c r="AM1968" s="16"/>
      <c r="AO1968" s="157"/>
    </row>
    <row r="1969" spans="2:41" s="3" customFormat="1" ht="1.5" customHeight="1" x14ac:dyDescent="0.2">
      <c r="P1969" s="72"/>
      <c r="Q1969" s="87"/>
      <c r="R1969" s="6"/>
      <c r="S1969" s="38"/>
      <c r="T1969" s="6"/>
      <c r="U1969" s="5"/>
      <c r="V1969" s="51"/>
      <c r="W1969" s="55"/>
      <c r="X1969" s="14"/>
      <c r="Y1969" s="146"/>
      <c r="Z1969" s="38"/>
      <c r="AA1969" s="38"/>
      <c r="AB1969" s="54"/>
      <c r="AC1969" s="16"/>
      <c r="AD1969" s="14"/>
      <c r="AE1969" s="64"/>
      <c r="AF1969" s="118"/>
      <c r="AG1969" s="38"/>
      <c r="AH1969" s="146"/>
      <c r="AJ1969" s="38"/>
      <c r="AK1969" s="16"/>
      <c r="AL1969" s="16"/>
      <c r="AM1969" s="16"/>
      <c r="AO1969" s="157" t="s">
        <v>56</v>
      </c>
    </row>
    <row r="1970" spans="2:41" s="3" customFormat="1" ht="9.9499999999999993" customHeight="1" x14ac:dyDescent="0.2">
      <c r="B1970" s="106" t="s">
        <v>6</v>
      </c>
      <c r="D1970" s="39"/>
      <c r="E1970" s="72" t="s">
        <v>83</v>
      </c>
      <c r="F1970" s="72"/>
      <c r="G1970" s="29" t="s">
        <v>94</v>
      </c>
      <c r="H1970" s="29"/>
      <c r="I1970" s="29"/>
      <c r="J1970" s="29"/>
      <c r="K1970" s="29" t="s">
        <v>88</v>
      </c>
      <c r="L1970" s="29"/>
      <c r="M1970" s="29" t="s">
        <v>405</v>
      </c>
      <c r="N1970" s="29"/>
      <c r="P1970" s="72" t="s">
        <v>1543</v>
      </c>
      <c r="Q1970" s="87"/>
      <c r="R1970" s="28"/>
      <c r="S1970" s="38">
        <f>IF(Suggested="Yes",AA1970,AG1970)</f>
        <v>45.8</v>
      </c>
      <c r="T1970" s="36" t="s">
        <v>43</v>
      </c>
      <c r="U1970" s="5" t="str">
        <f>+Instructions!$B$3</f>
        <v>E</v>
      </c>
      <c r="V1970" s="51"/>
      <c r="W1970" s="55">
        <f>+Instructions!$C$22</f>
        <v>0</v>
      </c>
      <c r="X1970" s="38">
        <f>ROUND($AA1970*(1-W1970)+0.004999,2)</f>
        <v>45.8</v>
      </c>
      <c r="Y1970" s="146"/>
      <c r="Z1970" s="6" t="s">
        <v>3263</v>
      </c>
      <c r="AA1970" s="38">
        <v>45.8</v>
      </c>
      <c r="AB1970" s="59">
        <f t="shared" ref="AB1970:AC1973" si="1871">+W1970</f>
        <v>0</v>
      </c>
      <c r="AC1970" s="16">
        <f t="shared" si="1871"/>
        <v>45.8</v>
      </c>
      <c r="AD1970" s="12">
        <f>(AG1970-AC1970)/AG1970</f>
        <v>0</v>
      </c>
      <c r="AE1970" s="115"/>
      <c r="AF1970" s="121">
        <v>3</v>
      </c>
      <c r="AG1970" s="52">
        <f>SUM(AJ1970:AL1970)+AE1970</f>
        <v>45.8</v>
      </c>
      <c r="AH1970" s="146"/>
      <c r="AJ1970" s="38">
        <f>ROUND(AC1970/(1-VLOOKUP(AF1970,Group,2,FALSE)),2)</f>
        <v>45.8</v>
      </c>
      <c r="AK1970" s="16">
        <f>IF(VLOOKUP(AF1970,Group,5,FALSE)="YES",VLOOKUP(ROUND(ROUND(AJ1970,1)-AJ1970,2),Round,2,FALSE)+VLOOKUP(AF1970,Group,6,FALSE),0)</f>
        <v>0</v>
      </c>
      <c r="AL1970" s="16">
        <f>IF(VLOOKUP(AF1970,Group,7,FALSE)="",0,ROUND(AJ1970-0.04999,1)-AJ1970+AM1970)</f>
        <v>0</v>
      </c>
      <c r="AM1970" s="16" t="str">
        <f>IF(VLOOKUP(AF1970,Group,7,FALSE)="","",VLOOKUP(AF1970,Group,7,FALSE))</f>
        <v/>
      </c>
      <c r="AO1970" s="157" t="s">
        <v>56</v>
      </c>
    </row>
    <row r="1971" spans="2:41" s="3" customFormat="1" ht="9.9499999999999993" customHeight="1" x14ac:dyDescent="0.2">
      <c r="B1971" s="106" t="s">
        <v>6</v>
      </c>
      <c r="D1971" s="39"/>
      <c r="E1971" s="72" t="s">
        <v>83</v>
      </c>
      <c r="F1971" s="72"/>
      <c r="G1971" s="29" t="s">
        <v>96</v>
      </c>
      <c r="H1971" s="29"/>
      <c r="I1971" s="29"/>
      <c r="J1971" s="29"/>
      <c r="K1971" s="29" t="s">
        <v>88</v>
      </c>
      <c r="L1971" s="29"/>
      <c r="M1971" s="29" t="s">
        <v>406</v>
      </c>
      <c r="N1971" s="29"/>
      <c r="P1971" s="72" t="s">
        <v>1543</v>
      </c>
      <c r="Q1971" s="87"/>
      <c r="R1971" s="28"/>
      <c r="S1971" s="38">
        <f>IF(Suggested="Yes",AA1971,AG1971)</f>
        <v>58.45</v>
      </c>
      <c r="T1971" s="36" t="s">
        <v>43</v>
      </c>
      <c r="U1971" s="5" t="str">
        <f>+Instructions!$B$3</f>
        <v>E</v>
      </c>
      <c r="V1971" s="51"/>
      <c r="W1971" s="55">
        <f>+Instructions!$C$22</f>
        <v>0</v>
      </c>
      <c r="X1971" s="38">
        <f>ROUND($AA1971*(1-W1971)+0.004999,2)</f>
        <v>58.45</v>
      </c>
      <c r="Y1971" s="146"/>
      <c r="Z1971" s="6" t="s">
        <v>3263</v>
      </c>
      <c r="AA1971" s="38">
        <v>58.45</v>
      </c>
      <c r="AB1971" s="59">
        <f t="shared" si="1871"/>
        <v>0</v>
      </c>
      <c r="AC1971" s="16">
        <f t="shared" si="1871"/>
        <v>58.45</v>
      </c>
      <c r="AD1971" s="12">
        <f>(AG1971-AC1971)/AG1971</f>
        <v>0</v>
      </c>
      <c r="AE1971" s="115"/>
      <c r="AF1971" s="121">
        <v>3</v>
      </c>
      <c r="AG1971" s="52">
        <f>SUM(AJ1971:AL1971)+AE1971</f>
        <v>58.45</v>
      </c>
      <c r="AH1971" s="146"/>
      <c r="AJ1971" s="38">
        <f>ROUND(AC1971/(1-VLOOKUP(AF1971,Group,2,FALSE)),2)</f>
        <v>58.45</v>
      </c>
      <c r="AK1971" s="16">
        <f>IF(VLOOKUP(AF1971,Group,5,FALSE)="YES",VLOOKUP(ROUND(ROUND(AJ1971,1)-AJ1971,2),Round,2,FALSE)+VLOOKUP(AF1971,Group,6,FALSE),0)</f>
        <v>0</v>
      </c>
      <c r="AL1971" s="16">
        <f>IF(VLOOKUP(AF1971,Group,7,FALSE)="",0,ROUND(AJ1971-0.04999,1)-AJ1971+AM1971)</f>
        <v>0</v>
      </c>
      <c r="AM1971" s="16" t="str">
        <f>IF(VLOOKUP(AF1971,Group,7,FALSE)="","",VLOOKUP(AF1971,Group,7,FALSE))</f>
        <v/>
      </c>
      <c r="AO1971" s="157" t="s">
        <v>56</v>
      </c>
    </row>
    <row r="1972" spans="2:41" s="3" customFormat="1" ht="9.9499999999999993" customHeight="1" x14ac:dyDescent="0.2">
      <c r="B1972" s="106" t="s">
        <v>6</v>
      </c>
      <c r="D1972" s="39"/>
      <c r="E1972" s="72" t="s">
        <v>83</v>
      </c>
      <c r="F1972" s="72"/>
      <c r="G1972" s="29" t="s">
        <v>327</v>
      </c>
      <c r="H1972" s="29"/>
      <c r="I1972" s="29"/>
      <c r="J1972" s="29"/>
      <c r="K1972" s="29" t="s">
        <v>88</v>
      </c>
      <c r="L1972" s="29"/>
      <c r="M1972" s="29" t="s">
        <v>404</v>
      </c>
      <c r="N1972" s="29"/>
      <c r="P1972" s="72" t="s">
        <v>1543</v>
      </c>
      <c r="Q1972" s="87"/>
      <c r="R1972" s="28"/>
      <c r="S1972" s="38">
        <f>IF(Suggested="Yes",AA1972,AG1972)</f>
        <v>58.45</v>
      </c>
      <c r="T1972" s="36" t="s">
        <v>43</v>
      </c>
      <c r="U1972" s="5" t="str">
        <f>+Instructions!$B$3</f>
        <v>E</v>
      </c>
      <c r="V1972" s="51"/>
      <c r="W1972" s="55">
        <f>+Instructions!$C$22</f>
        <v>0</v>
      </c>
      <c r="X1972" s="38">
        <f>ROUND($AA1972*(1-W1972)+0.004999,2)</f>
        <v>58.45</v>
      </c>
      <c r="Y1972" s="146"/>
      <c r="Z1972" s="6" t="s">
        <v>3263</v>
      </c>
      <c r="AA1972" s="38">
        <v>58.45</v>
      </c>
      <c r="AB1972" s="59">
        <f t="shared" si="1871"/>
        <v>0</v>
      </c>
      <c r="AC1972" s="16">
        <f t="shared" si="1871"/>
        <v>58.45</v>
      </c>
      <c r="AD1972" s="12">
        <f>(AG1972-AC1972)/AG1972</f>
        <v>0</v>
      </c>
      <c r="AE1972" s="115"/>
      <c r="AF1972" s="121">
        <v>3</v>
      </c>
      <c r="AG1972" s="52">
        <f>SUM(AJ1972:AL1972)+AE1972</f>
        <v>58.45</v>
      </c>
      <c r="AH1972" s="146"/>
      <c r="AJ1972" s="38">
        <f>ROUND(AC1972/(1-VLOOKUP(AF1972,Group,2,FALSE)),2)</f>
        <v>58.45</v>
      </c>
      <c r="AK1972" s="16">
        <f>IF(VLOOKUP(AF1972,Group,5,FALSE)="YES",VLOOKUP(ROUND(ROUND(AJ1972,1)-AJ1972,2),Round,2,FALSE)+VLOOKUP(AF1972,Group,6,FALSE),0)</f>
        <v>0</v>
      </c>
      <c r="AL1972" s="16">
        <f>IF(VLOOKUP(AF1972,Group,7,FALSE)="",0,ROUND(AJ1972-0.04999,1)-AJ1972+AM1972)</f>
        <v>0</v>
      </c>
      <c r="AM1972" s="16" t="str">
        <f>IF(VLOOKUP(AF1972,Group,7,FALSE)="","",VLOOKUP(AF1972,Group,7,FALSE))</f>
        <v/>
      </c>
      <c r="AO1972" s="157" t="s">
        <v>56</v>
      </c>
    </row>
    <row r="1973" spans="2:41" s="3" customFormat="1" ht="9.9499999999999993" customHeight="1" x14ac:dyDescent="0.2">
      <c r="B1973" s="106" t="s">
        <v>6</v>
      </c>
      <c r="D1973" s="39"/>
      <c r="E1973" s="72" t="s">
        <v>83</v>
      </c>
      <c r="F1973" s="72"/>
      <c r="G1973" s="29" t="s">
        <v>543</v>
      </c>
      <c r="H1973" s="29"/>
      <c r="I1973" s="29"/>
      <c r="J1973" s="29"/>
      <c r="K1973" s="29" t="s">
        <v>88</v>
      </c>
      <c r="L1973" s="29"/>
      <c r="M1973" s="29" t="s">
        <v>715</v>
      </c>
      <c r="N1973" s="29"/>
      <c r="P1973" s="72" t="s">
        <v>1543</v>
      </c>
      <c r="Q1973" s="87"/>
      <c r="R1973" s="28"/>
      <c r="S1973" s="38">
        <f>IF(Suggested="Yes",AA1973,AG1973)</f>
        <v>58.45</v>
      </c>
      <c r="T1973" s="36" t="s">
        <v>43</v>
      </c>
      <c r="U1973" s="5" t="str">
        <f>+Instructions!$B$3</f>
        <v>E</v>
      </c>
      <c r="V1973" s="51"/>
      <c r="W1973" s="55">
        <f>+Instructions!$C$22</f>
        <v>0</v>
      </c>
      <c r="X1973" s="38">
        <f>ROUND($AA1973*(1-W1973)+0.004999,2)</f>
        <v>58.45</v>
      </c>
      <c r="Y1973" s="146"/>
      <c r="Z1973" s="6" t="s">
        <v>3263</v>
      </c>
      <c r="AA1973" s="38">
        <v>58.45</v>
      </c>
      <c r="AB1973" s="59">
        <f t="shared" si="1871"/>
        <v>0</v>
      </c>
      <c r="AC1973" s="16">
        <f t="shared" si="1871"/>
        <v>58.45</v>
      </c>
      <c r="AD1973" s="12">
        <f>(AG1973-AC1973)/AG1973</f>
        <v>0</v>
      </c>
      <c r="AE1973" s="115"/>
      <c r="AF1973" s="121">
        <v>3</v>
      </c>
      <c r="AG1973" s="52">
        <f>SUM(AJ1973:AL1973)+AE1973</f>
        <v>58.45</v>
      </c>
      <c r="AH1973" s="146"/>
      <c r="AJ1973" s="38">
        <f>ROUND(AC1973/(1-VLOOKUP(AF1973,Group,2,FALSE)),2)</f>
        <v>58.45</v>
      </c>
      <c r="AK1973" s="16">
        <f>IF(VLOOKUP(AF1973,Group,5,FALSE)="YES",VLOOKUP(ROUND(ROUND(AJ1973,1)-AJ1973,2),Round,2,FALSE)+VLOOKUP(AF1973,Group,6,FALSE),0)</f>
        <v>0</v>
      </c>
      <c r="AL1973" s="16">
        <f>IF(VLOOKUP(AF1973,Group,7,FALSE)="",0,ROUND(AJ1973-0.04999,1)-AJ1973+AM1973)</f>
        <v>0</v>
      </c>
      <c r="AM1973" s="16" t="str">
        <f>IF(VLOOKUP(AF1973,Group,7,FALSE)="","",VLOOKUP(AF1973,Group,7,FALSE))</f>
        <v/>
      </c>
      <c r="AO1973" s="156" t="s">
        <v>56</v>
      </c>
    </row>
    <row r="1974" spans="2:41" s="3" customFormat="1" ht="1.5" customHeight="1" x14ac:dyDescent="0.2">
      <c r="P1974" s="72"/>
      <c r="Q1974" s="87"/>
      <c r="R1974" s="6"/>
      <c r="S1974" s="38"/>
      <c r="T1974" s="6"/>
      <c r="U1974" s="5"/>
      <c r="V1974" s="51"/>
      <c r="W1974" s="55"/>
      <c r="X1974" s="14"/>
      <c r="Y1974" s="146"/>
      <c r="Z1974" s="38"/>
      <c r="AA1974" s="38"/>
      <c r="AB1974" s="54"/>
      <c r="AC1974" s="16"/>
      <c r="AD1974" s="14"/>
      <c r="AE1974" s="64"/>
      <c r="AF1974" s="118"/>
      <c r="AG1974" s="38"/>
      <c r="AH1974" s="146"/>
      <c r="AJ1974" s="38"/>
      <c r="AK1974" s="16"/>
      <c r="AL1974" s="16"/>
      <c r="AM1974" s="16"/>
      <c r="AO1974" s="157" t="s">
        <v>56</v>
      </c>
    </row>
    <row r="1975" spans="2:41" s="3" customFormat="1" ht="9.9499999999999993" customHeight="1" x14ac:dyDescent="0.2">
      <c r="B1975" s="106" t="s">
        <v>6</v>
      </c>
      <c r="D1975" s="39"/>
      <c r="E1975" s="72" t="s">
        <v>97</v>
      </c>
      <c r="F1975" s="72"/>
      <c r="G1975" s="29" t="s">
        <v>1301</v>
      </c>
      <c r="H1975" s="29"/>
      <c r="I1975" s="29"/>
      <c r="J1975" s="29"/>
      <c r="K1975" s="29" t="s">
        <v>88</v>
      </c>
      <c r="L1975" s="29"/>
      <c r="M1975" s="29" t="s">
        <v>408</v>
      </c>
      <c r="N1975" s="29"/>
      <c r="P1975" s="72"/>
      <c r="Q1975" s="87"/>
      <c r="R1975" s="28"/>
      <c r="S1975" s="38">
        <f>IF(Suggested="Yes",AA1975,AG1975)</f>
        <v>54.05</v>
      </c>
      <c r="T1975" s="36" t="s">
        <v>43</v>
      </c>
      <c r="U1975" s="5" t="str">
        <f>+Instructions!$B$3</f>
        <v>E</v>
      </c>
      <c r="V1975" s="51"/>
      <c r="W1975" s="55">
        <f>+Instructions!$C$22</f>
        <v>0</v>
      </c>
      <c r="X1975" s="38">
        <f>ROUND($AA1975*(1-W1975)+0.004999,2)</f>
        <v>54.05</v>
      </c>
      <c r="Y1975" s="146"/>
      <c r="Z1975" s="6" t="s">
        <v>3263</v>
      </c>
      <c r="AA1975" s="38">
        <v>54.05</v>
      </c>
      <c r="AB1975" s="59">
        <f t="shared" ref="AB1975:AC1977" si="1872">+W1975</f>
        <v>0</v>
      </c>
      <c r="AC1975" s="16">
        <f t="shared" si="1872"/>
        <v>54.05</v>
      </c>
      <c r="AD1975" s="12">
        <f>(AG1975-AC1975)/AG1975</f>
        <v>0</v>
      </c>
      <c r="AE1975" s="115"/>
      <c r="AF1975" s="121">
        <v>3</v>
      </c>
      <c r="AG1975" s="52">
        <f>SUM(AJ1975:AL1975)+AE1975</f>
        <v>54.05</v>
      </c>
      <c r="AH1975" s="146"/>
      <c r="AJ1975" s="38">
        <f>ROUND(AC1975/(1-VLOOKUP(AF1975,Group,2,FALSE)),2)</f>
        <v>54.05</v>
      </c>
      <c r="AK1975" s="16">
        <f>IF(VLOOKUP(AF1975,Group,5,FALSE)="YES",VLOOKUP(ROUND(ROUND(AJ1975,1)-AJ1975,2),Round,2,FALSE)+VLOOKUP(AF1975,Group,6,FALSE),0)</f>
        <v>0</v>
      </c>
      <c r="AL1975" s="16">
        <f>IF(VLOOKUP(AF1975,Group,7,FALSE)="",0,ROUND(AJ1975-0.04999,1)-AJ1975+AM1975)</f>
        <v>0</v>
      </c>
      <c r="AM1975" s="16" t="str">
        <f>IF(VLOOKUP(AF1975,Group,7,FALSE)="","",VLOOKUP(AF1975,Group,7,FALSE))</f>
        <v/>
      </c>
      <c r="AO1975" s="157" t="s">
        <v>56</v>
      </c>
    </row>
    <row r="1976" spans="2:41" s="3" customFormat="1" ht="9.9499999999999993" customHeight="1" x14ac:dyDescent="0.2">
      <c r="B1976" s="106" t="s">
        <v>6</v>
      </c>
      <c r="D1976" s="39"/>
      <c r="E1976" s="72" t="s">
        <v>98</v>
      </c>
      <c r="F1976" s="72"/>
      <c r="G1976" s="29" t="s">
        <v>99</v>
      </c>
      <c r="H1976" s="29"/>
      <c r="I1976" s="29"/>
      <c r="J1976" s="29"/>
      <c r="K1976" s="29" t="s">
        <v>88</v>
      </c>
      <c r="L1976" s="29"/>
      <c r="M1976" s="29" t="s">
        <v>409</v>
      </c>
      <c r="N1976" s="29"/>
      <c r="P1976" s="72" t="s">
        <v>244</v>
      </c>
      <c r="Q1976" s="87"/>
      <c r="R1976" s="28"/>
      <c r="S1976" s="38">
        <f>IF(Suggested="Yes",AA1976,AG1976)</f>
        <v>47.4</v>
      </c>
      <c r="T1976" s="36" t="s">
        <v>43</v>
      </c>
      <c r="U1976" s="5" t="str">
        <f>+Instructions!$B$3</f>
        <v>E</v>
      </c>
      <c r="V1976" s="51"/>
      <c r="W1976" s="55">
        <f>+Instructions!$C$22</f>
        <v>0</v>
      </c>
      <c r="X1976" s="38">
        <f>ROUND($AA1976*(1-W1976)+0.004999,2)</f>
        <v>47.4</v>
      </c>
      <c r="Y1976" s="146"/>
      <c r="Z1976" s="6" t="s">
        <v>3263</v>
      </c>
      <c r="AA1976" s="38">
        <v>47.4</v>
      </c>
      <c r="AB1976" s="59">
        <f t="shared" si="1872"/>
        <v>0</v>
      </c>
      <c r="AC1976" s="16">
        <f t="shared" si="1872"/>
        <v>47.4</v>
      </c>
      <c r="AD1976" s="12">
        <f>(AG1976-AC1976)/AG1976</f>
        <v>0</v>
      </c>
      <c r="AE1976" s="115"/>
      <c r="AF1976" s="121">
        <v>3</v>
      </c>
      <c r="AG1976" s="52">
        <f>SUM(AJ1976:AL1976)+AE1976</f>
        <v>47.4</v>
      </c>
      <c r="AH1976" s="146"/>
      <c r="AJ1976" s="38">
        <f>ROUND(AC1976/(1-VLOOKUP(AF1976,Group,2,FALSE)),2)</f>
        <v>47.4</v>
      </c>
      <c r="AK1976" s="16">
        <f>IF(VLOOKUP(AF1976,Group,5,FALSE)="YES",VLOOKUP(ROUND(ROUND(AJ1976,1)-AJ1976,2),Round,2,FALSE)+VLOOKUP(AF1976,Group,6,FALSE),0)</f>
        <v>0</v>
      </c>
      <c r="AL1976" s="16">
        <f>IF(VLOOKUP(AF1976,Group,7,FALSE)="",0,ROUND(AJ1976-0.04999,1)-AJ1976+AM1976)</f>
        <v>0</v>
      </c>
      <c r="AM1976" s="16" t="str">
        <f>IF(VLOOKUP(AF1976,Group,7,FALSE)="","",VLOOKUP(AF1976,Group,7,FALSE))</f>
        <v/>
      </c>
      <c r="AO1976" s="157" t="s">
        <v>56</v>
      </c>
    </row>
    <row r="1977" spans="2:41" s="3" customFormat="1" ht="9.9499999999999993" customHeight="1" x14ac:dyDescent="0.2">
      <c r="B1977" s="106" t="s">
        <v>6</v>
      </c>
      <c r="D1977" s="39"/>
      <c r="E1977" s="72" t="s">
        <v>256</v>
      </c>
      <c r="F1977" s="72"/>
      <c r="G1977" s="29" t="s">
        <v>1162</v>
      </c>
      <c r="H1977" s="29"/>
      <c r="I1977" s="29"/>
      <c r="J1977" s="29"/>
      <c r="K1977" s="29" t="s">
        <v>88</v>
      </c>
      <c r="L1977" s="29"/>
      <c r="M1977" s="29" t="s">
        <v>1449</v>
      </c>
      <c r="N1977" s="29"/>
      <c r="P1977" s="72"/>
      <c r="Q1977" s="87"/>
      <c r="R1977" s="28"/>
      <c r="S1977" s="38">
        <f>IF(Suggested="Yes",AA1977,AG1977)</f>
        <v>128.25</v>
      </c>
      <c r="T1977" s="36" t="s">
        <v>43</v>
      </c>
      <c r="U1977" s="5" t="str">
        <f>+Instructions!$B$3</f>
        <v>E</v>
      </c>
      <c r="V1977" s="51"/>
      <c r="W1977" s="55">
        <f>+Instructions!$C$22</f>
        <v>0</v>
      </c>
      <c r="X1977" s="38">
        <f>ROUND($AA1977*(1-W1977)+0.004999,2)</f>
        <v>128.25</v>
      </c>
      <c r="Y1977" s="146"/>
      <c r="Z1977" s="6" t="s">
        <v>3263</v>
      </c>
      <c r="AA1977" s="38">
        <v>128.25</v>
      </c>
      <c r="AB1977" s="59">
        <f t="shared" si="1872"/>
        <v>0</v>
      </c>
      <c r="AC1977" s="16">
        <f t="shared" si="1872"/>
        <v>128.25</v>
      </c>
      <c r="AD1977" s="12">
        <f>(AG1977-AC1977)/AG1977</f>
        <v>0</v>
      </c>
      <c r="AE1977" s="115"/>
      <c r="AF1977" s="121">
        <v>3</v>
      </c>
      <c r="AG1977" s="52">
        <f>SUM(AJ1977:AL1977)+AE1977</f>
        <v>128.25</v>
      </c>
      <c r="AH1977" s="146"/>
      <c r="AJ1977" s="38">
        <f>ROUND(AC1977/(1-VLOOKUP(AF1977,Group,2,FALSE)),2)</f>
        <v>128.25</v>
      </c>
      <c r="AK1977" s="16">
        <f>IF(VLOOKUP(AF1977,Group,5,FALSE)="YES",VLOOKUP(ROUND(ROUND(AJ1977,1)-AJ1977,2),Round,2,FALSE)+VLOOKUP(AF1977,Group,6,FALSE),0)</f>
        <v>0</v>
      </c>
      <c r="AL1977" s="16">
        <f>IF(VLOOKUP(AF1977,Group,7,FALSE)="",0,ROUND(AJ1977-0.04999,1)-AJ1977+AM1977)</f>
        <v>0</v>
      </c>
      <c r="AM1977" s="16" t="str">
        <f>IF(VLOOKUP(AF1977,Group,7,FALSE)="","",VLOOKUP(AF1977,Group,7,FALSE))</f>
        <v/>
      </c>
      <c r="AO1977" s="157" t="s">
        <v>56</v>
      </c>
    </row>
    <row r="1978" spans="2:41" s="3" customFormat="1" ht="1.5" customHeight="1" x14ac:dyDescent="0.2">
      <c r="P1978" s="72"/>
      <c r="Q1978" s="87"/>
      <c r="R1978" s="6"/>
      <c r="S1978" s="38"/>
      <c r="T1978" s="6"/>
      <c r="U1978" s="5"/>
      <c r="V1978" s="51"/>
      <c r="W1978" s="55"/>
      <c r="X1978" s="14"/>
      <c r="Y1978" s="146"/>
      <c r="Z1978" s="38"/>
      <c r="AA1978" s="38"/>
      <c r="AB1978" s="54"/>
      <c r="AC1978" s="16"/>
      <c r="AD1978" s="14"/>
      <c r="AE1978" s="64"/>
      <c r="AF1978" s="118"/>
      <c r="AG1978" s="38"/>
      <c r="AH1978" s="146"/>
      <c r="AJ1978" s="38"/>
      <c r="AK1978" s="16"/>
      <c r="AL1978" s="16"/>
      <c r="AM1978" s="16"/>
      <c r="AO1978" s="157" t="s">
        <v>56</v>
      </c>
    </row>
    <row r="1979" spans="2:41" s="3" customFormat="1" ht="9.9499999999999993" customHeight="1" x14ac:dyDescent="0.2">
      <c r="B1979" s="106" t="s">
        <v>6</v>
      </c>
      <c r="D1979" s="39"/>
      <c r="E1979" s="72" t="s">
        <v>141</v>
      </c>
      <c r="F1979" s="72"/>
      <c r="G1979" s="29" t="s">
        <v>142</v>
      </c>
      <c r="H1979" s="29"/>
      <c r="I1979" s="29"/>
      <c r="J1979" s="29"/>
      <c r="K1979" s="29" t="s">
        <v>88</v>
      </c>
      <c r="L1979" s="29"/>
      <c r="M1979" s="29" t="s">
        <v>1448</v>
      </c>
      <c r="N1979" s="29"/>
      <c r="P1979" s="72"/>
      <c r="Q1979" s="87"/>
      <c r="R1979" s="28"/>
      <c r="S1979" s="38">
        <f>IF(Suggested="Yes",AA1979,AG1979)</f>
        <v>139.9</v>
      </c>
      <c r="T1979" s="36" t="s">
        <v>43</v>
      </c>
      <c r="U1979" s="5" t="str">
        <f>+Instructions!$B$3</f>
        <v>E</v>
      </c>
      <c r="V1979" s="51"/>
      <c r="W1979" s="55">
        <f>+Instructions!$C$22</f>
        <v>0</v>
      </c>
      <c r="X1979" s="38">
        <f>ROUND($AA1979*(1-W1979)+0.004999,2)</f>
        <v>139.9</v>
      </c>
      <c r="Y1979" s="146"/>
      <c r="Z1979" s="6" t="s">
        <v>3263</v>
      </c>
      <c r="AA1979" s="38">
        <v>139.9</v>
      </c>
      <c r="AB1979" s="59">
        <f>+W1979</f>
        <v>0</v>
      </c>
      <c r="AC1979" s="16">
        <f>+X1979</f>
        <v>139.9</v>
      </c>
      <c r="AD1979" s="12">
        <f>(AG1979-AC1979)/AG1979</f>
        <v>0</v>
      </c>
      <c r="AE1979" s="115"/>
      <c r="AF1979" s="121">
        <v>3</v>
      </c>
      <c r="AG1979" s="52">
        <f>SUM(AJ1979:AL1979)+AE1979</f>
        <v>139.9</v>
      </c>
      <c r="AH1979" s="146"/>
      <c r="AJ1979" s="38">
        <f>ROUND(AC1979/(1-VLOOKUP(AF1979,Group,2,FALSE)),2)</f>
        <v>139.9</v>
      </c>
      <c r="AK1979" s="16">
        <f>IF(VLOOKUP(AF1979,Group,5,FALSE)="YES",VLOOKUP(ROUND(ROUND(AJ1979,1)-AJ1979,2),Round,2,FALSE)+VLOOKUP(AF1979,Group,6,FALSE),0)</f>
        <v>0</v>
      </c>
      <c r="AL1979" s="16">
        <f>IF(VLOOKUP(AF1979,Group,7,FALSE)="",0,ROUND(AJ1979-0.04999,1)-AJ1979+AM1979)</f>
        <v>0</v>
      </c>
      <c r="AM1979" s="16" t="str">
        <f>IF(VLOOKUP(AF1979,Group,7,FALSE)="","",VLOOKUP(AF1979,Group,7,FALSE))</f>
        <v/>
      </c>
      <c r="AO1979" s="157" t="s">
        <v>56</v>
      </c>
    </row>
    <row r="1980" spans="2:41" s="3" customFormat="1" ht="2.85" customHeight="1" x14ac:dyDescent="0.2">
      <c r="P1980" s="72"/>
      <c r="Q1980" s="87"/>
      <c r="R1980" s="6"/>
      <c r="S1980" s="38"/>
      <c r="T1980" s="6"/>
      <c r="U1980" s="5"/>
      <c r="V1980" s="51"/>
      <c r="W1980" s="55"/>
      <c r="X1980" s="14"/>
      <c r="Y1980" s="146"/>
      <c r="Z1980" s="38"/>
      <c r="AA1980" s="38"/>
      <c r="AB1980" s="54"/>
      <c r="AC1980" s="16"/>
      <c r="AD1980" s="14"/>
      <c r="AE1980" s="64"/>
      <c r="AF1980" s="118"/>
      <c r="AG1980" s="38"/>
      <c r="AH1980" s="146"/>
      <c r="AJ1980" s="38"/>
      <c r="AK1980" s="16"/>
      <c r="AL1980" s="16"/>
      <c r="AM1980" s="16"/>
      <c r="AO1980" s="157" t="s">
        <v>56</v>
      </c>
    </row>
    <row r="1981" spans="2:41" s="3" customFormat="1" ht="9.9499999999999993" customHeight="1" x14ac:dyDescent="0.2">
      <c r="C1981" s="34"/>
      <c r="D1981" s="39" t="s">
        <v>227</v>
      </c>
      <c r="E1981" s="138" t="s">
        <v>410</v>
      </c>
      <c r="F1981" s="138"/>
      <c r="G1981" s="138"/>
      <c r="H1981" s="138"/>
      <c r="I1981" s="138"/>
      <c r="J1981" s="138"/>
      <c r="K1981" s="138"/>
      <c r="L1981" s="138"/>
      <c r="M1981" s="138"/>
      <c r="N1981" s="138"/>
      <c r="O1981" s="29"/>
      <c r="P1981" s="72"/>
      <c r="Q1981" s="29"/>
      <c r="R1981" s="29"/>
      <c r="S1981" s="29"/>
      <c r="T1981" s="29"/>
      <c r="U1981" s="5"/>
      <c r="V1981" s="51"/>
      <c r="W1981" s="68"/>
      <c r="X1981" s="68"/>
      <c r="Y1981" s="146"/>
      <c r="Z1981" s="38"/>
      <c r="AA1981" s="38"/>
      <c r="AB1981" s="54"/>
      <c r="AC1981" s="16"/>
      <c r="AD1981" s="14"/>
      <c r="AE1981" s="64"/>
      <c r="AF1981" s="118"/>
      <c r="AG1981" s="16"/>
      <c r="AH1981" s="146"/>
      <c r="AJ1981" s="38"/>
      <c r="AK1981" s="16"/>
      <c r="AL1981" s="16"/>
      <c r="AM1981" s="16"/>
      <c r="AO1981" s="157"/>
    </row>
    <row r="1982" spans="2:41" s="3" customFormat="1" ht="1.5" customHeight="1" x14ac:dyDescent="0.2">
      <c r="P1982" s="72"/>
      <c r="Q1982" s="87"/>
      <c r="R1982" s="6"/>
      <c r="S1982" s="38"/>
      <c r="T1982" s="6"/>
      <c r="U1982" s="5"/>
      <c r="V1982" s="51"/>
      <c r="W1982" s="55"/>
      <c r="X1982" s="14"/>
      <c r="Y1982" s="146"/>
      <c r="Z1982" s="38"/>
      <c r="AA1982" s="38"/>
      <c r="AB1982" s="54"/>
      <c r="AC1982" s="16"/>
      <c r="AD1982" s="14"/>
      <c r="AE1982" s="64"/>
      <c r="AF1982" s="118"/>
      <c r="AG1982" s="38"/>
      <c r="AH1982" s="146"/>
      <c r="AJ1982" s="38"/>
      <c r="AK1982" s="16"/>
      <c r="AL1982" s="16"/>
      <c r="AM1982" s="16"/>
      <c r="AO1982" s="157" t="s">
        <v>56</v>
      </c>
    </row>
    <row r="1983" spans="2:41" s="3" customFormat="1" ht="9.9499999999999993" customHeight="1" x14ac:dyDescent="0.2">
      <c r="B1983" s="106" t="s">
        <v>6</v>
      </c>
      <c r="D1983" s="39"/>
      <c r="E1983" s="72" t="s">
        <v>83</v>
      </c>
      <c r="F1983" s="72"/>
      <c r="G1983" s="29" t="s">
        <v>95</v>
      </c>
      <c r="H1983" s="29"/>
      <c r="I1983" s="29"/>
      <c r="J1983" s="29"/>
      <c r="K1983" s="29"/>
      <c r="L1983" s="29"/>
      <c r="M1983" s="29" t="s">
        <v>407</v>
      </c>
      <c r="N1983" s="29"/>
      <c r="P1983" s="72" t="s">
        <v>1543</v>
      </c>
      <c r="Q1983" s="87"/>
      <c r="R1983" s="28"/>
      <c r="S1983" s="38">
        <f>IF(Suggested="Yes",AA1983,AG1983)</f>
        <v>54.9</v>
      </c>
      <c r="T1983" s="36" t="s">
        <v>43</v>
      </c>
      <c r="U1983" s="5" t="str">
        <f>+Instructions!$B$3</f>
        <v>E</v>
      </c>
      <c r="V1983" s="51"/>
      <c r="W1983" s="55">
        <f>+Instructions!$C$22</f>
        <v>0</v>
      </c>
      <c r="X1983" s="38">
        <f>ROUND($AA1983*(1-W1983)+0.004999,2)</f>
        <v>54.9</v>
      </c>
      <c r="Y1983" s="146"/>
      <c r="Z1983" s="6" t="s">
        <v>3263</v>
      </c>
      <c r="AA1983" s="38">
        <v>54.9</v>
      </c>
      <c r="AB1983" s="59">
        <f>+W1983</f>
        <v>0</v>
      </c>
      <c r="AC1983" s="16">
        <f>+X1983</f>
        <v>54.9</v>
      </c>
      <c r="AD1983" s="12">
        <f>(AG1983-AC1983)/AG1983</f>
        <v>0</v>
      </c>
      <c r="AE1983" s="115"/>
      <c r="AF1983" s="121">
        <v>3</v>
      </c>
      <c r="AG1983" s="52">
        <f>SUM(AJ1983:AL1983)+AE1983</f>
        <v>54.9</v>
      </c>
      <c r="AH1983" s="146"/>
      <c r="AJ1983" s="38">
        <f>ROUND(AC1983/(1-VLOOKUP(AF1983,Group,2,FALSE)),2)</f>
        <v>54.9</v>
      </c>
      <c r="AK1983" s="16">
        <f>IF(VLOOKUP(AF1983,Group,5,FALSE)="YES",VLOOKUP(ROUND(ROUND(AJ1983,1)-AJ1983,2),Round,2,FALSE)+VLOOKUP(AF1983,Group,6,FALSE),0)</f>
        <v>0</v>
      </c>
      <c r="AL1983" s="16">
        <f>IF(VLOOKUP(AF1983,Group,7,FALSE)="",0,ROUND(AJ1983-0.04999,1)-AJ1983+AM1983)</f>
        <v>0</v>
      </c>
      <c r="AM1983" s="16" t="str">
        <f>IF(VLOOKUP(AF1983,Group,7,FALSE)="","",VLOOKUP(AF1983,Group,7,FALSE))</f>
        <v/>
      </c>
      <c r="AO1983" s="157" t="s">
        <v>56</v>
      </c>
    </row>
    <row r="1984" spans="2:41" s="3" customFormat="1" ht="1.5" customHeight="1" x14ac:dyDescent="0.2">
      <c r="P1984" s="72"/>
      <c r="Q1984" s="87"/>
      <c r="R1984" s="6"/>
      <c r="S1984" s="38"/>
      <c r="T1984" s="6"/>
      <c r="U1984" s="5"/>
      <c r="V1984" s="51"/>
      <c r="W1984" s="142"/>
      <c r="X1984" s="55"/>
      <c r="Y1984" s="149"/>
      <c r="Z1984" s="142"/>
      <c r="AA1984" s="38"/>
      <c r="AB1984" s="38"/>
      <c r="AC1984" s="54"/>
      <c r="AD1984" s="16"/>
      <c r="AE1984" s="14"/>
      <c r="AF1984" s="64"/>
      <c r="AG1984" s="118"/>
      <c r="AH1984" s="151"/>
      <c r="AI1984" s="142"/>
      <c r="AK1984" s="16"/>
      <c r="AL1984" s="16"/>
      <c r="AM1984" s="16"/>
      <c r="AN1984" s="16"/>
      <c r="AO1984" s="157"/>
    </row>
    <row r="1985" spans="2:41" s="3" customFormat="1" ht="9.75" customHeight="1" x14ac:dyDescent="0.2">
      <c r="D1985" s="39" t="s">
        <v>303</v>
      </c>
      <c r="E1985" s="164" t="s">
        <v>1424</v>
      </c>
      <c r="F1985" s="72"/>
      <c r="G1985" s="29"/>
      <c r="H1985" s="29"/>
      <c r="I1985" s="29"/>
      <c r="J1985" s="29"/>
      <c r="K1985" s="29"/>
      <c r="L1985" s="29"/>
      <c r="M1985" s="29"/>
      <c r="N1985" s="29"/>
      <c r="P1985" s="72"/>
      <c r="Q1985" s="87"/>
      <c r="R1985" s="28"/>
      <c r="S1985" s="38"/>
      <c r="T1985" s="36"/>
      <c r="U1985" s="5"/>
      <c r="V1985" s="51"/>
      <c r="W1985" s="142"/>
      <c r="X1985" s="38"/>
      <c r="Y1985" s="146"/>
      <c r="Z1985" s="148"/>
      <c r="AA1985" s="38"/>
      <c r="AB1985" s="142"/>
      <c r="AC1985" s="142"/>
      <c r="AD1985" s="38"/>
      <c r="AE1985" s="59"/>
      <c r="AF1985" s="16"/>
      <c r="AG1985" s="12"/>
      <c r="AH1985" s="152"/>
      <c r="AI1985" s="154"/>
      <c r="AJ1985" s="38"/>
      <c r="AK1985" s="142"/>
      <c r="AM1985" s="6" t="s">
        <v>244</v>
      </c>
      <c r="AO1985" s="157"/>
    </row>
    <row r="1986" spans="2:41" s="3" customFormat="1" ht="3.95" customHeight="1" x14ac:dyDescent="0.2">
      <c r="P1986" s="72"/>
      <c r="Q1986" s="87"/>
      <c r="R1986" s="6"/>
      <c r="S1986" s="38"/>
      <c r="T1986" s="6"/>
      <c r="U1986" s="5"/>
      <c r="V1986" s="51"/>
      <c r="W1986" s="55"/>
      <c r="X1986" s="14"/>
      <c r="Y1986" s="146"/>
      <c r="Z1986" s="38"/>
      <c r="AA1986" s="38"/>
      <c r="AB1986" s="54"/>
      <c r="AC1986" s="16"/>
      <c r="AD1986" s="14"/>
      <c r="AE1986" s="64"/>
      <c r="AF1986" s="118"/>
      <c r="AG1986" s="38"/>
      <c r="AH1986" s="146"/>
      <c r="AJ1986" s="38"/>
      <c r="AK1986" s="16"/>
      <c r="AL1986" s="16"/>
      <c r="AM1986" s="16"/>
      <c r="AO1986" s="157" t="s">
        <v>56</v>
      </c>
    </row>
    <row r="1987" spans="2:41" s="3" customFormat="1" ht="9.9499999999999993" customHeight="1" x14ac:dyDescent="0.2">
      <c r="C1987" s="71" t="s">
        <v>2900</v>
      </c>
      <c r="K1987" s="3" t="s">
        <v>244</v>
      </c>
      <c r="P1987" s="137"/>
      <c r="Q1987" s="6"/>
      <c r="R1987" s="77" t="s">
        <v>791</v>
      </c>
      <c r="S1987" s="185" t="s">
        <v>1897</v>
      </c>
      <c r="T1987" s="190"/>
      <c r="U1987" s="5"/>
      <c r="V1987" s="51"/>
      <c r="W1987" s="68"/>
      <c r="X1987" s="68"/>
      <c r="Y1987" s="146"/>
      <c r="Z1987" s="38"/>
      <c r="AA1987" s="38"/>
      <c r="AB1987" s="14"/>
      <c r="AC1987" s="14"/>
      <c r="AD1987" s="14"/>
      <c r="AE1987" s="14"/>
      <c r="AF1987" s="64"/>
      <c r="AG1987" s="16"/>
      <c r="AH1987" s="146"/>
      <c r="AO1987" s="157" t="s">
        <v>56</v>
      </c>
    </row>
    <row r="1988" spans="2:41" s="3" customFormat="1" ht="2.85" customHeight="1" x14ac:dyDescent="0.2">
      <c r="P1988" s="72"/>
      <c r="Q1988" s="87"/>
      <c r="R1988" s="6"/>
      <c r="S1988" s="38"/>
      <c r="T1988" s="6"/>
      <c r="U1988" s="5"/>
      <c r="V1988" s="51"/>
      <c r="W1988" s="55"/>
      <c r="X1988" s="14"/>
      <c r="Y1988" s="146"/>
      <c r="Z1988" s="38"/>
      <c r="AA1988" s="38"/>
      <c r="AB1988" s="54"/>
      <c r="AC1988" s="16"/>
      <c r="AD1988" s="14"/>
      <c r="AE1988" s="64"/>
      <c r="AF1988" s="118"/>
      <c r="AG1988" s="38"/>
      <c r="AH1988" s="146"/>
      <c r="AJ1988" s="38"/>
      <c r="AK1988" s="16"/>
      <c r="AL1988" s="16"/>
      <c r="AM1988" s="16"/>
      <c r="AO1988" s="157" t="s">
        <v>56</v>
      </c>
    </row>
    <row r="1989" spans="2:41" s="3" customFormat="1" ht="9.9499999999999993" customHeight="1" x14ac:dyDescent="0.2">
      <c r="C1989" s="34"/>
      <c r="D1989" s="39" t="s">
        <v>216</v>
      </c>
      <c r="E1989" s="138" t="s">
        <v>1899</v>
      </c>
      <c r="F1989" s="138"/>
      <c r="G1989" s="138"/>
      <c r="H1989" s="138"/>
      <c r="I1989" s="138"/>
      <c r="J1989" s="138"/>
      <c r="K1989" s="138"/>
      <c r="L1989" s="138"/>
      <c r="M1989" s="138"/>
      <c r="N1989" s="138"/>
      <c r="O1989" s="29"/>
      <c r="P1989" s="72"/>
      <c r="Q1989" s="29"/>
      <c r="R1989" s="29"/>
      <c r="S1989" s="29"/>
      <c r="T1989" s="29"/>
      <c r="U1989" s="5"/>
      <c r="V1989" s="51"/>
      <c r="W1989" s="68"/>
      <c r="X1989" s="68"/>
      <c r="Y1989" s="146"/>
      <c r="Z1989" s="38"/>
      <c r="AA1989" s="38"/>
      <c r="AB1989" s="54"/>
      <c r="AC1989" s="16"/>
      <c r="AD1989" s="14"/>
      <c r="AE1989" s="64"/>
      <c r="AF1989" s="118"/>
      <c r="AG1989" s="16"/>
      <c r="AH1989" s="146"/>
      <c r="AJ1989" s="38"/>
      <c r="AK1989" s="16"/>
      <c r="AL1989" s="16"/>
      <c r="AM1989" s="16"/>
      <c r="AO1989" s="157"/>
    </row>
    <row r="1990" spans="2:41" s="3" customFormat="1" ht="1.5" customHeight="1" x14ac:dyDescent="0.2">
      <c r="P1990" s="72"/>
      <c r="Q1990" s="87"/>
      <c r="R1990" s="6"/>
      <c r="S1990" s="38"/>
      <c r="T1990" s="6"/>
      <c r="U1990" s="5"/>
      <c r="V1990" s="51"/>
      <c r="W1990" s="55"/>
      <c r="X1990" s="14"/>
      <c r="Y1990" s="146"/>
      <c r="Z1990" s="38"/>
      <c r="AA1990" s="38"/>
      <c r="AB1990" s="54"/>
      <c r="AC1990" s="16"/>
      <c r="AD1990" s="14"/>
      <c r="AE1990" s="64"/>
      <c r="AF1990" s="118"/>
      <c r="AG1990" s="38"/>
      <c r="AH1990" s="146"/>
      <c r="AJ1990" s="38"/>
      <c r="AK1990" s="16"/>
      <c r="AL1990" s="16"/>
      <c r="AM1990" s="16"/>
      <c r="AO1990" s="157" t="s">
        <v>56</v>
      </c>
    </row>
    <row r="1991" spans="2:41" s="3" customFormat="1" ht="9.75" customHeight="1" x14ac:dyDescent="0.2">
      <c r="B1991" s="107" t="s">
        <v>52</v>
      </c>
      <c r="D1991" s="39"/>
      <c r="E1991" s="72" t="s">
        <v>1520</v>
      </c>
      <c r="F1991" s="72"/>
      <c r="G1991" s="29" t="s">
        <v>45</v>
      </c>
      <c r="H1991" s="29"/>
      <c r="I1991" s="29"/>
      <c r="J1991" s="29"/>
      <c r="K1991" s="29" t="s">
        <v>125</v>
      </c>
      <c r="L1991" s="29"/>
      <c r="M1991" s="29" t="s">
        <v>2901</v>
      </c>
      <c r="N1991" s="29"/>
      <c r="P1991" s="72" t="s">
        <v>90</v>
      </c>
      <c r="Q1991" s="87"/>
      <c r="R1991" s="28"/>
      <c r="S1991" s="38">
        <f>IF(Suggested="Yes",AA1991,AG1991)</f>
        <v>38.85</v>
      </c>
      <c r="T1991" s="36" t="s">
        <v>44</v>
      </c>
      <c r="U1991" s="5" t="str">
        <f>+Instructions!$B$3</f>
        <v>E</v>
      </c>
      <c r="V1991" s="51"/>
      <c r="W1991" s="55">
        <f>+Instructions!$C$22</f>
        <v>0</v>
      </c>
      <c r="X1991" s="38">
        <f t="shared" ref="X1991" si="1873">ROUND($AA1991*(1-W1991)+0.004999,2)</f>
        <v>38.85</v>
      </c>
      <c r="Y1991" s="146"/>
      <c r="Z1991" s="6" t="s">
        <v>3262</v>
      </c>
      <c r="AA1991" s="38">
        <v>38.85</v>
      </c>
      <c r="AB1991" s="59">
        <f t="shared" ref="AB1991" si="1874">+W1991</f>
        <v>0</v>
      </c>
      <c r="AC1991" s="16">
        <f t="shared" ref="AC1991" si="1875">+X1991</f>
        <v>38.85</v>
      </c>
      <c r="AD1991" s="12">
        <f t="shared" ref="AD1991" si="1876">(AG1991-AC1991)/AG1991</f>
        <v>0</v>
      </c>
      <c r="AE1991" s="115"/>
      <c r="AF1991" s="120">
        <v>1</v>
      </c>
      <c r="AG1991" s="37">
        <f t="shared" ref="AG1991" si="1877">SUM(AJ1991:AL1991)+AE1991</f>
        <v>38.85</v>
      </c>
      <c r="AH1991" s="146"/>
      <c r="AJ1991" s="38">
        <f t="shared" ref="AJ1991" si="1878">ROUND(AC1991/(1-VLOOKUP(AF1991,Group,2,FALSE)),2)</f>
        <v>38.85</v>
      </c>
      <c r="AK1991" s="16">
        <f t="shared" ref="AK1991" si="1879">IF(VLOOKUP(AF1991,Group,5,FALSE)="YES",VLOOKUP(ROUND(ROUND(AJ1991,1)-AJ1991,2),Round,2,FALSE)+VLOOKUP(AF1991,Group,6,FALSE),0)</f>
        <v>0</v>
      </c>
      <c r="AL1991" s="16">
        <f t="shared" ref="AL1991" si="1880">IF(VLOOKUP(AF1991,Group,7,FALSE)="",0,ROUND(AJ1991-0.04999,1)-AJ1991+AM1991)</f>
        <v>0</v>
      </c>
      <c r="AM1991" s="16" t="str">
        <f t="shared" ref="AM1991" si="1881">IF(VLOOKUP(AF1991,Group,7,FALSE)="","",VLOOKUP(AF1991,Group,7,FALSE))</f>
        <v/>
      </c>
      <c r="AO1991" s="156" t="s">
        <v>56</v>
      </c>
    </row>
    <row r="1992" spans="2:41" s="3" customFormat="1" ht="9.75" customHeight="1" x14ac:dyDescent="0.2">
      <c r="B1992" s="107" t="s">
        <v>52</v>
      </c>
      <c r="D1992" s="39"/>
      <c r="E1992" s="72" t="s">
        <v>128</v>
      </c>
      <c r="F1992" s="72"/>
      <c r="G1992" s="29" t="s">
        <v>45</v>
      </c>
      <c r="H1992" s="29"/>
      <c r="I1992" s="29"/>
      <c r="J1992" s="29"/>
      <c r="K1992" s="29" t="s">
        <v>125</v>
      </c>
      <c r="L1992" s="29"/>
      <c r="M1992" s="29" t="s">
        <v>2902</v>
      </c>
      <c r="N1992" s="29"/>
      <c r="P1992" s="72" t="s">
        <v>91</v>
      </c>
      <c r="Q1992" s="87"/>
      <c r="R1992" s="28"/>
      <c r="S1992" s="38">
        <f>IF(Suggested="Yes",AA1992,AG1992)</f>
        <v>33.4</v>
      </c>
      <c r="T1992" s="36" t="s">
        <v>44</v>
      </c>
      <c r="U1992" s="5" t="str">
        <f>+Instructions!$B$3</f>
        <v>E</v>
      </c>
      <c r="V1992" s="51"/>
      <c r="W1992" s="55">
        <f>+Instructions!$C$22</f>
        <v>0</v>
      </c>
      <c r="X1992" s="38">
        <f t="shared" ref="X1992" si="1882">ROUND($AA1992*(1-W1992)+0.004999,2)</f>
        <v>33.4</v>
      </c>
      <c r="Y1992" s="146"/>
      <c r="Z1992" s="6" t="s">
        <v>3262</v>
      </c>
      <c r="AA1992" s="38">
        <v>33.4</v>
      </c>
      <c r="AB1992" s="59">
        <f t="shared" ref="AB1992" si="1883">+W1992</f>
        <v>0</v>
      </c>
      <c r="AC1992" s="16">
        <f t="shared" ref="AC1992" si="1884">+X1992</f>
        <v>33.4</v>
      </c>
      <c r="AD1992" s="12">
        <f t="shared" ref="AD1992" si="1885">(AG1992-AC1992)/AG1992</f>
        <v>0</v>
      </c>
      <c r="AE1992" s="115"/>
      <c r="AF1992" s="120">
        <v>1</v>
      </c>
      <c r="AG1992" s="37">
        <f t="shared" ref="AG1992" si="1886">SUM(AJ1992:AL1992)+AE1992</f>
        <v>33.4</v>
      </c>
      <c r="AH1992" s="146"/>
      <c r="AJ1992" s="38">
        <f t="shared" ref="AJ1992" si="1887">ROUND(AC1992/(1-VLOOKUP(AF1992,Group,2,FALSE)),2)</f>
        <v>33.4</v>
      </c>
      <c r="AK1992" s="16">
        <f t="shared" ref="AK1992" si="1888">IF(VLOOKUP(AF1992,Group,5,FALSE)="YES",VLOOKUP(ROUND(ROUND(AJ1992,1)-AJ1992,2),Round,2,FALSE)+VLOOKUP(AF1992,Group,6,FALSE),0)</f>
        <v>0</v>
      </c>
      <c r="AL1992" s="16">
        <f t="shared" ref="AL1992" si="1889">IF(VLOOKUP(AF1992,Group,7,FALSE)="",0,ROUND(AJ1992-0.04999,1)-AJ1992+AM1992)</f>
        <v>0</v>
      </c>
      <c r="AM1992" s="16" t="str">
        <f t="shared" ref="AM1992" si="1890">IF(VLOOKUP(AF1992,Group,7,FALSE)="","",VLOOKUP(AF1992,Group,7,FALSE))</f>
        <v/>
      </c>
      <c r="AO1992" s="156" t="s">
        <v>56</v>
      </c>
    </row>
    <row r="1993" spans="2:41" s="3" customFormat="1" ht="9.9499999999999993" customHeight="1" x14ac:dyDescent="0.2">
      <c r="B1993" s="107" t="s">
        <v>52</v>
      </c>
      <c r="D1993" s="39"/>
      <c r="E1993" s="72" t="s">
        <v>177</v>
      </c>
      <c r="F1993" s="72"/>
      <c r="G1993" s="29" t="s">
        <v>45</v>
      </c>
      <c r="H1993" s="29"/>
      <c r="I1993" s="29"/>
      <c r="J1993" s="29"/>
      <c r="K1993" s="29" t="s">
        <v>125</v>
      </c>
      <c r="L1993" s="29"/>
      <c r="M1993" s="29" t="s">
        <v>1900</v>
      </c>
      <c r="N1993" s="29"/>
      <c r="P1993" s="72" t="s">
        <v>90</v>
      </c>
      <c r="Q1993" s="87"/>
      <c r="R1993" s="28"/>
      <c r="S1993" s="38">
        <f>IF(Suggested="Yes",AA1993,AG1993)</f>
        <v>33.700000000000003</v>
      </c>
      <c r="T1993" s="36" t="s">
        <v>44</v>
      </c>
      <c r="U1993" s="5" t="str">
        <f>+Instructions!$B$3</f>
        <v>E</v>
      </c>
      <c r="V1993" s="51"/>
      <c r="W1993" s="55">
        <f>+Instructions!$C$22</f>
        <v>0</v>
      </c>
      <c r="X1993" s="38">
        <f>ROUND($AA1993*(1-W1993)+0.004999,2)</f>
        <v>33.700000000000003</v>
      </c>
      <c r="Y1993" s="146"/>
      <c r="Z1993" s="6" t="s">
        <v>3263</v>
      </c>
      <c r="AA1993" s="38">
        <v>33.700000000000003</v>
      </c>
      <c r="AB1993" s="59">
        <f>+W1993</f>
        <v>0</v>
      </c>
      <c r="AC1993" s="16">
        <f>+X1993</f>
        <v>33.700000000000003</v>
      </c>
      <c r="AD1993" s="12">
        <f>(AG1993-AC1993)/AG1993</f>
        <v>0</v>
      </c>
      <c r="AE1993" s="115"/>
      <c r="AF1993" s="120">
        <v>1</v>
      </c>
      <c r="AG1993" s="37">
        <f>SUM(AJ1993:AL1993)+AE1993</f>
        <v>33.700000000000003</v>
      </c>
      <c r="AH1993" s="146"/>
      <c r="AJ1993" s="38">
        <f>ROUND(AC1993/(1-VLOOKUP(AF1993,Group,2,FALSE)),2)</f>
        <v>33.700000000000003</v>
      </c>
      <c r="AK1993" s="16">
        <f>IF(VLOOKUP(AF1993,Group,5,FALSE)="YES",VLOOKUP(ROUND(ROUND(AJ1993,1)-AJ1993,2),Round,2,FALSE)+VLOOKUP(AF1993,Group,6,FALSE),0)</f>
        <v>0</v>
      </c>
      <c r="AL1993" s="16">
        <f>IF(VLOOKUP(AF1993,Group,7,FALSE)="",0,ROUND(AJ1993-0.04999,1)-AJ1993+AM1993)</f>
        <v>0</v>
      </c>
      <c r="AM1993" s="16" t="str">
        <f>IF(VLOOKUP(AF1993,Group,7,FALSE)="","",VLOOKUP(AF1993,Group,7,FALSE))</f>
        <v/>
      </c>
      <c r="AO1993" s="156" t="s">
        <v>56</v>
      </c>
    </row>
    <row r="1994" spans="2:41" s="3" customFormat="1" ht="1.5" customHeight="1" x14ac:dyDescent="0.2">
      <c r="P1994" s="72"/>
      <c r="Q1994" s="87"/>
      <c r="R1994" s="6"/>
      <c r="S1994" s="38"/>
      <c r="T1994" s="6"/>
      <c r="U1994" s="5"/>
      <c r="V1994" s="51"/>
      <c r="W1994" s="55"/>
      <c r="X1994" s="14"/>
      <c r="Y1994" s="146"/>
      <c r="Z1994" s="38"/>
      <c r="AA1994" s="38"/>
      <c r="AB1994" s="54"/>
      <c r="AC1994" s="16"/>
      <c r="AD1994" s="14"/>
      <c r="AE1994" s="64"/>
      <c r="AF1994" s="118"/>
      <c r="AG1994" s="38"/>
      <c r="AH1994" s="146"/>
      <c r="AJ1994" s="38"/>
      <c r="AK1994" s="16"/>
      <c r="AL1994" s="16"/>
      <c r="AM1994" s="16"/>
      <c r="AO1994" s="157" t="s">
        <v>56</v>
      </c>
    </row>
    <row r="1995" spans="2:41" s="3" customFormat="1" ht="9.9499999999999993" customHeight="1" x14ac:dyDescent="0.2">
      <c r="B1995" s="106" t="s">
        <v>6</v>
      </c>
      <c r="D1995" s="39"/>
      <c r="E1995" s="72" t="s">
        <v>2904</v>
      </c>
      <c r="F1995" s="72"/>
      <c r="G1995" s="29" t="s">
        <v>1936</v>
      </c>
      <c r="H1995" s="29"/>
      <c r="I1995" s="29"/>
      <c r="J1995" s="29"/>
      <c r="K1995" s="29" t="s">
        <v>125</v>
      </c>
      <c r="L1995" s="29"/>
      <c r="M1995" s="29" t="s">
        <v>2905</v>
      </c>
      <c r="N1995" s="29"/>
      <c r="P1995" s="72" t="s">
        <v>1531</v>
      </c>
      <c r="Q1995" s="87"/>
      <c r="R1995" s="28"/>
      <c r="S1995" s="38">
        <f>IF(Suggested="Yes",AA1995,AG1995)</f>
        <v>55.35</v>
      </c>
      <c r="T1995" s="36" t="s">
        <v>43</v>
      </c>
      <c r="U1995" s="5" t="str">
        <f>+Instructions!$B$3</f>
        <v>E</v>
      </c>
      <c r="V1995" s="51"/>
      <c r="W1995" s="55">
        <f>+Instructions!$C$22</f>
        <v>0</v>
      </c>
      <c r="X1995" s="38">
        <f>ROUND($AA1995*(1-W1995)+0.004999,2)</f>
        <v>55.35</v>
      </c>
      <c r="Y1995" s="146"/>
      <c r="Z1995" s="6" t="s">
        <v>3262</v>
      </c>
      <c r="AA1995" s="38">
        <v>55.35</v>
      </c>
      <c r="AB1995" s="59">
        <f>+W1995</f>
        <v>0</v>
      </c>
      <c r="AC1995" s="16">
        <f>+X1995</f>
        <v>55.35</v>
      </c>
      <c r="AD1995" s="12">
        <f>(AG1995-AC1995)/AG1995</f>
        <v>0</v>
      </c>
      <c r="AE1995" s="115"/>
      <c r="AF1995" s="121">
        <v>3</v>
      </c>
      <c r="AG1995" s="52">
        <f>SUM(AJ1995:AL1995)+AE1995</f>
        <v>55.35</v>
      </c>
      <c r="AH1995" s="146"/>
      <c r="AJ1995" s="38">
        <f>ROUND(AC1995/(1-VLOOKUP(AF1995,Group,2,FALSE)),2)</f>
        <v>55.35</v>
      </c>
      <c r="AK1995" s="16">
        <f>IF(VLOOKUP(AF1995,Group,5,FALSE)="YES",VLOOKUP(ROUND(ROUND(AJ1995,1)-AJ1995,2),Round,2,FALSE)+VLOOKUP(AF1995,Group,6,FALSE),0)</f>
        <v>0</v>
      </c>
      <c r="AL1995" s="16">
        <f>IF(VLOOKUP(AF1995,Group,7,FALSE)="",0,ROUND(AJ1995-0.04999,1)-AJ1995+AM1995)</f>
        <v>0</v>
      </c>
      <c r="AM1995" s="16" t="str">
        <f>IF(VLOOKUP(AF1995,Group,7,FALSE)="","",VLOOKUP(AF1995,Group,7,FALSE))</f>
        <v/>
      </c>
      <c r="AO1995" s="156" t="s">
        <v>56</v>
      </c>
    </row>
    <row r="1996" spans="2:41" s="3" customFormat="1" ht="9.9499999999999993" customHeight="1" x14ac:dyDescent="0.2">
      <c r="B1996" s="106" t="s">
        <v>6</v>
      </c>
      <c r="D1996" s="39"/>
      <c r="E1996" s="72" t="s">
        <v>1146</v>
      </c>
      <c r="F1996" s="72"/>
      <c r="G1996" s="29" t="s">
        <v>1147</v>
      </c>
      <c r="H1996" s="29"/>
      <c r="I1996" s="29"/>
      <c r="J1996" s="29"/>
      <c r="K1996" s="29" t="s">
        <v>125</v>
      </c>
      <c r="L1996" s="29"/>
      <c r="M1996" s="29" t="s">
        <v>2908</v>
      </c>
      <c r="N1996" s="29"/>
      <c r="P1996" s="72" t="s">
        <v>1531</v>
      </c>
      <c r="Q1996" s="87"/>
      <c r="R1996" s="28"/>
      <c r="S1996" s="38">
        <f t="shared" ref="S1996" si="1891">IF(Suggested="Yes",AA1996,AG1996)</f>
        <v>98.95</v>
      </c>
      <c r="T1996" s="36" t="s">
        <v>43</v>
      </c>
      <c r="U1996" s="5" t="str">
        <f>+Instructions!$B$3</f>
        <v>E</v>
      </c>
      <c r="V1996" s="51"/>
      <c r="W1996" s="55">
        <f>+Instructions!$C$22</f>
        <v>0</v>
      </c>
      <c r="X1996" s="38">
        <f>ROUND($AA1996*(1-W1996)+0.004999,2)</f>
        <v>98.95</v>
      </c>
      <c r="Y1996" s="146"/>
      <c r="Z1996" s="6" t="s">
        <v>3262</v>
      </c>
      <c r="AA1996" s="38">
        <v>98.95</v>
      </c>
      <c r="AB1996" s="59">
        <f t="shared" ref="AB1996" si="1892">+W1996</f>
        <v>0</v>
      </c>
      <c r="AC1996" s="16">
        <f t="shared" ref="AC1996" si="1893">+X1996</f>
        <v>98.95</v>
      </c>
      <c r="AD1996" s="12">
        <f t="shared" ref="AD1996" si="1894">(AG1996-AC1996)/AG1996</f>
        <v>0</v>
      </c>
      <c r="AE1996" s="115"/>
      <c r="AF1996" s="121">
        <v>3</v>
      </c>
      <c r="AG1996" s="52">
        <f t="shared" ref="AG1996" si="1895">SUM(AJ1996:AL1996)+AE1996</f>
        <v>98.95</v>
      </c>
      <c r="AH1996" s="146"/>
      <c r="AJ1996" s="38">
        <f t="shared" ref="AJ1996" si="1896">ROUND(AC1996/(1-VLOOKUP(AF1996,Group,2,FALSE)),2)</f>
        <v>98.95</v>
      </c>
      <c r="AK1996" s="16">
        <f t="shared" ref="AK1996" si="1897">IF(VLOOKUP(AF1996,Group,5,FALSE)="YES",VLOOKUP(ROUND(ROUND(AJ1996,1)-AJ1996,2),Round,2,FALSE)+VLOOKUP(AF1996,Group,6,FALSE),0)</f>
        <v>0</v>
      </c>
      <c r="AL1996" s="16">
        <f t="shared" ref="AL1996" si="1898">IF(VLOOKUP(AF1996,Group,7,FALSE)="",0,ROUND(AJ1996-0.04999,1)-AJ1996+AM1996)</f>
        <v>0</v>
      </c>
      <c r="AM1996" s="16" t="str">
        <f t="shared" ref="AM1996" si="1899">IF(VLOOKUP(AF1996,Group,7,FALSE)="","",VLOOKUP(AF1996,Group,7,FALSE))</f>
        <v/>
      </c>
      <c r="AO1996" s="156" t="s">
        <v>56</v>
      </c>
    </row>
    <row r="1997" spans="2:41" s="3" customFormat="1" ht="9.9499999999999993" customHeight="1" x14ac:dyDescent="0.2">
      <c r="B1997" s="106" t="s">
        <v>6</v>
      </c>
      <c r="D1997" s="39"/>
      <c r="E1997" s="72" t="s">
        <v>2316</v>
      </c>
      <c r="F1997" s="72"/>
      <c r="G1997" s="29" t="s">
        <v>2074</v>
      </c>
      <c r="H1997" s="29"/>
      <c r="I1997" s="29"/>
      <c r="J1997" s="29"/>
      <c r="K1997" s="29" t="s">
        <v>125</v>
      </c>
      <c r="L1997" s="29"/>
      <c r="M1997" s="29" t="s">
        <v>2903</v>
      </c>
      <c r="N1997" s="29"/>
      <c r="P1997" s="72" t="s">
        <v>1531</v>
      </c>
      <c r="Q1997" s="87"/>
      <c r="R1997" s="28"/>
      <c r="S1997" s="38">
        <f>IF(Suggested="Yes",AA1997,AG1997)</f>
        <v>48.95</v>
      </c>
      <c r="T1997" s="36" t="s">
        <v>43</v>
      </c>
      <c r="U1997" s="5" t="str">
        <f>+Instructions!$B$3</f>
        <v>E</v>
      </c>
      <c r="V1997" s="51"/>
      <c r="W1997" s="55">
        <f>+Instructions!$C$22</f>
        <v>0</v>
      </c>
      <c r="X1997" s="38">
        <f>ROUND($AA1997*(1-W1997)+0.004999,2)</f>
        <v>48.95</v>
      </c>
      <c r="Y1997" s="146"/>
      <c r="Z1997" s="6" t="s">
        <v>3262</v>
      </c>
      <c r="AA1997" s="38">
        <v>48.95</v>
      </c>
      <c r="AB1997" s="59">
        <f>+W1997</f>
        <v>0</v>
      </c>
      <c r="AC1997" s="16">
        <f>+X1997</f>
        <v>48.95</v>
      </c>
      <c r="AD1997" s="12">
        <f>(AG1997-AC1997)/AG1997</f>
        <v>0</v>
      </c>
      <c r="AE1997" s="115"/>
      <c r="AF1997" s="121">
        <v>3</v>
      </c>
      <c r="AG1997" s="52">
        <f>SUM(AJ1997:AL1997)+AE1997</f>
        <v>48.95</v>
      </c>
      <c r="AH1997" s="146"/>
      <c r="AJ1997" s="38">
        <f>ROUND(AC1997/(1-VLOOKUP(AF1997,Group,2,FALSE)),2)</f>
        <v>48.95</v>
      </c>
      <c r="AK1997" s="16">
        <f>IF(VLOOKUP(AF1997,Group,5,FALSE)="YES",VLOOKUP(ROUND(ROUND(AJ1997,1)-AJ1997,2),Round,2,FALSE)+VLOOKUP(AF1997,Group,6,FALSE),0)</f>
        <v>0</v>
      </c>
      <c r="AL1997" s="16">
        <f>IF(VLOOKUP(AF1997,Group,7,FALSE)="",0,ROUND(AJ1997-0.04999,1)-AJ1997+AM1997)</f>
        <v>0</v>
      </c>
      <c r="AM1997" s="16" t="str">
        <f>IF(VLOOKUP(AF1997,Group,7,FALSE)="","",VLOOKUP(AF1997,Group,7,FALSE))</f>
        <v/>
      </c>
      <c r="AO1997" s="156" t="s">
        <v>56</v>
      </c>
    </row>
    <row r="1998" spans="2:41" s="3" customFormat="1" ht="1.5" customHeight="1" x14ac:dyDescent="0.2">
      <c r="N1998" s="3" t="s">
        <v>244</v>
      </c>
      <c r="P1998" s="72"/>
      <c r="Q1998" s="87"/>
      <c r="R1998" s="6"/>
      <c r="S1998" s="38"/>
      <c r="T1998" s="6"/>
      <c r="U1998" s="5"/>
      <c r="V1998" s="51"/>
      <c r="W1998" s="142"/>
      <c r="X1998" s="55"/>
      <c r="Y1998" s="149"/>
      <c r="Z1998" s="142"/>
      <c r="AA1998" s="38"/>
      <c r="AB1998" s="38"/>
      <c r="AC1998" s="54"/>
      <c r="AD1998" s="16"/>
      <c r="AE1998" s="14"/>
      <c r="AF1998" s="64"/>
      <c r="AG1998" s="118"/>
      <c r="AH1998" s="151"/>
      <c r="AI1998" s="142"/>
      <c r="AK1998" s="16"/>
      <c r="AL1998" s="16"/>
      <c r="AM1998" s="16"/>
      <c r="AN1998" s="16"/>
      <c r="AO1998" s="157"/>
    </row>
    <row r="1999" spans="2:41" s="3" customFormat="1" ht="9.9499999999999993" customHeight="1" x14ac:dyDescent="0.2">
      <c r="B1999" s="106" t="s">
        <v>6</v>
      </c>
      <c r="D1999" s="39"/>
      <c r="E1999" s="72" t="s">
        <v>1992</v>
      </c>
      <c r="F1999" s="72"/>
      <c r="G1999" s="144" t="s">
        <v>1993</v>
      </c>
      <c r="H1999" s="29"/>
      <c r="I1999" s="29"/>
      <c r="J1999" s="29"/>
      <c r="K1999" s="144" t="s">
        <v>125</v>
      </c>
      <c r="L1999" s="29"/>
      <c r="M1999" s="29" t="s">
        <v>2906</v>
      </c>
      <c r="N1999" s="29"/>
      <c r="P1999" s="72"/>
      <c r="Q1999" s="87"/>
      <c r="R1999" s="28"/>
      <c r="S1999" s="38">
        <f>IF(Suggested="Yes",AA1999,AG1999)</f>
        <v>30.35</v>
      </c>
      <c r="T1999" s="36" t="s">
        <v>43</v>
      </c>
      <c r="U1999" s="5" t="str">
        <f>+Instructions!$B$3</f>
        <v>E</v>
      </c>
      <c r="V1999" s="51"/>
      <c r="W1999" s="55">
        <f>+Instructions!$C$22</f>
        <v>0</v>
      </c>
      <c r="X1999" s="38">
        <f>ROUND($AA1999*(1-W1999)+0.004999,2)</f>
        <v>30.35</v>
      </c>
      <c r="Y1999" s="146"/>
      <c r="Z1999" s="6" t="s">
        <v>3262</v>
      </c>
      <c r="AA1999" s="38">
        <v>30.35</v>
      </c>
      <c r="AB1999" s="59">
        <f>+W1999</f>
        <v>0</v>
      </c>
      <c r="AC1999" s="16">
        <f>+X1999</f>
        <v>30.35</v>
      </c>
      <c r="AD1999" s="12">
        <f>(AG1999-AC1999)/AG1999</f>
        <v>0</v>
      </c>
      <c r="AE1999" s="115"/>
      <c r="AF1999" s="121">
        <v>3</v>
      </c>
      <c r="AG1999" s="52">
        <f>SUM(AJ1999:AL1999)+AE1999</f>
        <v>30.35</v>
      </c>
      <c r="AH1999" s="146"/>
      <c r="AJ1999" s="38">
        <f>ROUND(AC1999/(1-VLOOKUP(AF1999,Group,2,FALSE)),2)</f>
        <v>30.35</v>
      </c>
      <c r="AK1999" s="16">
        <f>IF(VLOOKUP(AF1999,Group,5,FALSE)="YES",VLOOKUP(ROUND(ROUND(AJ1999,1)-AJ1999,2),Round,2,FALSE)+VLOOKUP(AF1999,Group,6,FALSE),0)</f>
        <v>0</v>
      </c>
      <c r="AL1999" s="16">
        <f>IF(VLOOKUP(AF1999,Group,7,FALSE)="",0,ROUND(AJ1999-0.04999,1)-AJ1999+AM1999)</f>
        <v>0</v>
      </c>
      <c r="AM1999" s="16" t="str">
        <f>IF(VLOOKUP(AF1999,Group,7,FALSE)="","",VLOOKUP(AF1999,Group,7,FALSE))</f>
        <v/>
      </c>
      <c r="AO1999" s="156" t="s">
        <v>56</v>
      </c>
    </row>
    <row r="2000" spans="2:41" s="3" customFormat="1" ht="1.5" customHeight="1" x14ac:dyDescent="0.2">
      <c r="P2000" s="72"/>
      <c r="Q2000" s="87"/>
      <c r="R2000" s="6"/>
      <c r="S2000" s="38"/>
      <c r="T2000" s="6"/>
      <c r="U2000" s="5"/>
      <c r="V2000" s="51"/>
      <c r="W2000" s="55"/>
      <c r="X2000" s="14"/>
      <c r="Y2000" s="146"/>
      <c r="Z2000" s="38"/>
      <c r="AA2000" s="38"/>
      <c r="AB2000" s="54"/>
      <c r="AC2000" s="16"/>
      <c r="AD2000" s="14"/>
      <c r="AE2000" s="64"/>
      <c r="AF2000" s="118"/>
      <c r="AG2000" s="38"/>
      <c r="AH2000" s="146"/>
      <c r="AJ2000" s="38"/>
      <c r="AK2000" s="16"/>
      <c r="AL2000" s="16"/>
      <c r="AM2000" s="16"/>
      <c r="AO2000" s="157" t="s">
        <v>56</v>
      </c>
    </row>
    <row r="2001" spans="2:41" s="3" customFormat="1" ht="9.9499999999999993" customHeight="1" x14ac:dyDescent="0.2">
      <c r="B2001" s="106" t="s">
        <v>6</v>
      </c>
      <c r="D2001" s="39"/>
      <c r="E2001" s="72" t="s">
        <v>256</v>
      </c>
      <c r="F2001" s="72"/>
      <c r="G2001" s="29" t="s">
        <v>1020</v>
      </c>
      <c r="H2001" s="29"/>
      <c r="I2001" s="29"/>
      <c r="J2001" s="29"/>
      <c r="K2001" s="29" t="s">
        <v>125</v>
      </c>
      <c r="L2001" s="29"/>
      <c r="M2001" s="29" t="s">
        <v>2907</v>
      </c>
      <c r="N2001" s="29"/>
      <c r="P2001" s="72"/>
      <c r="Q2001" s="87"/>
      <c r="R2001" s="28"/>
      <c r="S2001" s="38">
        <f t="shared" ref="S2001" si="1900">IF(Suggested="Yes",AA2001,AG2001)</f>
        <v>57.85</v>
      </c>
      <c r="T2001" s="36" t="s">
        <v>43</v>
      </c>
      <c r="U2001" s="5" t="str">
        <f>+Instructions!$B$3</f>
        <v>E</v>
      </c>
      <c r="V2001" s="51"/>
      <c r="W2001" s="55">
        <f>+Instructions!$C$22</f>
        <v>0</v>
      </c>
      <c r="X2001" s="38">
        <f t="shared" ref="X2001" si="1901">ROUND($AA2001*(1-W2001)+0.004999,2)</f>
        <v>57.85</v>
      </c>
      <c r="Y2001" s="146"/>
      <c r="Z2001" s="6" t="s">
        <v>3262</v>
      </c>
      <c r="AA2001" s="38">
        <v>57.85</v>
      </c>
      <c r="AB2001" s="59">
        <f t="shared" ref="AB2001" si="1902">+W2001</f>
        <v>0</v>
      </c>
      <c r="AC2001" s="16">
        <f t="shared" ref="AC2001" si="1903">+X2001</f>
        <v>57.85</v>
      </c>
      <c r="AD2001" s="12">
        <f t="shared" ref="AD2001" si="1904">(AG2001-AC2001)/AG2001</f>
        <v>0</v>
      </c>
      <c r="AE2001" s="115"/>
      <c r="AF2001" s="121">
        <v>3</v>
      </c>
      <c r="AG2001" s="52">
        <f t="shared" ref="AG2001" si="1905">SUM(AJ2001:AL2001)+AE2001</f>
        <v>57.85</v>
      </c>
      <c r="AH2001" s="146"/>
      <c r="AJ2001" s="38">
        <f t="shared" ref="AJ2001" si="1906">ROUND(AC2001/(1-VLOOKUP(AF2001,Group,2,FALSE)),2)</f>
        <v>57.85</v>
      </c>
      <c r="AK2001" s="16">
        <f t="shared" ref="AK2001" si="1907">IF(VLOOKUP(AF2001,Group,5,FALSE)="YES",VLOOKUP(ROUND(ROUND(AJ2001,1)-AJ2001,2),Round,2,FALSE)+VLOOKUP(AF2001,Group,6,FALSE),0)</f>
        <v>0</v>
      </c>
      <c r="AL2001" s="16">
        <f t="shared" ref="AL2001" si="1908">IF(VLOOKUP(AF2001,Group,7,FALSE)="",0,ROUND(AJ2001-0.04999,1)-AJ2001+AM2001)</f>
        <v>0</v>
      </c>
      <c r="AM2001" s="16" t="str">
        <f t="shared" ref="AM2001" si="1909">IF(VLOOKUP(AF2001,Group,7,FALSE)="","",VLOOKUP(AF2001,Group,7,FALSE))</f>
        <v/>
      </c>
      <c r="AO2001" s="156" t="s">
        <v>56</v>
      </c>
    </row>
    <row r="2002" spans="2:41" s="3" customFormat="1" ht="2.85" customHeight="1" x14ac:dyDescent="0.2">
      <c r="P2002" s="72"/>
      <c r="Q2002" s="87"/>
      <c r="R2002" s="6"/>
      <c r="S2002" s="38"/>
      <c r="T2002" s="6"/>
      <c r="U2002" s="5"/>
      <c r="V2002" s="51"/>
      <c r="W2002" s="55"/>
      <c r="X2002" s="14"/>
      <c r="Y2002" s="146"/>
      <c r="Z2002" s="38"/>
      <c r="AA2002" s="38"/>
      <c r="AB2002" s="54"/>
      <c r="AC2002" s="16"/>
      <c r="AD2002" s="14"/>
      <c r="AE2002" s="64"/>
      <c r="AF2002" s="118"/>
      <c r="AG2002" s="38"/>
      <c r="AH2002" s="146"/>
      <c r="AJ2002" s="38"/>
      <c r="AK2002" s="16"/>
      <c r="AL2002" s="16"/>
      <c r="AM2002" s="16"/>
      <c r="AO2002" s="157" t="s">
        <v>56</v>
      </c>
    </row>
    <row r="2003" spans="2:41" s="3" customFormat="1" ht="9.9499999999999993" customHeight="1" x14ac:dyDescent="0.2">
      <c r="C2003" s="34"/>
      <c r="D2003" s="39" t="s">
        <v>227</v>
      </c>
      <c r="E2003" s="138" t="s">
        <v>2909</v>
      </c>
      <c r="F2003" s="138"/>
      <c r="G2003" s="138"/>
      <c r="H2003" s="138"/>
      <c r="I2003" s="138"/>
      <c r="J2003" s="138"/>
      <c r="K2003" s="138"/>
      <c r="L2003" s="138"/>
      <c r="M2003" s="138"/>
      <c r="N2003" s="138"/>
      <c r="O2003" s="29"/>
      <c r="P2003" s="72"/>
      <c r="Q2003" s="29"/>
      <c r="R2003" s="29"/>
      <c r="S2003" s="29"/>
      <c r="T2003" s="29"/>
      <c r="U2003" s="5"/>
      <c r="V2003" s="51"/>
      <c r="W2003" s="68"/>
      <c r="X2003" s="68"/>
      <c r="Y2003" s="146"/>
      <c r="Z2003" s="38"/>
      <c r="AA2003" s="38"/>
      <c r="AB2003" s="54"/>
      <c r="AC2003" s="16"/>
      <c r="AD2003" s="14"/>
      <c r="AE2003" s="64"/>
      <c r="AF2003" s="118"/>
      <c r="AG2003" s="16"/>
      <c r="AH2003" s="146"/>
      <c r="AJ2003" s="38"/>
      <c r="AK2003" s="16"/>
      <c r="AL2003" s="16"/>
      <c r="AM2003" s="16"/>
      <c r="AO2003" s="157"/>
    </row>
    <row r="2004" spans="2:41" s="3" customFormat="1" ht="1.5" customHeight="1" x14ac:dyDescent="0.2">
      <c r="P2004" s="72"/>
      <c r="Q2004" s="87"/>
      <c r="R2004" s="6"/>
      <c r="S2004" s="38"/>
      <c r="T2004" s="6"/>
      <c r="U2004" s="5"/>
      <c r="V2004" s="51"/>
      <c r="W2004" s="55"/>
      <c r="X2004" s="14"/>
      <c r="Y2004" s="146"/>
      <c r="Z2004" s="38"/>
      <c r="AA2004" s="38"/>
      <c r="AB2004" s="54"/>
      <c r="AC2004" s="16"/>
      <c r="AD2004" s="14"/>
      <c r="AE2004" s="64"/>
      <c r="AF2004" s="118"/>
      <c r="AG2004" s="38"/>
      <c r="AH2004" s="146"/>
      <c r="AJ2004" s="38"/>
      <c r="AK2004" s="16"/>
      <c r="AL2004" s="16"/>
      <c r="AM2004" s="16"/>
      <c r="AO2004" s="157" t="s">
        <v>56</v>
      </c>
    </row>
    <row r="2005" spans="2:41" s="3" customFormat="1" ht="9.9499999999999993" customHeight="1" x14ac:dyDescent="0.2">
      <c r="B2005" s="106" t="s">
        <v>6</v>
      </c>
      <c r="D2005" s="39"/>
      <c r="E2005" s="72" t="s">
        <v>2011</v>
      </c>
      <c r="F2005" s="72"/>
      <c r="G2005" s="29" t="s">
        <v>1387</v>
      </c>
      <c r="H2005" s="29"/>
      <c r="I2005" s="29"/>
      <c r="J2005" s="29"/>
      <c r="K2005" s="29" t="s">
        <v>576</v>
      </c>
      <c r="L2005" s="29"/>
      <c r="M2005" s="29" t="s">
        <v>2910</v>
      </c>
      <c r="N2005" s="29"/>
      <c r="P2005" s="72" t="s">
        <v>1531</v>
      </c>
      <c r="Q2005" s="87"/>
      <c r="R2005" s="28"/>
      <c r="S2005" s="38">
        <f t="shared" ref="S2005" si="1910">IF(Suggested="Yes",AA2005,AG2005)</f>
        <v>110.4</v>
      </c>
      <c r="T2005" s="36" t="s">
        <v>43</v>
      </c>
      <c r="U2005" s="5" t="str">
        <f>+Instructions!$B$3</f>
        <v>E</v>
      </c>
      <c r="V2005" s="51"/>
      <c r="W2005" s="55">
        <f>+Instructions!$C$22</f>
        <v>0</v>
      </c>
      <c r="X2005" s="38">
        <f t="shared" ref="X2005" si="1911">ROUND($AA2005*(1-W2005)+0.004999,2)</f>
        <v>110.4</v>
      </c>
      <c r="Y2005" s="146"/>
      <c r="Z2005" s="6" t="s">
        <v>3262</v>
      </c>
      <c r="AA2005" s="38">
        <v>110.4</v>
      </c>
      <c r="AB2005" s="59">
        <f t="shared" ref="AB2005" si="1912">+W2005</f>
        <v>0</v>
      </c>
      <c r="AC2005" s="16">
        <f t="shared" ref="AC2005" si="1913">+X2005</f>
        <v>110.4</v>
      </c>
      <c r="AD2005" s="12">
        <f t="shared" ref="AD2005" si="1914">(AG2005-AC2005)/AG2005</f>
        <v>0</v>
      </c>
      <c r="AE2005" s="115"/>
      <c r="AF2005" s="121">
        <v>3</v>
      </c>
      <c r="AG2005" s="52">
        <f t="shared" ref="AG2005" si="1915">SUM(AJ2005:AL2005)+AE2005</f>
        <v>110.4</v>
      </c>
      <c r="AH2005" s="146"/>
      <c r="AJ2005" s="38">
        <f t="shared" ref="AJ2005" si="1916">ROUND(AC2005/(1-VLOOKUP(AF2005,Group,2,FALSE)),2)</f>
        <v>110.4</v>
      </c>
      <c r="AK2005" s="16">
        <f t="shared" ref="AK2005" si="1917">IF(VLOOKUP(AF2005,Group,5,FALSE)="YES",VLOOKUP(ROUND(ROUND(AJ2005,1)-AJ2005,2),Round,2,FALSE)+VLOOKUP(AF2005,Group,6,FALSE),0)</f>
        <v>0</v>
      </c>
      <c r="AL2005" s="16">
        <f t="shared" ref="AL2005" si="1918">IF(VLOOKUP(AF2005,Group,7,FALSE)="",0,ROUND(AJ2005-0.04999,1)-AJ2005+AM2005)</f>
        <v>0</v>
      </c>
      <c r="AM2005" s="16" t="str">
        <f t="shared" ref="AM2005" si="1919">IF(VLOOKUP(AF2005,Group,7,FALSE)="","",VLOOKUP(AF2005,Group,7,FALSE))</f>
        <v/>
      </c>
      <c r="AO2005" s="156" t="s">
        <v>56</v>
      </c>
    </row>
    <row r="2006" spans="2:41" s="3" customFormat="1" ht="2.85" customHeight="1" x14ac:dyDescent="0.2">
      <c r="P2006" s="72"/>
      <c r="Q2006" s="87"/>
      <c r="R2006" s="6"/>
      <c r="S2006" s="38"/>
      <c r="T2006" s="6"/>
      <c r="U2006" s="5"/>
      <c r="V2006" s="51"/>
      <c r="W2006" s="55"/>
      <c r="X2006" s="14"/>
      <c r="Y2006" s="146"/>
      <c r="Z2006" s="38"/>
      <c r="AA2006" s="38"/>
      <c r="AB2006" s="54"/>
      <c r="AC2006" s="16"/>
      <c r="AD2006" s="14"/>
      <c r="AE2006" s="64"/>
      <c r="AF2006" s="118"/>
      <c r="AG2006" s="38"/>
      <c r="AH2006" s="146"/>
      <c r="AJ2006" s="38"/>
      <c r="AK2006" s="16"/>
      <c r="AL2006" s="16"/>
      <c r="AM2006" s="16"/>
      <c r="AO2006" s="157" t="s">
        <v>56</v>
      </c>
    </row>
    <row r="2007" spans="2:41" s="3" customFormat="1" ht="9.9499999999999993" customHeight="1" x14ac:dyDescent="0.2">
      <c r="C2007" s="34"/>
      <c r="D2007" s="39" t="s">
        <v>227</v>
      </c>
      <c r="E2007" s="138" t="s">
        <v>2912</v>
      </c>
      <c r="F2007" s="138"/>
      <c r="G2007" s="138"/>
      <c r="H2007" s="138"/>
      <c r="I2007" s="138"/>
      <c r="J2007" s="138"/>
      <c r="K2007" s="138"/>
      <c r="L2007" s="138"/>
      <c r="M2007" s="138" t="s">
        <v>244</v>
      </c>
      <c r="N2007" s="138"/>
      <c r="O2007" s="29"/>
      <c r="P2007" s="72"/>
      <c r="Q2007" s="29"/>
      <c r="R2007" s="29"/>
      <c r="S2007" s="29"/>
      <c r="T2007" s="29"/>
      <c r="U2007" s="5"/>
      <c r="V2007" s="51"/>
      <c r="W2007" s="68"/>
      <c r="X2007" s="68"/>
      <c r="Y2007" s="146"/>
      <c r="Z2007" s="38"/>
      <c r="AA2007" s="38"/>
      <c r="AB2007" s="54"/>
      <c r="AC2007" s="16"/>
      <c r="AD2007" s="14"/>
      <c r="AE2007" s="64"/>
      <c r="AF2007" s="118"/>
      <c r="AG2007" s="16"/>
      <c r="AH2007" s="146"/>
      <c r="AJ2007" s="38"/>
      <c r="AK2007" s="16"/>
      <c r="AL2007" s="16"/>
      <c r="AM2007" s="16"/>
      <c r="AO2007" s="157"/>
    </row>
    <row r="2008" spans="2:41" s="3" customFormat="1" ht="1.5" customHeight="1" x14ac:dyDescent="0.2">
      <c r="P2008" s="72"/>
      <c r="Q2008" s="87"/>
      <c r="R2008" s="6"/>
      <c r="S2008" s="38"/>
      <c r="T2008" s="6"/>
      <c r="U2008" s="5"/>
      <c r="V2008" s="51"/>
      <c r="W2008" s="55"/>
      <c r="X2008" s="14"/>
      <c r="Y2008" s="146"/>
      <c r="Z2008" s="38"/>
      <c r="AA2008" s="38"/>
      <c r="AB2008" s="54"/>
      <c r="AC2008" s="16"/>
      <c r="AD2008" s="14"/>
      <c r="AE2008" s="64"/>
      <c r="AF2008" s="118"/>
      <c r="AG2008" s="38"/>
      <c r="AH2008" s="146"/>
      <c r="AJ2008" s="38"/>
      <c r="AK2008" s="16"/>
      <c r="AL2008" s="16"/>
      <c r="AM2008" s="16"/>
      <c r="AO2008" s="157" t="s">
        <v>56</v>
      </c>
    </row>
    <row r="2009" spans="2:41" s="3" customFormat="1" ht="9.9499999999999993" customHeight="1" x14ac:dyDescent="0.2">
      <c r="B2009" s="106" t="s">
        <v>6</v>
      </c>
      <c r="D2009" s="39"/>
      <c r="E2009" s="72" t="s">
        <v>2957</v>
      </c>
      <c r="F2009" s="72"/>
      <c r="G2009" s="29" t="s">
        <v>2004</v>
      </c>
      <c r="H2009" s="29"/>
      <c r="I2009" s="29"/>
      <c r="J2009" s="29"/>
      <c r="K2009" s="29" t="s">
        <v>576</v>
      </c>
      <c r="L2009" s="29"/>
      <c r="M2009" s="29" t="s">
        <v>2911</v>
      </c>
      <c r="N2009" s="29"/>
      <c r="P2009" s="72" t="s">
        <v>1531</v>
      </c>
      <c r="Q2009" s="87"/>
      <c r="R2009" s="28"/>
      <c r="S2009" s="38">
        <f>IF(Suggested="Yes",AA2009,AG2009)</f>
        <v>51.5</v>
      </c>
      <c r="T2009" s="36" t="s">
        <v>43</v>
      </c>
      <c r="U2009" s="5" t="str">
        <f>+Instructions!$B$3</f>
        <v>E</v>
      </c>
      <c r="V2009" s="51"/>
      <c r="W2009" s="55">
        <f>+Instructions!$C$22</f>
        <v>0</v>
      </c>
      <c r="X2009" s="38">
        <f>ROUND($AA2009*(1-W2009)+0.004999,2)</f>
        <v>51.5</v>
      </c>
      <c r="Y2009" s="146"/>
      <c r="Z2009" s="6" t="s">
        <v>3262</v>
      </c>
      <c r="AA2009" s="38">
        <v>51.5</v>
      </c>
      <c r="AB2009" s="59">
        <f t="shared" ref="AB2009" si="1920">+W2009</f>
        <v>0</v>
      </c>
      <c r="AC2009" s="16">
        <f t="shared" ref="AC2009" si="1921">+X2009</f>
        <v>51.5</v>
      </c>
      <c r="AD2009" s="12">
        <f>(AG2009-AC2009)/AG2009</f>
        <v>0</v>
      </c>
      <c r="AE2009" s="115"/>
      <c r="AF2009" s="121">
        <v>3</v>
      </c>
      <c r="AG2009" s="52">
        <f>SUM(AJ2009:AL2009)+AE2009</f>
        <v>51.5</v>
      </c>
      <c r="AH2009" s="146"/>
      <c r="AJ2009" s="38">
        <f>ROUND(AC2009/(1-VLOOKUP(AF2009,Group,2,FALSE)),2)</f>
        <v>51.5</v>
      </c>
      <c r="AK2009" s="16">
        <f>IF(VLOOKUP(AF2009,Group,5,FALSE)="YES",VLOOKUP(ROUND(ROUND(AJ2009,1)-AJ2009,2),Round,2,FALSE)+VLOOKUP(AF2009,Group,6,FALSE),0)</f>
        <v>0</v>
      </c>
      <c r="AL2009" s="16">
        <f>IF(VLOOKUP(AF2009,Group,7,FALSE)="",0,ROUND(AJ2009-0.04999,1)-AJ2009+AM2009)</f>
        <v>0</v>
      </c>
      <c r="AM2009" s="16" t="str">
        <f>IF(VLOOKUP(AF2009,Group,7,FALSE)="","",VLOOKUP(AF2009,Group,7,FALSE))</f>
        <v/>
      </c>
      <c r="AO2009" s="157" t="s">
        <v>56</v>
      </c>
    </row>
    <row r="2010" spans="2:41" s="3" customFormat="1" ht="3.95" customHeight="1" x14ac:dyDescent="0.2">
      <c r="P2010" s="72"/>
      <c r="Q2010" s="87"/>
      <c r="R2010" s="6"/>
      <c r="S2010" s="38"/>
      <c r="T2010" s="6"/>
      <c r="U2010" s="5"/>
      <c r="V2010" s="51"/>
      <c r="W2010" s="55"/>
      <c r="X2010" s="14"/>
      <c r="Y2010" s="146"/>
      <c r="Z2010" s="38"/>
      <c r="AA2010" s="38"/>
      <c r="AB2010" s="54"/>
      <c r="AC2010" s="16"/>
      <c r="AD2010" s="14"/>
      <c r="AE2010" s="64"/>
      <c r="AF2010" s="118"/>
      <c r="AG2010" s="38"/>
      <c r="AH2010" s="146"/>
      <c r="AJ2010" s="38"/>
      <c r="AK2010" s="16"/>
      <c r="AL2010" s="16"/>
      <c r="AM2010" s="16"/>
      <c r="AO2010" s="157" t="s">
        <v>56</v>
      </c>
    </row>
    <row r="2011" spans="2:41" s="3" customFormat="1" ht="9.9499999999999993" customHeight="1" x14ac:dyDescent="0.2">
      <c r="C2011" s="71" t="s">
        <v>1485</v>
      </c>
      <c r="P2011" s="187"/>
      <c r="Q2011" s="6"/>
      <c r="R2011" s="77" t="s">
        <v>791</v>
      </c>
      <c r="S2011" s="185" t="s">
        <v>1898</v>
      </c>
      <c r="T2011" s="190"/>
      <c r="U2011" s="5"/>
      <c r="V2011" s="51"/>
      <c r="W2011" s="68"/>
      <c r="X2011" s="68"/>
      <c r="Y2011" s="146"/>
      <c r="Z2011" s="38"/>
      <c r="AA2011" s="38"/>
      <c r="AB2011" s="14"/>
      <c r="AC2011" s="14"/>
      <c r="AD2011" s="14"/>
      <c r="AE2011" s="14"/>
      <c r="AF2011" s="64"/>
      <c r="AG2011" s="16"/>
      <c r="AH2011" s="146"/>
      <c r="AO2011" s="157" t="s">
        <v>56</v>
      </c>
    </row>
    <row r="2012" spans="2:41" s="3" customFormat="1" ht="2.85" customHeight="1" x14ac:dyDescent="0.2">
      <c r="P2012" s="72"/>
      <c r="Q2012" s="87"/>
      <c r="R2012" s="6"/>
      <c r="S2012" s="38"/>
      <c r="T2012" s="6"/>
      <c r="U2012" s="5"/>
      <c r="V2012" s="51"/>
      <c r="W2012" s="55"/>
      <c r="X2012" s="14"/>
      <c r="Y2012" s="146"/>
      <c r="Z2012" s="38"/>
      <c r="AA2012" s="38"/>
      <c r="AB2012" s="54"/>
      <c r="AC2012" s="16"/>
      <c r="AD2012" s="14"/>
      <c r="AE2012" s="64"/>
      <c r="AF2012" s="118"/>
      <c r="AG2012" s="38"/>
      <c r="AH2012" s="146"/>
      <c r="AJ2012" s="38"/>
      <c r="AK2012" s="16"/>
      <c r="AL2012" s="16"/>
      <c r="AM2012" s="16"/>
      <c r="AO2012" s="157" t="s">
        <v>56</v>
      </c>
    </row>
    <row r="2013" spans="2:41" s="3" customFormat="1" ht="9.9499999999999993" customHeight="1" x14ac:dyDescent="0.2">
      <c r="B2013" s="106" t="s">
        <v>6</v>
      </c>
      <c r="D2013" s="39"/>
      <c r="E2013" s="72" t="s">
        <v>953</v>
      </c>
      <c r="F2013" s="72"/>
      <c r="G2013" s="29" t="s">
        <v>1758</v>
      </c>
      <c r="H2013" s="29"/>
      <c r="I2013" s="29"/>
      <c r="J2013" s="29"/>
      <c r="K2013" s="29" t="s">
        <v>966</v>
      </c>
      <c r="L2013" s="29"/>
      <c r="M2013" s="29" t="s">
        <v>1902</v>
      </c>
      <c r="N2013" s="72"/>
      <c r="P2013" s="72" t="s">
        <v>1742</v>
      </c>
      <c r="Q2013" s="87"/>
      <c r="R2013" s="28"/>
      <c r="S2013" s="38">
        <f>IF(Suggested="Yes",AA2013,AG2013)</f>
        <v>43.35</v>
      </c>
      <c r="T2013" s="36" t="s">
        <v>44</v>
      </c>
      <c r="U2013" s="5" t="str">
        <f>+Instructions!$B$3</f>
        <v>E</v>
      </c>
      <c r="V2013" s="51"/>
      <c r="W2013" s="55">
        <f>+Instructions!$C$22</f>
        <v>0</v>
      </c>
      <c r="X2013" s="38">
        <f>ROUND($AA2013*(1-W2013)+0.004999,2)</f>
        <v>43.35</v>
      </c>
      <c r="Y2013" s="146"/>
      <c r="Z2013" s="6" t="s">
        <v>3263</v>
      </c>
      <c r="AA2013" s="38">
        <v>43.35</v>
      </c>
      <c r="AB2013" s="59">
        <f>+W2013</f>
        <v>0</v>
      </c>
      <c r="AC2013" s="16">
        <f>+X2013</f>
        <v>43.35</v>
      </c>
      <c r="AD2013" s="12">
        <f>(AG2013-AC2013)/AG2013</f>
        <v>0</v>
      </c>
      <c r="AE2013" s="115"/>
      <c r="AF2013" s="121">
        <v>3</v>
      </c>
      <c r="AG2013" s="52">
        <f>SUM(AJ2013:AL2013)+AE2013</f>
        <v>43.35</v>
      </c>
      <c r="AH2013" s="146"/>
      <c r="AJ2013" s="38">
        <f>ROUND(AC2013/(1-VLOOKUP(AF2013,Group,2,FALSE)),2)</f>
        <v>43.35</v>
      </c>
      <c r="AK2013" s="16">
        <f>IF(VLOOKUP(AF2013,Group,5,FALSE)="YES",VLOOKUP(ROUND(ROUND(AJ2013,1)-AJ2013,2),Round,2,FALSE)+VLOOKUP(AF2013,Group,6,FALSE),0)</f>
        <v>0</v>
      </c>
      <c r="AL2013" s="16">
        <f>IF(VLOOKUP(AF2013,Group,7,FALSE)="",0,ROUND(AJ2013-0.04999,1)-AJ2013+AM2013)</f>
        <v>0</v>
      </c>
      <c r="AM2013" s="16" t="str">
        <f>IF(VLOOKUP(AF2013,Group,7,FALSE)="","",VLOOKUP(AF2013,Group,7,FALSE))</f>
        <v/>
      </c>
      <c r="AO2013" s="156" t="s">
        <v>56</v>
      </c>
    </row>
    <row r="2014" spans="2:41" s="3" customFormat="1" ht="1.5" customHeight="1" x14ac:dyDescent="0.2">
      <c r="P2014" s="72"/>
      <c r="Q2014" s="87"/>
      <c r="R2014" s="6"/>
      <c r="S2014" s="38"/>
      <c r="T2014" s="6"/>
      <c r="U2014" s="5"/>
      <c r="V2014" s="51"/>
      <c r="W2014" s="55"/>
      <c r="X2014" s="14"/>
      <c r="Y2014" s="146"/>
      <c r="Z2014" s="38"/>
      <c r="AA2014" s="38"/>
      <c r="AB2014" s="54"/>
      <c r="AC2014" s="16"/>
      <c r="AD2014" s="14"/>
      <c r="AE2014" s="64"/>
      <c r="AF2014" s="118"/>
      <c r="AG2014" s="38"/>
      <c r="AH2014" s="146"/>
      <c r="AJ2014" s="38"/>
      <c r="AK2014" s="16"/>
      <c r="AL2014" s="16"/>
      <c r="AM2014" s="16"/>
      <c r="AO2014" s="157" t="s">
        <v>56</v>
      </c>
    </row>
    <row r="2015" spans="2:41" s="3" customFormat="1" ht="9.9499999999999993" customHeight="1" x14ac:dyDescent="0.2">
      <c r="B2015" s="106" t="s">
        <v>6</v>
      </c>
      <c r="D2015" s="39"/>
      <c r="E2015" s="72" t="s">
        <v>953</v>
      </c>
      <c r="F2015" s="72"/>
      <c r="G2015" s="29" t="s">
        <v>1453</v>
      </c>
      <c r="H2015" s="29"/>
      <c r="I2015" s="29" t="s">
        <v>1500</v>
      </c>
      <c r="J2015" s="29"/>
      <c r="K2015" s="29" t="s">
        <v>966</v>
      </c>
      <c r="L2015" s="29"/>
      <c r="M2015" s="144" t="s">
        <v>1486</v>
      </c>
      <c r="N2015" s="72"/>
      <c r="P2015" s="72" t="s">
        <v>1742</v>
      </c>
      <c r="Q2015" s="87"/>
      <c r="R2015" s="28"/>
      <c r="S2015" s="38">
        <f t="shared" ref="S2015:S2022" si="1922">IF(Suggested="Yes",AA2015,AG2015)</f>
        <v>53.75</v>
      </c>
      <c r="T2015" s="36" t="s">
        <v>44</v>
      </c>
      <c r="U2015" s="5" t="str">
        <f>+Instructions!$B$3</f>
        <v>E</v>
      </c>
      <c r="V2015" s="51"/>
      <c r="W2015" s="55">
        <f>+Instructions!$C$22</f>
        <v>0</v>
      </c>
      <c r="X2015" s="38">
        <f t="shared" ref="X2015:X2022" si="1923">ROUND($AA2015*(1-W2015)+0.004999,2)</f>
        <v>53.75</v>
      </c>
      <c r="Y2015" s="146"/>
      <c r="Z2015" s="6" t="s">
        <v>3263</v>
      </c>
      <c r="AA2015" s="38">
        <v>53.75</v>
      </c>
      <c r="AB2015" s="59">
        <f t="shared" ref="AB2015:AB2022" si="1924">+W2015</f>
        <v>0</v>
      </c>
      <c r="AC2015" s="16">
        <f t="shared" ref="AC2015:AC2022" si="1925">+X2015</f>
        <v>53.75</v>
      </c>
      <c r="AD2015" s="12">
        <f t="shared" ref="AD2015:AD2022" si="1926">(AG2015-AC2015)/AG2015</f>
        <v>0</v>
      </c>
      <c r="AE2015" s="115"/>
      <c r="AF2015" s="121">
        <v>3</v>
      </c>
      <c r="AG2015" s="52">
        <f t="shared" ref="AG2015:AG2022" si="1927">SUM(AJ2015:AL2015)+AE2015</f>
        <v>53.75</v>
      </c>
      <c r="AH2015" s="146"/>
      <c r="AJ2015" s="38">
        <f t="shared" ref="AJ2015:AJ2022" si="1928">ROUND(AC2015/(1-VLOOKUP(AF2015,Group,2,FALSE)),2)</f>
        <v>53.75</v>
      </c>
      <c r="AK2015" s="16">
        <f t="shared" ref="AK2015:AK2022" si="1929">IF(VLOOKUP(AF2015,Group,5,FALSE)="YES",VLOOKUP(ROUND(ROUND(AJ2015,1)-AJ2015,2),Round,2,FALSE)+VLOOKUP(AF2015,Group,6,FALSE),0)</f>
        <v>0</v>
      </c>
      <c r="AL2015" s="16">
        <f t="shared" ref="AL2015:AL2022" si="1930">IF(VLOOKUP(AF2015,Group,7,FALSE)="",0,ROUND(AJ2015-0.04999,1)-AJ2015+AM2015)</f>
        <v>0</v>
      </c>
      <c r="AM2015" s="16" t="str">
        <f t="shared" ref="AM2015:AM2022" si="1931">IF(VLOOKUP(AF2015,Group,7,FALSE)="","",VLOOKUP(AF2015,Group,7,FALSE))</f>
        <v/>
      </c>
      <c r="AO2015" s="156" t="s">
        <v>56</v>
      </c>
    </row>
    <row r="2016" spans="2:41" s="3" customFormat="1" ht="9.9499999999999993" customHeight="1" x14ac:dyDescent="0.2">
      <c r="B2016" s="106" t="s">
        <v>6</v>
      </c>
      <c r="D2016" s="39"/>
      <c r="E2016" s="72" t="s">
        <v>953</v>
      </c>
      <c r="F2016" s="72"/>
      <c r="G2016" s="29" t="s">
        <v>1453</v>
      </c>
      <c r="H2016" s="29"/>
      <c r="I2016" s="29" t="s">
        <v>1494</v>
      </c>
      <c r="J2016" s="29"/>
      <c r="K2016" s="29" t="s">
        <v>966</v>
      </c>
      <c r="L2016" s="29"/>
      <c r="M2016" s="144" t="s">
        <v>1487</v>
      </c>
      <c r="N2016" s="72"/>
      <c r="P2016" s="72" t="s">
        <v>1742</v>
      </c>
      <c r="Q2016" s="87"/>
      <c r="R2016" s="28"/>
      <c r="S2016" s="38">
        <f t="shared" si="1922"/>
        <v>53.75</v>
      </c>
      <c r="T2016" s="36" t="s">
        <v>44</v>
      </c>
      <c r="U2016" s="5" t="str">
        <f>+Instructions!$B$3</f>
        <v>E</v>
      </c>
      <c r="V2016" s="51"/>
      <c r="W2016" s="55">
        <f>+Instructions!$C$22</f>
        <v>0</v>
      </c>
      <c r="X2016" s="38">
        <f t="shared" si="1923"/>
        <v>53.75</v>
      </c>
      <c r="Y2016" s="146"/>
      <c r="Z2016" s="6" t="s">
        <v>3263</v>
      </c>
      <c r="AA2016" s="38">
        <v>53.75</v>
      </c>
      <c r="AB2016" s="59">
        <f t="shared" si="1924"/>
        <v>0</v>
      </c>
      <c r="AC2016" s="16">
        <f t="shared" si="1925"/>
        <v>53.75</v>
      </c>
      <c r="AD2016" s="12">
        <f t="shared" si="1926"/>
        <v>0</v>
      </c>
      <c r="AE2016" s="115"/>
      <c r="AF2016" s="121">
        <v>3</v>
      </c>
      <c r="AG2016" s="52">
        <f t="shared" si="1927"/>
        <v>53.75</v>
      </c>
      <c r="AH2016" s="146"/>
      <c r="AJ2016" s="38">
        <f t="shared" si="1928"/>
        <v>53.75</v>
      </c>
      <c r="AK2016" s="16">
        <f t="shared" si="1929"/>
        <v>0</v>
      </c>
      <c r="AL2016" s="16">
        <f t="shared" si="1930"/>
        <v>0</v>
      </c>
      <c r="AM2016" s="16" t="str">
        <f t="shared" si="1931"/>
        <v/>
      </c>
      <c r="AO2016" s="156" t="s">
        <v>56</v>
      </c>
    </row>
    <row r="2017" spans="2:41" s="3" customFormat="1" ht="9.9499999999999993" customHeight="1" x14ac:dyDescent="0.2">
      <c r="B2017" s="106" t="s">
        <v>6</v>
      </c>
      <c r="D2017" s="39"/>
      <c r="E2017" s="72" t="s">
        <v>953</v>
      </c>
      <c r="F2017" s="72"/>
      <c r="G2017" s="29" t="s">
        <v>1453</v>
      </c>
      <c r="H2017" s="29"/>
      <c r="I2017" s="29" t="s">
        <v>1495</v>
      </c>
      <c r="J2017" s="29"/>
      <c r="K2017" s="29" t="s">
        <v>966</v>
      </c>
      <c r="L2017" s="29"/>
      <c r="M2017" s="144" t="s">
        <v>1488</v>
      </c>
      <c r="N2017" s="72"/>
      <c r="P2017" s="72" t="s">
        <v>1742</v>
      </c>
      <c r="Q2017" s="87"/>
      <c r="R2017" s="28"/>
      <c r="S2017" s="38">
        <f t="shared" si="1922"/>
        <v>53.75</v>
      </c>
      <c r="T2017" s="36" t="s">
        <v>44</v>
      </c>
      <c r="U2017" s="5" t="str">
        <f>+Instructions!$B$3</f>
        <v>E</v>
      </c>
      <c r="V2017" s="51"/>
      <c r="W2017" s="55">
        <f>+Instructions!$C$22</f>
        <v>0</v>
      </c>
      <c r="X2017" s="38">
        <f t="shared" si="1923"/>
        <v>53.75</v>
      </c>
      <c r="Y2017" s="146"/>
      <c r="Z2017" s="6" t="s">
        <v>3263</v>
      </c>
      <c r="AA2017" s="38">
        <v>53.75</v>
      </c>
      <c r="AB2017" s="59">
        <f t="shared" si="1924"/>
        <v>0</v>
      </c>
      <c r="AC2017" s="16">
        <f t="shared" si="1925"/>
        <v>53.75</v>
      </c>
      <c r="AD2017" s="12">
        <f t="shared" si="1926"/>
        <v>0</v>
      </c>
      <c r="AE2017" s="115"/>
      <c r="AF2017" s="121">
        <v>3</v>
      </c>
      <c r="AG2017" s="52">
        <f t="shared" si="1927"/>
        <v>53.75</v>
      </c>
      <c r="AH2017" s="146"/>
      <c r="AJ2017" s="38">
        <f t="shared" si="1928"/>
        <v>53.75</v>
      </c>
      <c r="AK2017" s="16">
        <f t="shared" si="1929"/>
        <v>0</v>
      </c>
      <c r="AL2017" s="16">
        <f t="shared" si="1930"/>
        <v>0</v>
      </c>
      <c r="AM2017" s="16" t="str">
        <f t="shared" si="1931"/>
        <v/>
      </c>
      <c r="AO2017" s="156" t="s">
        <v>56</v>
      </c>
    </row>
    <row r="2018" spans="2:41" s="3" customFormat="1" ht="9.9499999999999993" customHeight="1" x14ac:dyDescent="0.2">
      <c r="B2018" s="106" t="s">
        <v>6</v>
      </c>
      <c r="D2018" s="39"/>
      <c r="E2018" s="72" t="s">
        <v>953</v>
      </c>
      <c r="F2018" s="72"/>
      <c r="G2018" s="29" t="s">
        <v>1453</v>
      </c>
      <c r="H2018" s="29"/>
      <c r="I2018" s="29" t="s">
        <v>1501</v>
      </c>
      <c r="J2018" s="29"/>
      <c r="K2018" s="29" t="s">
        <v>966</v>
      </c>
      <c r="L2018" s="29"/>
      <c r="M2018" s="144" t="s">
        <v>1489</v>
      </c>
      <c r="N2018" s="72"/>
      <c r="P2018" s="72" t="s">
        <v>1742</v>
      </c>
      <c r="Q2018" s="87"/>
      <c r="R2018" s="28"/>
      <c r="S2018" s="38">
        <f t="shared" si="1922"/>
        <v>53.75</v>
      </c>
      <c r="T2018" s="36" t="s">
        <v>44</v>
      </c>
      <c r="U2018" s="5" t="str">
        <f>+Instructions!$B$3</f>
        <v>E</v>
      </c>
      <c r="V2018" s="51"/>
      <c r="W2018" s="55">
        <f>+Instructions!$C$22</f>
        <v>0</v>
      </c>
      <c r="X2018" s="38">
        <f t="shared" si="1923"/>
        <v>53.75</v>
      </c>
      <c r="Y2018" s="146"/>
      <c r="Z2018" s="6" t="s">
        <v>3263</v>
      </c>
      <c r="AA2018" s="38">
        <v>53.75</v>
      </c>
      <c r="AB2018" s="59">
        <f t="shared" si="1924"/>
        <v>0</v>
      </c>
      <c r="AC2018" s="16">
        <f t="shared" si="1925"/>
        <v>53.75</v>
      </c>
      <c r="AD2018" s="12">
        <f t="shared" si="1926"/>
        <v>0</v>
      </c>
      <c r="AE2018" s="115"/>
      <c r="AF2018" s="121">
        <v>3</v>
      </c>
      <c r="AG2018" s="52">
        <f t="shared" si="1927"/>
        <v>53.75</v>
      </c>
      <c r="AH2018" s="146"/>
      <c r="AJ2018" s="38">
        <f t="shared" si="1928"/>
        <v>53.75</v>
      </c>
      <c r="AK2018" s="16">
        <f t="shared" si="1929"/>
        <v>0</v>
      </c>
      <c r="AL2018" s="16">
        <f t="shared" si="1930"/>
        <v>0</v>
      </c>
      <c r="AM2018" s="16" t="str">
        <f t="shared" si="1931"/>
        <v/>
      </c>
      <c r="AO2018" s="156" t="s">
        <v>56</v>
      </c>
    </row>
    <row r="2019" spans="2:41" s="3" customFormat="1" ht="9.9499999999999993" customHeight="1" x14ac:dyDescent="0.2">
      <c r="B2019" s="106" t="s">
        <v>6</v>
      </c>
      <c r="D2019" s="39"/>
      <c r="E2019" s="72" t="s">
        <v>953</v>
      </c>
      <c r="F2019" s="72"/>
      <c r="G2019" s="29" t="s">
        <v>1453</v>
      </c>
      <c r="H2019" s="29"/>
      <c r="I2019" s="29" t="s">
        <v>1496</v>
      </c>
      <c r="J2019" s="29"/>
      <c r="K2019" s="29" t="s">
        <v>966</v>
      </c>
      <c r="L2019" s="29"/>
      <c r="M2019" s="144" t="s">
        <v>1490</v>
      </c>
      <c r="N2019" s="72"/>
      <c r="P2019" s="72" t="s">
        <v>1742</v>
      </c>
      <c r="Q2019" s="87"/>
      <c r="R2019" s="28"/>
      <c r="S2019" s="38">
        <f t="shared" si="1922"/>
        <v>53.75</v>
      </c>
      <c r="T2019" s="36" t="s">
        <v>44</v>
      </c>
      <c r="U2019" s="5" t="str">
        <f>+Instructions!$B$3</f>
        <v>E</v>
      </c>
      <c r="V2019" s="51"/>
      <c r="W2019" s="55">
        <f>+Instructions!$C$22</f>
        <v>0</v>
      </c>
      <c r="X2019" s="38">
        <f t="shared" si="1923"/>
        <v>53.75</v>
      </c>
      <c r="Y2019" s="146"/>
      <c r="Z2019" s="6" t="s">
        <v>3263</v>
      </c>
      <c r="AA2019" s="38">
        <v>53.75</v>
      </c>
      <c r="AB2019" s="59">
        <f t="shared" si="1924"/>
        <v>0</v>
      </c>
      <c r="AC2019" s="16">
        <f t="shared" si="1925"/>
        <v>53.75</v>
      </c>
      <c r="AD2019" s="12">
        <f t="shared" si="1926"/>
        <v>0</v>
      </c>
      <c r="AE2019" s="115"/>
      <c r="AF2019" s="121">
        <v>3</v>
      </c>
      <c r="AG2019" s="52">
        <f t="shared" si="1927"/>
        <v>53.75</v>
      </c>
      <c r="AH2019" s="146"/>
      <c r="AJ2019" s="38">
        <f t="shared" si="1928"/>
        <v>53.75</v>
      </c>
      <c r="AK2019" s="16">
        <f t="shared" si="1929"/>
        <v>0</v>
      </c>
      <c r="AL2019" s="16">
        <f t="shared" si="1930"/>
        <v>0</v>
      </c>
      <c r="AM2019" s="16" t="str">
        <f t="shared" si="1931"/>
        <v/>
      </c>
      <c r="AO2019" s="156" t="s">
        <v>56</v>
      </c>
    </row>
    <row r="2020" spans="2:41" s="3" customFormat="1" ht="9.9499999999999993" customHeight="1" x14ac:dyDescent="0.2">
      <c r="B2020" s="106" t="s">
        <v>6</v>
      </c>
      <c r="D2020" s="39"/>
      <c r="E2020" s="72" t="s">
        <v>953</v>
      </c>
      <c r="F2020" s="72"/>
      <c r="G2020" s="29" t="s">
        <v>1453</v>
      </c>
      <c r="H2020" s="29"/>
      <c r="I2020" s="29" t="s">
        <v>1497</v>
      </c>
      <c r="J2020" s="29"/>
      <c r="K2020" s="29" t="s">
        <v>966</v>
      </c>
      <c r="L2020" s="29"/>
      <c r="M2020" s="144" t="s">
        <v>1491</v>
      </c>
      <c r="N2020" s="72"/>
      <c r="P2020" s="72" t="s">
        <v>1742</v>
      </c>
      <c r="Q2020" s="87"/>
      <c r="R2020" s="28"/>
      <c r="S2020" s="38">
        <f t="shared" si="1922"/>
        <v>53.75</v>
      </c>
      <c r="T2020" s="36" t="s">
        <v>44</v>
      </c>
      <c r="U2020" s="5" t="str">
        <f>+Instructions!$B$3</f>
        <v>E</v>
      </c>
      <c r="V2020" s="51"/>
      <c r="W2020" s="55">
        <f>+Instructions!$C$22</f>
        <v>0</v>
      </c>
      <c r="X2020" s="38">
        <f t="shared" si="1923"/>
        <v>53.75</v>
      </c>
      <c r="Y2020" s="146"/>
      <c r="Z2020" s="6" t="s">
        <v>3263</v>
      </c>
      <c r="AA2020" s="38">
        <v>53.75</v>
      </c>
      <c r="AB2020" s="59">
        <f t="shared" si="1924"/>
        <v>0</v>
      </c>
      <c r="AC2020" s="16">
        <f t="shared" si="1925"/>
        <v>53.75</v>
      </c>
      <c r="AD2020" s="12">
        <f t="shared" si="1926"/>
        <v>0</v>
      </c>
      <c r="AE2020" s="115"/>
      <c r="AF2020" s="121">
        <v>3</v>
      </c>
      <c r="AG2020" s="52">
        <f t="shared" si="1927"/>
        <v>53.75</v>
      </c>
      <c r="AH2020" s="146"/>
      <c r="AJ2020" s="38">
        <f t="shared" si="1928"/>
        <v>53.75</v>
      </c>
      <c r="AK2020" s="16">
        <f t="shared" si="1929"/>
        <v>0</v>
      </c>
      <c r="AL2020" s="16">
        <f t="shared" si="1930"/>
        <v>0</v>
      </c>
      <c r="AM2020" s="16" t="str">
        <f t="shared" si="1931"/>
        <v/>
      </c>
      <c r="AO2020" s="156" t="s">
        <v>56</v>
      </c>
    </row>
    <row r="2021" spans="2:41" s="3" customFormat="1" ht="9.9499999999999993" customHeight="1" x14ac:dyDescent="0.2">
      <c r="B2021" s="106" t="s">
        <v>6</v>
      </c>
      <c r="D2021" s="39"/>
      <c r="E2021" s="72" t="s">
        <v>953</v>
      </c>
      <c r="F2021" s="72"/>
      <c r="G2021" s="29" t="s">
        <v>1453</v>
      </c>
      <c r="H2021" s="29"/>
      <c r="I2021" s="29" t="s">
        <v>1498</v>
      </c>
      <c r="J2021" s="29"/>
      <c r="K2021" s="29" t="s">
        <v>966</v>
      </c>
      <c r="L2021" s="29"/>
      <c r="M2021" s="144" t="s">
        <v>1492</v>
      </c>
      <c r="N2021" s="72"/>
      <c r="P2021" s="72" t="s">
        <v>1742</v>
      </c>
      <c r="Q2021" s="87"/>
      <c r="R2021" s="28"/>
      <c r="S2021" s="38">
        <f t="shared" si="1922"/>
        <v>53.75</v>
      </c>
      <c r="T2021" s="36" t="s">
        <v>44</v>
      </c>
      <c r="U2021" s="5" t="str">
        <f>+Instructions!$B$3</f>
        <v>E</v>
      </c>
      <c r="V2021" s="51"/>
      <c r="W2021" s="55">
        <f>+Instructions!$C$22</f>
        <v>0</v>
      </c>
      <c r="X2021" s="38">
        <f t="shared" si="1923"/>
        <v>53.75</v>
      </c>
      <c r="Y2021" s="146"/>
      <c r="Z2021" s="6" t="s">
        <v>3263</v>
      </c>
      <c r="AA2021" s="38">
        <v>53.75</v>
      </c>
      <c r="AB2021" s="59">
        <f t="shared" si="1924"/>
        <v>0</v>
      </c>
      <c r="AC2021" s="16">
        <f t="shared" si="1925"/>
        <v>53.75</v>
      </c>
      <c r="AD2021" s="12">
        <f t="shared" si="1926"/>
        <v>0</v>
      </c>
      <c r="AE2021" s="115"/>
      <c r="AF2021" s="121">
        <v>3</v>
      </c>
      <c r="AG2021" s="52">
        <f t="shared" si="1927"/>
        <v>53.75</v>
      </c>
      <c r="AH2021" s="146"/>
      <c r="AJ2021" s="38">
        <f t="shared" si="1928"/>
        <v>53.75</v>
      </c>
      <c r="AK2021" s="16">
        <f t="shared" si="1929"/>
        <v>0</v>
      </c>
      <c r="AL2021" s="16">
        <f t="shared" si="1930"/>
        <v>0</v>
      </c>
      <c r="AM2021" s="16" t="str">
        <f t="shared" si="1931"/>
        <v/>
      </c>
      <c r="AO2021" s="156" t="s">
        <v>56</v>
      </c>
    </row>
    <row r="2022" spans="2:41" s="3" customFormat="1" ht="9.9499999999999993" customHeight="1" x14ac:dyDescent="0.2">
      <c r="B2022" s="106" t="s">
        <v>6</v>
      </c>
      <c r="D2022" s="39"/>
      <c r="E2022" s="72" t="s">
        <v>953</v>
      </c>
      <c r="F2022" s="72"/>
      <c r="G2022" s="29" t="s">
        <v>1453</v>
      </c>
      <c r="H2022" s="29"/>
      <c r="I2022" s="29" t="s">
        <v>1499</v>
      </c>
      <c r="J2022" s="29"/>
      <c r="K2022" s="29" t="s">
        <v>966</v>
      </c>
      <c r="L2022" s="29"/>
      <c r="M2022" s="144" t="s">
        <v>1493</v>
      </c>
      <c r="N2022" s="72"/>
      <c r="P2022" s="72" t="s">
        <v>1742</v>
      </c>
      <c r="Q2022" s="87"/>
      <c r="R2022" s="28"/>
      <c r="S2022" s="38">
        <f t="shared" si="1922"/>
        <v>53.75</v>
      </c>
      <c r="T2022" s="36" t="s">
        <v>44</v>
      </c>
      <c r="U2022" s="5" t="str">
        <f>+Instructions!$B$3</f>
        <v>E</v>
      </c>
      <c r="V2022" s="51"/>
      <c r="W2022" s="55">
        <f>+Instructions!$C$22</f>
        <v>0</v>
      </c>
      <c r="X2022" s="38">
        <f t="shared" si="1923"/>
        <v>53.75</v>
      </c>
      <c r="Y2022" s="146"/>
      <c r="Z2022" s="6" t="s">
        <v>3263</v>
      </c>
      <c r="AA2022" s="38">
        <v>53.75</v>
      </c>
      <c r="AB2022" s="59">
        <f t="shared" si="1924"/>
        <v>0</v>
      </c>
      <c r="AC2022" s="16">
        <f t="shared" si="1925"/>
        <v>53.75</v>
      </c>
      <c r="AD2022" s="12">
        <f t="shared" si="1926"/>
        <v>0</v>
      </c>
      <c r="AE2022" s="115"/>
      <c r="AF2022" s="121">
        <v>3</v>
      </c>
      <c r="AG2022" s="52">
        <f t="shared" si="1927"/>
        <v>53.75</v>
      </c>
      <c r="AH2022" s="146"/>
      <c r="AJ2022" s="38">
        <f t="shared" si="1928"/>
        <v>53.75</v>
      </c>
      <c r="AK2022" s="16">
        <f t="shared" si="1929"/>
        <v>0</v>
      </c>
      <c r="AL2022" s="16">
        <f t="shared" si="1930"/>
        <v>0</v>
      </c>
      <c r="AM2022" s="16" t="str">
        <f t="shared" si="1931"/>
        <v/>
      </c>
      <c r="AO2022" s="156" t="s">
        <v>56</v>
      </c>
    </row>
    <row r="2023" spans="2:41" s="3" customFormat="1" ht="1.5" customHeight="1" x14ac:dyDescent="0.2">
      <c r="P2023" s="72"/>
      <c r="Q2023" s="87"/>
      <c r="R2023" s="6"/>
      <c r="S2023" s="38"/>
      <c r="T2023" s="6"/>
      <c r="U2023" s="5"/>
      <c r="V2023" s="51"/>
      <c r="W2023" s="142"/>
      <c r="X2023" s="55"/>
      <c r="Y2023" s="149"/>
      <c r="Z2023" s="142"/>
      <c r="AA2023" s="38"/>
      <c r="AB2023" s="38"/>
      <c r="AC2023" s="54"/>
      <c r="AD2023" s="16"/>
      <c r="AE2023" s="14"/>
      <c r="AF2023" s="64"/>
      <c r="AG2023" s="118"/>
      <c r="AH2023" s="151"/>
      <c r="AI2023" s="142"/>
      <c r="AK2023" s="16"/>
      <c r="AL2023" s="16"/>
      <c r="AM2023" s="16"/>
      <c r="AN2023" s="16"/>
      <c r="AO2023" s="157"/>
    </row>
    <row r="2024" spans="2:41" s="3" customFormat="1" ht="9.75" customHeight="1" x14ac:dyDescent="0.2">
      <c r="D2024" s="39" t="s">
        <v>303</v>
      </c>
      <c r="E2024" s="164" t="s">
        <v>1894</v>
      </c>
      <c r="F2024" s="72"/>
      <c r="G2024" s="29"/>
      <c r="H2024" s="29"/>
      <c r="I2024" s="29"/>
      <c r="J2024" s="29"/>
      <c r="K2024" s="29"/>
      <c r="L2024" s="29"/>
      <c r="M2024" s="29"/>
      <c r="N2024" s="160" t="s">
        <v>244</v>
      </c>
      <c r="Q2024" s="87"/>
      <c r="R2024" s="28"/>
      <c r="S2024" s="38"/>
      <c r="T2024" s="36"/>
      <c r="U2024" s="5"/>
      <c r="V2024" s="51"/>
      <c r="W2024" s="142"/>
      <c r="X2024" s="38"/>
      <c r="Y2024" s="146"/>
      <c r="Z2024" s="148"/>
      <c r="AA2024" s="38"/>
      <c r="AB2024" s="142"/>
      <c r="AC2024" s="142"/>
      <c r="AD2024" s="38"/>
      <c r="AE2024" s="59"/>
      <c r="AF2024" s="16"/>
      <c r="AG2024" s="12"/>
      <c r="AH2024" s="152"/>
      <c r="AI2024" s="154"/>
      <c r="AJ2024" s="38"/>
      <c r="AK2024" s="142"/>
      <c r="AM2024" s="6" t="s">
        <v>244</v>
      </c>
      <c r="AO2024" s="157"/>
    </row>
    <row r="2025" spans="2:41" s="3" customFormat="1" ht="3.95" customHeight="1" x14ac:dyDescent="0.2">
      <c r="P2025" s="72"/>
      <c r="Q2025" s="87"/>
      <c r="R2025" s="6"/>
      <c r="S2025" s="38"/>
      <c r="T2025" s="6"/>
      <c r="U2025" s="5"/>
      <c r="V2025" s="51"/>
      <c r="W2025" s="55"/>
      <c r="X2025" s="14"/>
      <c r="Y2025" s="146"/>
      <c r="Z2025" s="38"/>
      <c r="AA2025" s="38"/>
      <c r="AB2025" s="54"/>
      <c r="AC2025" s="16"/>
      <c r="AD2025" s="14"/>
      <c r="AE2025" s="64"/>
      <c r="AF2025" s="118"/>
      <c r="AG2025" s="38"/>
      <c r="AH2025" s="146"/>
      <c r="AJ2025" s="38"/>
      <c r="AK2025" s="16"/>
      <c r="AL2025" s="16"/>
      <c r="AM2025" s="16"/>
      <c r="AO2025" s="157" t="s">
        <v>56</v>
      </c>
    </row>
    <row r="2026" spans="2:41" s="3" customFormat="1" ht="9.9499999999999993" customHeight="1" x14ac:dyDescent="0.2">
      <c r="C2026" s="71"/>
      <c r="L2026" s="3" t="s">
        <v>244</v>
      </c>
      <c r="P2026" s="4"/>
      <c r="Q2026" s="6"/>
      <c r="S2026" s="20"/>
      <c r="T2026" s="67"/>
      <c r="U2026" s="5"/>
      <c r="V2026" s="51"/>
      <c r="W2026" s="68"/>
      <c r="X2026" s="68"/>
      <c r="Y2026" s="146"/>
      <c r="Z2026" s="38"/>
      <c r="AA2026" s="38"/>
      <c r="AB2026" s="14"/>
      <c r="AC2026" s="14"/>
      <c r="AD2026" s="14"/>
      <c r="AE2026" s="14"/>
      <c r="AF2026" s="64"/>
      <c r="AG2026" s="16"/>
      <c r="AH2026" s="146"/>
      <c r="AO2026" s="157"/>
    </row>
    <row r="2027" spans="2:41" s="3" customFormat="1" ht="9.9499999999999993" customHeight="1" x14ac:dyDescent="0.2">
      <c r="C2027" s="71"/>
      <c r="L2027" s="3" t="s">
        <v>244</v>
      </c>
      <c r="P2027" s="4"/>
      <c r="Q2027" s="6"/>
      <c r="S2027" s="20"/>
      <c r="T2027" s="67"/>
      <c r="U2027" s="5"/>
      <c r="V2027" s="51"/>
      <c r="W2027" s="68"/>
      <c r="X2027" s="68"/>
      <c r="Y2027" s="146"/>
      <c r="Z2027" s="38"/>
      <c r="AA2027" s="38"/>
      <c r="AB2027" s="14"/>
      <c r="AC2027" s="14"/>
      <c r="AD2027" s="14"/>
      <c r="AE2027" s="14"/>
      <c r="AF2027" s="64"/>
      <c r="AG2027" s="16"/>
      <c r="AH2027" s="146"/>
      <c r="AO2027" s="157"/>
    </row>
    <row r="2028" spans="2:41" s="3" customFormat="1" ht="9.9499999999999993" customHeight="1" x14ac:dyDescent="0.2">
      <c r="C2028" s="71"/>
      <c r="L2028" s="3" t="s">
        <v>244</v>
      </c>
      <c r="P2028" s="4"/>
      <c r="Q2028" s="6"/>
      <c r="S2028" s="20"/>
      <c r="T2028" s="67"/>
      <c r="U2028" s="5"/>
      <c r="V2028" s="51"/>
      <c r="W2028" s="68"/>
      <c r="X2028" s="68"/>
      <c r="Y2028" s="146"/>
      <c r="Z2028" s="38"/>
      <c r="AA2028" s="38"/>
      <c r="AB2028" s="14"/>
      <c r="AC2028" s="14"/>
      <c r="AD2028" s="14"/>
      <c r="AE2028" s="14"/>
      <c r="AF2028" s="64"/>
      <c r="AG2028" s="16"/>
      <c r="AH2028" s="146"/>
      <c r="AO2028" s="157"/>
    </row>
    <row r="2029" spans="2:41" s="3" customFormat="1" ht="9.9499999999999993" customHeight="1" x14ac:dyDescent="0.2">
      <c r="C2029" s="71"/>
      <c r="L2029" s="3" t="s">
        <v>244</v>
      </c>
      <c r="P2029" s="4"/>
      <c r="Q2029" s="6"/>
      <c r="S2029" s="20"/>
      <c r="T2029" s="67"/>
      <c r="U2029" s="5"/>
      <c r="V2029" s="51"/>
      <c r="W2029" s="68"/>
      <c r="X2029" s="68"/>
      <c r="Y2029" s="146"/>
      <c r="Z2029" s="38"/>
      <c r="AA2029" s="38"/>
      <c r="AB2029" s="14"/>
      <c r="AC2029" s="14"/>
      <c r="AD2029" s="14"/>
      <c r="AE2029" s="14"/>
      <c r="AF2029" s="64"/>
      <c r="AG2029" s="16"/>
      <c r="AH2029" s="146"/>
      <c r="AO2029" s="157"/>
    </row>
    <row r="2030" spans="2:41" s="3" customFormat="1" ht="9.9499999999999993" customHeight="1" x14ac:dyDescent="0.2">
      <c r="C2030" s="71"/>
      <c r="L2030" s="3" t="s">
        <v>244</v>
      </c>
      <c r="P2030" s="4"/>
      <c r="Q2030" s="6"/>
      <c r="S2030" s="20"/>
      <c r="T2030" s="67"/>
      <c r="U2030" s="5"/>
      <c r="V2030" s="51"/>
      <c r="W2030" s="68"/>
      <c r="X2030" s="68"/>
      <c r="Y2030" s="146"/>
      <c r="Z2030" s="38"/>
      <c r="AA2030" s="38"/>
      <c r="AB2030" s="14"/>
      <c r="AC2030" s="14"/>
      <c r="AD2030" s="14"/>
      <c r="AE2030" s="14"/>
      <c r="AF2030" s="64"/>
      <c r="AG2030" s="16"/>
      <c r="AH2030" s="146"/>
      <c r="AO2030" s="157"/>
    </row>
    <row r="2031" spans="2:41" s="3" customFormat="1" ht="9.9499999999999993" customHeight="1" x14ac:dyDescent="0.2">
      <c r="C2031" s="71"/>
      <c r="L2031" s="3" t="s">
        <v>244</v>
      </c>
      <c r="P2031" s="4"/>
      <c r="Q2031" s="6"/>
      <c r="S2031" s="20"/>
      <c r="T2031" s="67"/>
      <c r="U2031" s="5"/>
      <c r="V2031" s="51"/>
      <c r="W2031" s="68"/>
      <c r="X2031" s="68"/>
      <c r="Y2031" s="146"/>
      <c r="Z2031" s="38"/>
      <c r="AA2031" s="38"/>
      <c r="AB2031" s="14"/>
      <c r="AC2031" s="14"/>
      <c r="AD2031" s="14"/>
      <c r="AE2031" s="14"/>
      <c r="AF2031" s="64"/>
      <c r="AG2031" s="16"/>
      <c r="AH2031" s="146"/>
      <c r="AO2031" s="157"/>
    </row>
    <row r="2032" spans="2:41" s="3" customFormat="1" ht="9.9499999999999993" customHeight="1" x14ac:dyDescent="0.2">
      <c r="C2032" s="71"/>
      <c r="L2032" s="3" t="s">
        <v>244</v>
      </c>
      <c r="P2032" s="4"/>
      <c r="Q2032" s="6"/>
      <c r="S2032" s="20"/>
      <c r="T2032" s="67"/>
      <c r="U2032" s="5"/>
      <c r="V2032" s="51"/>
      <c r="W2032" s="68"/>
      <c r="X2032" s="68"/>
      <c r="Y2032" s="146"/>
      <c r="Z2032" s="38"/>
      <c r="AA2032" s="38"/>
      <c r="AB2032" s="14"/>
      <c r="AC2032" s="14"/>
      <c r="AD2032" s="14"/>
      <c r="AE2032" s="14"/>
      <c r="AF2032" s="64"/>
      <c r="AG2032" s="16"/>
      <c r="AH2032" s="146"/>
      <c r="AO2032" s="157"/>
    </row>
    <row r="2033" spans="3:41" s="3" customFormat="1" ht="9.9499999999999993" customHeight="1" x14ac:dyDescent="0.2">
      <c r="C2033" s="71"/>
      <c r="L2033" s="3" t="s">
        <v>244</v>
      </c>
      <c r="P2033" s="4"/>
      <c r="Q2033" s="6"/>
      <c r="S2033" s="20"/>
      <c r="T2033" s="67"/>
      <c r="U2033" s="5"/>
      <c r="V2033" s="51"/>
      <c r="W2033" s="68"/>
      <c r="X2033" s="68"/>
      <c r="Y2033" s="146"/>
      <c r="Z2033" s="38"/>
      <c r="AA2033" s="38"/>
      <c r="AB2033" s="14"/>
      <c r="AC2033" s="14"/>
      <c r="AD2033" s="14"/>
      <c r="AE2033" s="14"/>
      <c r="AF2033" s="64"/>
      <c r="AG2033" s="16"/>
      <c r="AH2033" s="146"/>
      <c r="AO2033" s="157"/>
    </row>
    <row r="2034" spans="3:41" s="3" customFormat="1" ht="9.9499999999999993" customHeight="1" x14ac:dyDescent="0.2">
      <c r="C2034" s="71"/>
      <c r="L2034" s="3" t="s">
        <v>244</v>
      </c>
      <c r="P2034" s="4"/>
      <c r="Q2034" s="6"/>
      <c r="S2034" s="20"/>
      <c r="T2034" s="67"/>
      <c r="U2034" s="5"/>
      <c r="V2034" s="51"/>
      <c r="W2034" s="68"/>
      <c r="X2034" s="68"/>
      <c r="Y2034" s="146"/>
      <c r="Z2034" s="38"/>
      <c r="AA2034" s="38"/>
      <c r="AB2034" s="14"/>
      <c r="AC2034" s="14"/>
      <c r="AD2034" s="14"/>
      <c r="AE2034" s="14"/>
      <c r="AF2034" s="64"/>
      <c r="AG2034" s="16"/>
      <c r="AH2034" s="146"/>
      <c r="AO2034" s="157"/>
    </row>
    <row r="2035" spans="3:41" s="3" customFormat="1" ht="9.9499999999999993" customHeight="1" x14ac:dyDescent="0.2">
      <c r="C2035" s="71"/>
      <c r="L2035" s="3" t="s">
        <v>244</v>
      </c>
      <c r="P2035" s="4"/>
      <c r="Q2035" s="6"/>
      <c r="S2035" s="20"/>
      <c r="T2035" s="67"/>
      <c r="U2035" s="5"/>
      <c r="V2035" s="51"/>
      <c r="W2035" s="68"/>
      <c r="X2035" s="68"/>
      <c r="Y2035" s="146"/>
      <c r="Z2035" s="38"/>
      <c r="AA2035" s="38"/>
      <c r="AB2035" s="14"/>
      <c r="AC2035" s="14"/>
      <c r="AD2035" s="14"/>
      <c r="AE2035" s="14"/>
      <c r="AF2035" s="64"/>
      <c r="AG2035" s="16"/>
      <c r="AH2035" s="146"/>
      <c r="AO2035" s="157"/>
    </row>
    <row r="2036" spans="3:41" s="3" customFormat="1" ht="9.9499999999999993" customHeight="1" x14ac:dyDescent="0.2">
      <c r="C2036" s="71"/>
      <c r="L2036" s="3" t="s">
        <v>244</v>
      </c>
      <c r="P2036" s="4"/>
      <c r="Q2036" s="6"/>
      <c r="S2036" s="20"/>
      <c r="T2036" s="67"/>
      <c r="U2036" s="5"/>
      <c r="V2036" s="51"/>
      <c r="W2036" s="68"/>
      <c r="X2036" s="68"/>
      <c r="Y2036" s="146"/>
      <c r="Z2036" s="38"/>
      <c r="AA2036" s="38"/>
      <c r="AB2036" s="14"/>
      <c r="AC2036" s="14"/>
      <c r="AD2036" s="14"/>
      <c r="AE2036" s="14"/>
      <c r="AF2036" s="64"/>
      <c r="AG2036" s="16"/>
      <c r="AH2036" s="146"/>
      <c r="AO2036" s="157"/>
    </row>
    <row r="2037" spans="3:41" s="3" customFormat="1" ht="9.9499999999999993" customHeight="1" x14ac:dyDescent="0.2">
      <c r="C2037" s="71"/>
      <c r="L2037" s="3" t="s">
        <v>244</v>
      </c>
      <c r="P2037" s="4"/>
      <c r="Q2037" s="6"/>
      <c r="S2037" s="20"/>
      <c r="T2037" s="67"/>
      <c r="U2037" s="5"/>
      <c r="V2037" s="51"/>
      <c r="W2037" s="68"/>
      <c r="X2037" s="68"/>
      <c r="Y2037" s="146"/>
      <c r="Z2037" s="38"/>
      <c r="AA2037" s="38"/>
      <c r="AB2037" s="14"/>
      <c r="AC2037" s="14"/>
      <c r="AD2037" s="14"/>
      <c r="AE2037" s="14"/>
      <c r="AF2037" s="64"/>
      <c r="AG2037" s="16"/>
      <c r="AH2037" s="146"/>
      <c r="AO2037" s="157"/>
    </row>
    <row r="2038" spans="3:41" s="3" customFormat="1" ht="9.9499999999999993" customHeight="1" x14ac:dyDescent="0.2">
      <c r="C2038" s="71"/>
      <c r="L2038" s="3" t="s">
        <v>244</v>
      </c>
      <c r="P2038" s="4"/>
      <c r="Q2038" s="6"/>
      <c r="S2038" s="20"/>
      <c r="T2038" s="67"/>
      <c r="U2038" s="5"/>
      <c r="V2038" s="51"/>
      <c r="W2038" s="68"/>
      <c r="X2038" s="68"/>
      <c r="Y2038" s="146"/>
      <c r="Z2038" s="38"/>
      <c r="AA2038" s="38"/>
      <c r="AB2038" s="14"/>
      <c r="AC2038" s="14"/>
      <c r="AD2038" s="14"/>
      <c r="AE2038" s="14"/>
      <c r="AF2038" s="64"/>
      <c r="AG2038" s="16"/>
      <c r="AH2038" s="146"/>
      <c r="AO2038" s="157"/>
    </row>
    <row r="2039" spans="3:41" s="3" customFormat="1" ht="9.9499999999999993" customHeight="1" x14ac:dyDescent="0.2">
      <c r="C2039" s="71"/>
      <c r="L2039" s="3" t="s">
        <v>244</v>
      </c>
      <c r="P2039" s="4"/>
      <c r="Q2039" s="6"/>
      <c r="S2039" s="20"/>
      <c r="T2039" s="67"/>
      <c r="U2039" s="5"/>
      <c r="V2039" s="51"/>
      <c r="W2039" s="68"/>
      <c r="X2039" s="68"/>
      <c r="Y2039" s="146"/>
      <c r="Z2039" s="38"/>
      <c r="AA2039" s="38"/>
      <c r="AB2039" s="14"/>
      <c r="AC2039" s="14"/>
      <c r="AD2039" s="14"/>
      <c r="AE2039" s="14"/>
      <c r="AF2039" s="64"/>
      <c r="AG2039" s="16"/>
      <c r="AH2039" s="146"/>
      <c r="AO2039" s="157"/>
    </row>
    <row r="2040" spans="3:41" s="3" customFormat="1" ht="9.9499999999999993" customHeight="1" x14ac:dyDescent="0.2">
      <c r="C2040" s="71"/>
      <c r="L2040" s="3" t="s">
        <v>244</v>
      </c>
      <c r="P2040" s="4"/>
      <c r="Q2040" s="6"/>
      <c r="S2040" s="20"/>
      <c r="T2040" s="67"/>
      <c r="U2040" s="5"/>
      <c r="V2040" s="51"/>
      <c r="W2040" s="68"/>
      <c r="X2040" s="68"/>
      <c r="Y2040" s="146"/>
      <c r="Z2040" s="38"/>
      <c r="AA2040" s="38"/>
      <c r="AB2040" s="14"/>
      <c r="AC2040" s="14"/>
      <c r="AD2040" s="14"/>
      <c r="AE2040" s="14"/>
      <c r="AF2040" s="64"/>
      <c r="AG2040" s="16"/>
      <c r="AH2040" s="146"/>
      <c r="AO2040" s="157"/>
    </row>
    <row r="2041" spans="3:41" s="3" customFormat="1" ht="9.9499999999999993" customHeight="1" x14ac:dyDescent="0.2">
      <c r="C2041" s="71"/>
      <c r="L2041" s="3" t="s">
        <v>244</v>
      </c>
      <c r="P2041" s="4"/>
      <c r="Q2041" s="6"/>
      <c r="S2041" s="20"/>
      <c r="T2041" s="67"/>
      <c r="U2041" s="5"/>
      <c r="V2041" s="51"/>
      <c r="W2041" s="68"/>
      <c r="X2041" s="68"/>
      <c r="Y2041" s="146"/>
      <c r="Z2041" s="38"/>
      <c r="AA2041" s="38"/>
      <c r="AB2041" s="14"/>
      <c r="AC2041" s="14"/>
      <c r="AD2041" s="14"/>
      <c r="AE2041" s="14"/>
      <c r="AF2041" s="64"/>
      <c r="AG2041" s="16"/>
      <c r="AH2041" s="146"/>
      <c r="AO2041" s="157"/>
    </row>
    <row r="2042" spans="3:41" s="3" customFormat="1" ht="9.9499999999999993" customHeight="1" x14ac:dyDescent="0.2">
      <c r="C2042" s="71"/>
      <c r="L2042" s="3" t="s">
        <v>244</v>
      </c>
      <c r="P2042" s="4"/>
      <c r="Q2042" s="6"/>
      <c r="S2042" s="20"/>
      <c r="T2042" s="67"/>
      <c r="U2042" s="5"/>
      <c r="V2042" s="51"/>
      <c r="W2042" s="68"/>
      <c r="X2042" s="68"/>
      <c r="Y2042" s="146"/>
      <c r="Z2042" s="38"/>
      <c r="AA2042" s="38"/>
      <c r="AB2042" s="14"/>
      <c r="AC2042" s="14"/>
      <c r="AD2042" s="14"/>
      <c r="AE2042" s="14"/>
      <c r="AF2042" s="64"/>
      <c r="AG2042" s="16"/>
      <c r="AH2042" s="146"/>
      <c r="AO2042" s="157"/>
    </row>
    <row r="2043" spans="3:41" s="3" customFormat="1" ht="9.9499999999999993" customHeight="1" x14ac:dyDescent="0.2">
      <c r="C2043" s="71"/>
      <c r="L2043" s="3" t="s">
        <v>244</v>
      </c>
      <c r="P2043" s="4"/>
      <c r="Q2043" s="6"/>
      <c r="S2043" s="20"/>
      <c r="T2043" s="67"/>
      <c r="U2043" s="5"/>
      <c r="V2043" s="51"/>
      <c r="W2043" s="68"/>
      <c r="X2043" s="68"/>
      <c r="Y2043" s="146"/>
      <c r="Z2043" s="38"/>
      <c r="AA2043" s="38"/>
      <c r="AB2043" s="14"/>
      <c r="AC2043" s="14"/>
      <c r="AD2043" s="14"/>
      <c r="AE2043" s="14"/>
      <c r="AF2043" s="64"/>
      <c r="AG2043" s="16"/>
      <c r="AH2043" s="146"/>
      <c r="AO2043" s="157"/>
    </row>
    <row r="2044" spans="3:41" s="3" customFormat="1" ht="9.9499999999999993" customHeight="1" x14ac:dyDescent="0.2">
      <c r="C2044" s="71"/>
      <c r="L2044" s="3" t="s">
        <v>244</v>
      </c>
      <c r="P2044" s="4"/>
      <c r="Q2044" s="6"/>
      <c r="S2044" s="20"/>
      <c r="T2044" s="67"/>
      <c r="U2044" s="5"/>
      <c r="V2044" s="51"/>
      <c r="W2044" s="68"/>
      <c r="X2044" s="68"/>
      <c r="Y2044" s="146"/>
      <c r="Z2044" s="38"/>
      <c r="AA2044" s="38"/>
      <c r="AB2044" s="14"/>
      <c r="AC2044" s="14"/>
      <c r="AD2044" s="14"/>
      <c r="AE2044" s="14"/>
      <c r="AF2044" s="64"/>
      <c r="AG2044" s="16"/>
      <c r="AH2044" s="146"/>
      <c r="AO2044" s="157"/>
    </row>
    <row r="2045" spans="3:41" s="3" customFormat="1" ht="3.95" customHeight="1" x14ac:dyDescent="0.2">
      <c r="C2045" s="71"/>
      <c r="L2045" s="3" t="s">
        <v>244</v>
      </c>
      <c r="P2045" s="4"/>
      <c r="Q2045" s="6"/>
      <c r="S2045" s="20"/>
      <c r="T2045" s="67"/>
      <c r="U2045" s="5"/>
      <c r="V2045" s="51"/>
      <c r="W2045" s="68"/>
      <c r="X2045" s="68"/>
      <c r="Y2045" s="146"/>
      <c r="Z2045" s="38"/>
      <c r="AA2045" s="38"/>
      <c r="AB2045" s="14"/>
      <c r="AC2045" s="14"/>
      <c r="AD2045" s="14"/>
      <c r="AE2045" s="14"/>
      <c r="AF2045" s="64"/>
      <c r="AG2045" s="16"/>
      <c r="AH2045" s="146"/>
      <c r="AO2045" s="157"/>
    </row>
    <row r="2046" spans="3:41" s="3" customFormat="1" ht="12.75" customHeight="1" x14ac:dyDescent="0.2">
      <c r="C2046" s="226" t="s">
        <v>1510</v>
      </c>
      <c r="D2046" s="226"/>
      <c r="E2046" s="226"/>
      <c r="F2046" s="226"/>
      <c r="G2046" s="226"/>
      <c r="H2046" s="226"/>
      <c r="I2046" s="226"/>
      <c r="J2046" s="226"/>
      <c r="K2046" s="226"/>
      <c r="L2046" s="226"/>
      <c r="M2046" s="226"/>
      <c r="N2046" s="226"/>
      <c r="O2046" s="226"/>
      <c r="P2046" s="226"/>
      <c r="Q2046" s="226"/>
      <c r="R2046" s="226"/>
      <c r="S2046" s="226"/>
      <c r="T2046" s="226"/>
      <c r="U2046" s="5"/>
      <c r="V2046" s="51"/>
      <c r="W2046" s="14"/>
      <c r="X2046" s="142"/>
      <c r="Y2046" s="150"/>
      <c r="Z2046" s="14"/>
      <c r="AA2046" s="142"/>
      <c r="AB2046" s="38"/>
      <c r="AC2046" s="38"/>
      <c r="AD2046" s="54"/>
      <c r="AE2046" s="16"/>
      <c r="AF2046" s="14"/>
      <c r="AG2046" s="64"/>
      <c r="AH2046" s="163"/>
      <c r="AI2046" s="38"/>
      <c r="AJ2046" s="142"/>
      <c r="AK2046" s="16"/>
      <c r="AL2046" s="16"/>
      <c r="AM2046" s="16"/>
      <c r="AN2046" s="16"/>
      <c r="AO2046" s="157"/>
    </row>
    <row r="2047" spans="3:41" s="3" customFormat="1" ht="2.1" customHeight="1" x14ac:dyDescent="0.2">
      <c r="P2047" s="4"/>
      <c r="Q2047" s="6"/>
      <c r="S2047" s="20"/>
      <c r="U2047" s="5"/>
      <c r="V2047" s="51"/>
      <c r="W2047" s="14"/>
      <c r="X2047" s="142"/>
      <c r="Y2047" s="150"/>
      <c r="Z2047" s="14"/>
      <c r="AA2047" s="142"/>
      <c r="AB2047" s="38"/>
      <c r="AC2047" s="38"/>
      <c r="AD2047" s="54"/>
      <c r="AE2047" s="16"/>
      <c r="AF2047" s="14"/>
      <c r="AG2047" s="64"/>
      <c r="AH2047" s="163"/>
      <c r="AI2047" s="38"/>
      <c r="AJ2047" s="142"/>
      <c r="AK2047" s="16"/>
      <c r="AL2047" s="16"/>
      <c r="AM2047" s="16"/>
      <c r="AN2047" s="16"/>
      <c r="AO2047" s="157"/>
    </row>
    <row r="2048" spans="3:41" s="3" customFormat="1" ht="36.75" customHeight="1" x14ac:dyDescent="0.2">
      <c r="C2048" s="227" t="s">
        <v>25</v>
      </c>
      <c r="D2048" s="228"/>
      <c r="E2048" s="228"/>
      <c r="F2048" s="228"/>
      <c r="G2048" s="228"/>
      <c r="H2048" s="228"/>
      <c r="I2048" s="228"/>
      <c r="J2048" s="228"/>
      <c r="K2048" s="228"/>
      <c r="L2048" s="228"/>
      <c r="M2048" s="228"/>
      <c r="N2048" s="228"/>
      <c r="O2048" s="228"/>
      <c r="P2048" s="228"/>
      <c r="Q2048" s="228"/>
      <c r="R2048" s="228"/>
      <c r="S2048" s="228"/>
      <c r="T2048" s="228"/>
      <c r="U2048" s="5"/>
      <c r="V2048" s="51"/>
      <c r="W2048" s="14"/>
      <c r="X2048" s="142"/>
      <c r="Y2048" s="150"/>
      <c r="Z2048" s="14"/>
      <c r="AA2048" s="142"/>
      <c r="AB2048" s="38"/>
      <c r="AC2048" s="38"/>
      <c r="AD2048" s="54"/>
      <c r="AE2048" s="16"/>
      <c r="AF2048" s="14"/>
      <c r="AG2048" s="64"/>
      <c r="AH2048" s="163"/>
      <c r="AI2048" s="38"/>
      <c r="AJ2048" s="142"/>
      <c r="AK2048" s="16"/>
      <c r="AL2048" s="16"/>
      <c r="AM2048" s="16"/>
      <c r="AN2048" s="16"/>
      <c r="AO2048" s="157"/>
    </row>
    <row r="2049" spans="1:42" s="3" customFormat="1" ht="3.95" customHeight="1" x14ac:dyDescent="0.2">
      <c r="C2049" s="133"/>
      <c r="D2049" s="134"/>
      <c r="E2049" s="29"/>
      <c r="F2049" s="72"/>
      <c r="G2049" s="29"/>
      <c r="H2049" s="29"/>
      <c r="I2049" s="29"/>
      <c r="J2049" s="29"/>
      <c r="K2049" s="29"/>
      <c r="L2049" s="29"/>
      <c r="M2049" s="29"/>
      <c r="N2049" s="29"/>
      <c r="O2049" s="29"/>
      <c r="P2049" s="72"/>
      <c r="Q2049" s="87"/>
      <c r="R2049" s="28"/>
      <c r="S2049" s="135"/>
      <c r="T2049" s="136"/>
      <c r="U2049" s="36"/>
      <c r="V2049" s="51"/>
      <c r="W2049" s="55"/>
      <c r="X2049" s="38"/>
      <c r="Y2049" s="146"/>
      <c r="Z2049" s="38"/>
      <c r="AA2049" s="38"/>
      <c r="AB2049" s="59"/>
      <c r="AC2049" s="38"/>
      <c r="AD2049" s="59"/>
      <c r="AE2049" s="73"/>
      <c r="AF2049" s="73"/>
      <c r="AG2049" s="38"/>
      <c r="AH2049" s="146"/>
      <c r="AI2049" s="38"/>
      <c r="AJ2049" s="38"/>
      <c r="AK2049" s="38"/>
      <c r="AL2049" s="38"/>
      <c r="AM2049" s="38"/>
      <c r="AO2049" s="156" t="s">
        <v>56</v>
      </c>
    </row>
    <row r="2050" spans="1:42" x14ac:dyDescent="0.2">
      <c r="A2050" s="93" t="s">
        <v>56</v>
      </c>
      <c r="B2050" s="156" t="s">
        <v>56</v>
      </c>
      <c r="C2050" s="156" t="s">
        <v>56</v>
      </c>
      <c r="D2050" s="156" t="s">
        <v>56</v>
      </c>
      <c r="E2050" s="156" t="s">
        <v>56</v>
      </c>
      <c r="F2050" s="156" t="s">
        <v>56</v>
      </c>
      <c r="G2050" s="156" t="s">
        <v>56</v>
      </c>
      <c r="H2050" s="156" t="s">
        <v>56</v>
      </c>
      <c r="I2050" s="156" t="s">
        <v>56</v>
      </c>
      <c r="J2050" s="156" t="s">
        <v>56</v>
      </c>
      <c r="K2050" s="156" t="s">
        <v>56</v>
      </c>
      <c r="L2050" s="156" t="s">
        <v>56</v>
      </c>
      <c r="M2050" s="156" t="s">
        <v>56</v>
      </c>
      <c r="N2050" s="156" t="s">
        <v>56</v>
      </c>
      <c r="O2050" s="156" t="s">
        <v>56</v>
      </c>
      <c r="P2050" s="156" t="s">
        <v>56</v>
      </c>
      <c r="Q2050" s="156" t="s">
        <v>56</v>
      </c>
      <c r="R2050" s="156" t="s">
        <v>56</v>
      </c>
      <c r="S2050" s="156" t="s">
        <v>56</v>
      </c>
      <c r="T2050" s="156" t="s">
        <v>56</v>
      </c>
      <c r="U2050" s="156" t="s">
        <v>56</v>
      </c>
      <c r="V2050" s="156" t="s">
        <v>56</v>
      </c>
      <c r="W2050" s="156" t="s">
        <v>56</v>
      </c>
      <c r="X2050" s="156" t="s">
        <v>56</v>
      </c>
      <c r="Y2050" s="156" t="s">
        <v>56</v>
      </c>
      <c r="Z2050" s="156" t="s">
        <v>56</v>
      </c>
      <c r="AA2050" s="156" t="s">
        <v>56</v>
      </c>
      <c r="AB2050" s="156" t="s">
        <v>56</v>
      </c>
      <c r="AC2050" s="156" t="s">
        <v>56</v>
      </c>
      <c r="AD2050" s="156" t="s">
        <v>56</v>
      </c>
      <c r="AE2050" s="156" t="s">
        <v>56</v>
      </c>
      <c r="AF2050" s="156" t="s">
        <v>56</v>
      </c>
      <c r="AG2050" s="156" t="s">
        <v>56</v>
      </c>
      <c r="AH2050" s="156" t="s">
        <v>56</v>
      </c>
      <c r="AI2050" s="156" t="s">
        <v>56</v>
      </c>
      <c r="AJ2050" s="156" t="s">
        <v>56</v>
      </c>
      <c r="AK2050" s="93" t="s">
        <v>56</v>
      </c>
      <c r="AL2050" s="93" t="s">
        <v>56</v>
      </c>
      <c r="AM2050" s="93" t="s">
        <v>56</v>
      </c>
      <c r="AN2050" s="93" t="s">
        <v>56</v>
      </c>
      <c r="AO2050" s="156" t="s">
        <v>56</v>
      </c>
      <c r="AP2050" s="3"/>
    </row>
    <row r="2051" spans="1:42" x14ac:dyDescent="0.2">
      <c r="Y2051" s="88"/>
      <c r="AC2051" s="41"/>
      <c r="AE2051" s="159"/>
      <c r="AF2051" s="159"/>
      <c r="AG2051" s="41"/>
      <c r="AH2051" s="88"/>
      <c r="AK2051" s="41"/>
      <c r="AL2051" s="41"/>
      <c r="AM2051" s="41"/>
      <c r="AO2051" s="2"/>
      <c r="AP2051" s="3"/>
    </row>
    <row r="2052" spans="1:42" x14ac:dyDescent="0.2">
      <c r="D2052" s="222" t="s">
        <v>57</v>
      </c>
      <c r="E2052" s="223"/>
      <c r="Y2052" s="88"/>
      <c r="AC2052" s="41"/>
      <c r="AE2052" s="159"/>
      <c r="AF2052" s="159"/>
      <c r="AG2052" s="41"/>
      <c r="AH2052" s="88"/>
      <c r="AK2052" s="41"/>
      <c r="AL2052" s="41"/>
      <c r="AM2052" s="41"/>
      <c r="AO2052" s="2"/>
      <c r="AP2052" s="3"/>
    </row>
    <row r="2053" spans="1:42" x14ac:dyDescent="0.2">
      <c r="D2053" s="114">
        <v>-0.04</v>
      </c>
      <c r="E2053" s="114">
        <v>0.01</v>
      </c>
      <c r="Y2053" s="88"/>
      <c r="AC2053" s="41"/>
      <c r="AE2053" s="159"/>
      <c r="AF2053" s="159"/>
      <c r="AG2053" s="41"/>
      <c r="AH2053" s="88"/>
      <c r="AK2053" s="41"/>
      <c r="AL2053" s="41"/>
      <c r="AM2053" s="41"/>
      <c r="AO2053" s="2"/>
      <c r="AP2053" s="3"/>
    </row>
    <row r="2054" spans="1:42" x14ac:dyDescent="0.2">
      <c r="D2054" s="114">
        <v>-0.03</v>
      </c>
      <c r="E2054" s="114">
        <v>0.02</v>
      </c>
      <c r="Y2054" s="88"/>
      <c r="AC2054" s="41"/>
      <c r="AE2054" s="159"/>
      <c r="AF2054" s="159"/>
      <c r="AG2054" s="41"/>
      <c r="AH2054" s="88"/>
      <c r="AK2054" s="41"/>
      <c r="AL2054" s="41"/>
      <c r="AM2054" s="41"/>
      <c r="AO2054" s="2"/>
      <c r="AP2054" s="3"/>
    </row>
    <row r="2055" spans="1:42" x14ac:dyDescent="0.2">
      <c r="D2055" s="114">
        <v>-0.02</v>
      </c>
      <c r="E2055" s="114">
        <v>0.03</v>
      </c>
      <c r="Y2055" s="88"/>
      <c r="AC2055" s="41"/>
      <c r="AE2055" s="159"/>
      <c r="AF2055" s="159"/>
      <c r="AG2055" s="41"/>
      <c r="AH2055" s="88"/>
      <c r="AK2055" s="41"/>
      <c r="AL2055" s="41"/>
      <c r="AM2055" s="41"/>
      <c r="AO2055" s="2"/>
      <c r="AP2055" s="3"/>
    </row>
    <row r="2056" spans="1:42" x14ac:dyDescent="0.2">
      <c r="D2056" s="114">
        <v>-0.01</v>
      </c>
      <c r="E2056" s="114">
        <v>-0.01</v>
      </c>
      <c r="Y2056" s="88"/>
      <c r="AC2056" s="41"/>
      <c r="AE2056" s="159"/>
      <c r="AF2056" s="159"/>
      <c r="AG2056" s="41"/>
      <c r="AH2056" s="88"/>
      <c r="AK2056" s="41"/>
      <c r="AL2056" s="41"/>
      <c r="AM2056" s="41"/>
      <c r="AO2056" s="2"/>
      <c r="AP2056" s="3"/>
    </row>
    <row r="2057" spans="1:42" x14ac:dyDescent="0.2">
      <c r="D2057" s="114">
        <v>0</v>
      </c>
      <c r="E2057" s="114">
        <v>0</v>
      </c>
      <c r="Y2057" s="88"/>
      <c r="AC2057" s="41"/>
      <c r="AE2057" s="159"/>
      <c r="AF2057" s="159"/>
      <c r="AG2057" s="41"/>
      <c r="AH2057" s="88"/>
      <c r="AK2057" s="41"/>
      <c r="AL2057" s="41"/>
      <c r="AM2057" s="41"/>
      <c r="AO2057" s="2"/>
      <c r="AP2057" s="3"/>
    </row>
    <row r="2058" spans="1:42" x14ac:dyDescent="0.2">
      <c r="D2058" s="114">
        <v>0.01</v>
      </c>
      <c r="E2058" s="114">
        <v>1.0000000000005116E-2</v>
      </c>
      <c r="Y2058" s="88"/>
      <c r="AC2058" s="41"/>
      <c r="AE2058" s="159"/>
      <c r="AF2058" s="159"/>
      <c r="AG2058" s="41"/>
      <c r="AH2058" s="88"/>
      <c r="AK2058" s="41"/>
      <c r="AL2058" s="41"/>
      <c r="AM2058" s="41"/>
      <c r="AO2058" s="2"/>
      <c r="AP2058" s="3"/>
    </row>
    <row r="2059" spans="1:42" x14ac:dyDescent="0.2">
      <c r="D2059" s="114">
        <v>0.02</v>
      </c>
      <c r="E2059" s="114">
        <v>2.0000000000003126E-2</v>
      </c>
      <c r="Y2059" s="88"/>
      <c r="AC2059" s="41"/>
      <c r="AE2059" s="159"/>
      <c r="AF2059" s="159"/>
      <c r="AG2059" s="41"/>
      <c r="AH2059" s="88"/>
      <c r="AK2059" s="41"/>
      <c r="AL2059" s="41"/>
      <c r="AM2059" s="41"/>
      <c r="AO2059" s="2"/>
      <c r="AP2059" s="3"/>
    </row>
    <row r="2060" spans="1:42" x14ac:dyDescent="0.2">
      <c r="D2060" s="114">
        <v>0.03</v>
      </c>
      <c r="E2060" s="114">
        <v>3.0000000000001137E-2</v>
      </c>
      <c r="Y2060" s="88"/>
      <c r="AC2060" s="41"/>
      <c r="AE2060" s="159"/>
      <c r="AF2060" s="159"/>
      <c r="AG2060" s="41"/>
      <c r="AH2060" s="88"/>
      <c r="AK2060" s="41"/>
      <c r="AL2060" s="41"/>
      <c r="AM2060" s="41"/>
      <c r="AO2060" s="2"/>
      <c r="AP2060" s="3"/>
    </row>
    <row r="2061" spans="1:42" x14ac:dyDescent="0.2">
      <c r="D2061" s="114">
        <v>0.04</v>
      </c>
      <c r="E2061" s="114">
        <v>-0.01</v>
      </c>
      <c r="Y2061" s="88"/>
      <c r="AC2061" s="41"/>
      <c r="AE2061" s="159"/>
      <c r="AF2061" s="159"/>
      <c r="AG2061" s="41"/>
      <c r="AH2061" s="88"/>
      <c r="AK2061" s="41"/>
      <c r="AL2061" s="41"/>
      <c r="AM2061" s="41"/>
      <c r="AO2061" s="2"/>
      <c r="AP2061" s="3"/>
    </row>
    <row r="2062" spans="1:42" x14ac:dyDescent="0.2">
      <c r="D2062" s="114">
        <v>0.05</v>
      </c>
      <c r="E2062" s="114">
        <v>0</v>
      </c>
      <c r="Y2062" s="88"/>
      <c r="AC2062" s="41"/>
      <c r="AE2062" s="159"/>
      <c r="AF2062" s="159"/>
      <c r="AG2062" s="41"/>
      <c r="AH2062" s="88"/>
      <c r="AK2062" s="41"/>
      <c r="AL2062" s="41"/>
      <c r="AM2062" s="41"/>
      <c r="AO2062" s="2"/>
      <c r="AP2062" s="3"/>
    </row>
    <row r="2063" spans="1:42" x14ac:dyDescent="0.2">
      <c r="Y2063" s="88"/>
      <c r="AC2063" s="41"/>
      <c r="AE2063" s="159"/>
      <c r="AF2063" s="159"/>
      <c r="AG2063" s="41"/>
      <c r="AH2063" s="88"/>
      <c r="AK2063" s="41"/>
      <c r="AL2063" s="41"/>
      <c r="AM2063" s="41"/>
      <c r="AO2063" s="2"/>
      <c r="AP2063" s="3"/>
    </row>
    <row r="2064" spans="1:42" x14ac:dyDescent="0.2">
      <c r="Y2064" s="88"/>
      <c r="AC2064" s="41"/>
      <c r="AE2064" s="159"/>
      <c r="AF2064" s="159"/>
      <c r="AG2064" s="41"/>
      <c r="AH2064" s="88"/>
      <c r="AK2064" s="41"/>
      <c r="AL2064" s="41"/>
      <c r="AM2064" s="41"/>
      <c r="AO2064" s="2"/>
      <c r="AP2064" s="3"/>
    </row>
    <row r="2065" spans="16:42" x14ac:dyDescent="0.2">
      <c r="Y2065" s="88"/>
      <c r="AC2065" s="41"/>
      <c r="AE2065" s="159"/>
      <c r="AF2065" s="159"/>
      <c r="AG2065" s="41"/>
      <c r="AH2065" s="88"/>
      <c r="AK2065" s="41"/>
      <c r="AL2065" s="41"/>
      <c r="AM2065" s="41"/>
      <c r="AO2065" s="2"/>
      <c r="AP2065" s="3"/>
    </row>
    <row r="2066" spans="16:42" x14ac:dyDescent="0.2">
      <c r="Y2066" s="88"/>
      <c r="AC2066" s="41"/>
      <c r="AE2066" s="159"/>
      <c r="AF2066" s="159"/>
      <c r="AG2066" s="41"/>
      <c r="AH2066" s="88"/>
      <c r="AK2066" s="41"/>
      <c r="AL2066" s="41"/>
      <c r="AM2066" s="41"/>
      <c r="AO2066" s="2"/>
      <c r="AP2066" s="3"/>
    </row>
    <row r="2067" spans="16:42" x14ac:dyDescent="0.2">
      <c r="P2067" s="2"/>
      <c r="Q2067" s="2"/>
      <c r="S2067" s="2"/>
      <c r="U2067" s="2"/>
      <c r="V2067" s="2"/>
      <c r="Y2067" s="88"/>
      <c r="AC2067" s="41"/>
      <c r="AE2067" s="159"/>
      <c r="AF2067" s="159"/>
      <c r="AG2067" s="41"/>
      <c r="AH2067" s="88"/>
      <c r="AK2067" s="41"/>
      <c r="AL2067" s="41"/>
      <c r="AM2067" s="41"/>
      <c r="AO2067" s="2"/>
      <c r="AP2067" s="3"/>
    </row>
    <row r="2068" spans="16:42" x14ac:dyDescent="0.2">
      <c r="P2068" s="2"/>
      <c r="Q2068" s="2"/>
      <c r="S2068" s="2"/>
      <c r="U2068" s="2"/>
      <c r="V2068" s="2"/>
      <c r="Y2068" s="88"/>
      <c r="AC2068" s="41"/>
      <c r="AE2068" s="159"/>
      <c r="AF2068" s="159"/>
      <c r="AG2068" s="41"/>
      <c r="AH2068" s="88"/>
      <c r="AK2068" s="41"/>
      <c r="AL2068" s="41"/>
      <c r="AM2068" s="41"/>
      <c r="AO2068" s="2"/>
      <c r="AP2068" s="3"/>
    </row>
    <row r="2069" spans="16:42" x14ac:dyDescent="0.2">
      <c r="P2069" s="2"/>
      <c r="Q2069" s="2"/>
      <c r="S2069" s="2"/>
      <c r="U2069" s="2"/>
      <c r="V2069" s="2"/>
      <c r="Y2069" s="88"/>
      <c r="AC2069" s="41"/>
      <c r="AE2069" s="159"/>
      <c r="AF2069" s="159"/>
      <c r="AG2069" s="41"/>
      <c r="AH2069" s="88"/>
      <c r="AK2069" s="41"/>
      <c r="AL2069" s="41"/>
      <c r="AM2069" s="41"/>
      <c r="AO2069" s="2"/>
      <c r="AP2069" s="3"/>
    </row>
    <row r="2070" spans="16:42" x14ac:dyDescent="0.2">
      <c r="P2070" s="2"/>
      <c r="Q2070" s="2"/>
      <c r="S2070" s="2"/>
      <c r="U2070" s="2"/>
      <c r="V2070" s="2"/>
      <c r="Y2070" s="88"/>
      <c r="AC2070" s="41"/>
      <c r="AE2070" s="159"/>
      <c r="AF2070" s="159"/>
      <c r="AG2070" s="41"/>
      <c r="AH2070" s="88"/>
      <c r="AK2070" s="41"/>
      <c r="AL2070" s="41"/>
      <c r="AM2070" s="41"/>
      <c r="AO2070" s="2"/>
      <c r="AP2070" s="3"/>
    </row>
    <row r="2071" spans="16:42" x14ac:dyDescent="0.2">
      <c r="P2071" s="2"/>
      <c r="Q2071" s="2"/>
      <c r="S2071" s="2"/>
      <c r="U2071" s="2"/>
      <c r="V2071" s="2"/>
      <c r="Y2071" s="88"/>
      <c r="AC2071" s="41"/>
      <c r="AE2071" s="159"/>
      <c r="AF2071" s="159"/>
      <c r="AG2071" s="41"/>
      <c r="AH2071" s="88"/>
      <c r="AK2071" s="41"/>
      <c r="AL2071" s="41"/>
      <c r="AM2071" s="41"/>
      <c r="AO2071" s="2"/>
      <c r="AP2071" s="3"/>
    </row>
    <row r="2072" spans="16:42" x14ac:dyDescent="0.2">
      <c r="P2072" s="2"/>
      <c r="Q2072" s="2"/>
      <c r="S2072" s="2"/>
      <c r="U2072" s="2"/>
      <c r="V2072" s="2"/>
      <c r="Y2072" s="88"/>
      <c r="AC2072" s="41"/>
      <c r="AE2072" s="159"/>
      <c r="AF2072" s="159"/>
      <c r="AG2072" s="41"/>
      <c r="AH2072" s="88"/>
      <c r="AK2072" s="41"/>
      <c r="AL2072" s="41"/>
      <c r="AM2072" s="41"/>
      <c r="AO2072" s="2"/>
      <c r="AP2072" s="3"/>
    </row>
    <row r="2073" spans="16:42" x14ac:dyDescent="0.2">
      <c r="P2073" s="2"/>
      <c r="Q2073" s="2"/>
      <c r="S2073" s="2"/>
      <c r="U2073" s="2"/>
      <c r="V2073" s="2"/>
      <c r="Y2073" s="88"/>
      <c r="AC2073" s="41"/>
      <c r="AE2073" s="159"/>
      <c r="AF2073" s="159"/>
      <c r="AG2073" s="41"/>
      <c r="AH2073" s="88"/>
      <c r="AK2073" s="41"/>
      <c r="AL2073" s="41"/>
      <c r="AM2073" s="41"/>
      <c r="AO2073" s="2"/>
      <c r="AP2073" s="3"/>
    </row>
    <row r="2074" spans="16:42" x14ac:dyDescent="0.2">
      <c r="P2074" s="2"/>
      <c r="Q2074" s="2"/>
      <c r="S2074" s="2"/>
      <c r="U2074" s="2"/>
      <c r="V2074" s="2"/>
      <c r="Y2074" s="88"/>
      <c r="AC2074" s="41"/>
      <c r="AE2074" s="159"/>
      <c r="AF2074" s="159"/>
      <c r="AG2074" s="41"/>
      <c r="AH2074" s="88"/>
      <c r="AK2074" s="41"/>
      <c r="AL2074" s="41"/>
      <c r="AM2074" s="41"/>
      <c r="AO2074" s="2"/>
      <c r="AP2074" s="3"/>
    </row>
    <row r="2075" spans="16:42" x14ac:dyDescent="0.2">
      <c r="P2075" s="2"/>
      <c r="Q2075" s="2"/>
      <c r="S2075" s="2"/>
      <c r="U2075" s="2"/>
      <c r="V2075" s="2"/>
      <c r="Y2075" s="88"/>
      <c r="AC2075" s="41"/>
      <c r="AE2075" s="159"/>
      <c r="AF2075" s="159"/>
      <c r="AG2075" s="41"/>
      <c r="AH2075" s="88"/>
      <c r="AK2075" s="41"/>
      <c r="AL2075" s="41"/>
      <c r="AM2075" s="41"/>
      <c r="AO2075" s="2"/>
      <c r="AP2075" s="3"/>
    </row>
    <row r="2076" spans="16:42" x14ac:dyDescent="0.2">
      <c r="P2076" s="2"/>
      <c r="Q2076" s="2"/>
      <c r="S2076" s="2"/>
      <c r="U2076" s="2"/>
      <c r="V2076" s="2"/>
      <c r="Y2076" s="88"/>
      <c r="AC2076" s="41"/>
      <c r="AE2076" s="159"/>
      <c r="AF2076" s="159"/>
      <c r="AG2076" s="41"/>
      <c r="AH2076" s="88"/>
      <c r="AK2076" s="41"/>
      <c r="AL2076" s="41"/>
      <c r="AM2076" s="41"/>
      <c r="AO2076" s="2"/>
      <c r="AP2076" s="3"/>
    </row>
    <row r="2077" spans="16:42" x14ac:dyDescent="0.2">
      <c r="P2077" s="2"/>
      <c r="Q2077" s="2"/>
      <c r="S2077" s="2"/>
      <c r="U2077" s="2"/>
      <c r="V2077" s="2"/>
      <c r="Y2077" s="88"/>
      <c r="AC2077" s="41"/>
      <c r="AE2077" s="159"/>
      <c r="AF2077" s="159"/>
      <c r="AG2077" s="41"/>
      <c r="AH2077" s="88"/>
      <c r="AK2077" s="41"/>
      <c r="AL2077" s="41"/>
      <c r="AM2077" s="41"/>
      <c r="AO2077" s="2"/>
      <c r="AP2077" s="3"/>
    </row>
    <row r="2078" spans="16:42" x14ac:dyDescent="0.2">
      <c r="P2078" s="2"/>
      <c r="Q2078" s="2"/>
      <c r="S2078" s="2"/>
      <c r="U2078" s="2"/>
      <c r="V2078" s="2"/>
      <c r="Y2078" s="88"/>
      <c r="AC2078" s="41"/>
      <c r="AE2078" s="159"/>
      <c r="AF2078" s="159"/>
      <c r="AG2078" s="41"/>
      <c r="AH2078" s="88"/>
      <c r="AK2078" s="41"/>
      <c r="AL2078" s="41"/>
      <c r="AM2078" s="41"/>
      <c r="AO2078" s="2"/>
      <c r="AP2078" s="3"/>
    </row>
    <row r="2079" spans="16:42" x14ac:dyDescent="0.2">
      <c r="P2079" s="2"/>
      <c r="Q2079" s="2"/>
      <c r="S2079" s="2"/>
      <c r="U2079" s="2"/>
      <c r="V2079" s="2"/>
      <c r="Y2079" s="88"/>
      <c r="AC2079" s="41"/>
      <c r="AE2079" s="159"/>
      <c r="AF2079" s="159"/>
      <c r="AG2079" s="41"/>
      <c r="AH2079" s="88"/>
      <c r="AK2079" s="41"/>
      <c r="AL2079" s="41"/>
      <c r="AM2079" s="41"/>
      <c r="AO2079" s="2"/>
      <c r="AP2079" s="3"/>
    </row>
    <row r="2080" spans="16:42" x14ac:dyDescent="0.2">
      <c r="P2080" s="2"/>
      <c r="Q2080" s="2"/>
      <c r="S2080" s="2"/>
      <c r="U2080" s="2"/>
      <c r="V2080" s="2"/>
      <c r="Y2080" s="88"/>
      <c r="AC2080" s="41"/>
      <c r="AE2080" s="159"/>
      <c r="AF2080" s="159"/>
      <c r="AG2080" s="41"/>
      <c r="AH2080" s="88"/>
      <c r="AK2080" s="41"/>
      <c r="AL2080" s="41"/>
      <c r="AM2080" s="41"/>
      <c r="AO2080" s="2"/>
      <c r="AP2080" s="3"/>
    </row>
    <row r="2081" spans="16:42" x14ac:dyDescent="0.2">
      <c r="P2081" s="2"/>
      <c r="Q2081" s="2"/>
      <c r="S2081" s="2"/>
      <c r="U2081" s="2"/>
      <c r="V2081" s="2"/>
      <c r="Y2081" s="88"/>
      <c r="AC2081" s="41"/>
      <c r="AE2081" s="159"/>
      <c r="AF2081" s="159"/>
      <c r="AG2081" s="41"/>
      <c r="AH2081" s="88"/>
      <c r="AK2081" s="41"/>
      <c r="AL2081" s="41"/>
      <c r="AM2081" s="41"/>
      <c r="AO2081" s="2"/>
      <c r="AP2081" s="3"/>
    </row>
    <row r="2082" spans="16:42" x14ac:dyDescent="0.2">
      <c r="P2082" s="2"/>
      <c r="Q2082" s="2"/>
      <c r="S2082" s="2"/>
      <c r="U2082" s="2"/>
      <c r="V2082" s="2"/>
      <c r="Y2082" s="88"/>
      <c r="AC2082" s="41"/>
      <c r="AE2082" s="159"/>
      <c r="AF2082" s="159"/>
      <c r="AG2082" s="41"/>
      <c r="AH2082" s="88"/>
      <c r="AK2082" s="41"/>
      <c r="AL2082" s="41"/>
      <c r="AM2082" s="41"/>
      <c r="AO2082" s="2"/>
      <c r="AP2082" s="3"/>
    </row>
    <row r="2083" spans="16:42" x14ac:dyDescent="0.2">
      <c r="P2083" s="2"/>
      <c r="Q2083" s="2"/>
      <c r="S2083" s="2"/>
      <c r="U2083" s="2"/>
      <c r="V2083" s="2"/>
      <c r="Y2083" s="88"/>
      <c r="AC2083" s="41"/>
      <c r="AE2083" s="159"/>
      <c r="AF2083" s="159"/>
      <c r="AG2083" s="41"/>
      <c r="AH2083" s="88"/>
      <c r="AK2083" s="41"/>
      <c r="AL2083" s="41"/>
      <c r="AM2083" s="41"/>
      <c r="AO2083" s="2"/>
      <c r="AP2083" s="3"/>
    </row>
    <row r="2084" spans="16:42" x14ac:dyDescent="0.2">
      <c r="P2084" s="2"/>
      <c r="Q2084" s="2"/>
      <c r="S2084" s="2"/>
      <c r="U2084" s="2"/>
      <c r="V2084" s="2"/>
      <c r="Y2084" s="88"/>
      <c r="AC2084" s="41"/>
      <c r="AE2084" s="159"/>
      <c r="AF2084" s="159"/>
      <c r="AG2084" s="41"/>
      <c r="AH2084" s="88"/>
      <c r="AK2084" s="41"/>
      <c r="AL2084" s="41"/>
      <c r="AM2084" s="41"/>
      <c r="AO2084" s="2"/>
      <c r="AP2084" s="3"/>
    </row>
    <row r="2085" spans="16:42" x14ac:dyDescent="0.2">
      <c r="P2085" s="2"/>
      <c r="Q2085" s="2"/>
      <c r="S2085" s="2"/>
      <c r="U2085" s="2"/>
      <c r="V2085" s="2"/>
      <c r="Y2085" s="88"/>
      <c r="AC2085" s="41"/>
      <c r="AE2085" s="159"/>
      <c r="AF2085" s="159"/>
      <c r="AG2085" s="41"/>
      <c r="AH2085" s="88"/>
      <c r="AK2085" s="41"/>
      <c r="AL2085" s="41"/>
      <c r="AM2085" s="41"/>
      <c r="AO2085" s="2"/>
      <c r="AP2085" s="3"/>
    </row>
    <row r="2086" spans="16:42" x14ac:dyDescent="0.2">
      <c r="P2086" s="2"/>
      <c r="Q2086" s="2"/>
      <c r="S2086" s="2"/>
      <c r="U2086" s="2"/>
      <c r="V2086" s="2"/>
      <c r="Y2086" s="88"/>
      <c r="AC2086" s="41"/>
      <c r="AE2086" s="159"/>
      <c r="AF2086" s="159"/>
      <c r="AG2086" s="41"/>
      <c r="AH2086" s="88"/>
      <c r="AK2086" s="41"/>
      <c r="AL2086" s="41"/>
      <c r="AM2086" s="41"/>
      <c r="AO2086" s="2"/>
      <c r="AP2086" s="3"/>
    </row>
    <row r="2087" spans="16:42" x14ac:dyDescent="0.2">
      <c r="P2087" s="2"/>
      <c r="Q2087" s="2"/>
      <c r="S2087" s="2"/>
      <c r="U2087" s="2"/>
      <c r="V2087" s="2"/>
      <c r="Y2087" s="88"/>
      <c r="AC2087" s="41"/>
      <c r="AE2087" s="159"/>
      <c r="AF2087" s="159"/>
      <c r="AG2087" s="41"/>
      <c r="AH2087" s="88"/>
      <c r="AK2087" s="41"/>
      <c r="AL2087" s="41"/>
      <c r="AM2087" s="41"/>
      <c r="AO2087" s="2"/>
      <c r="AP2087" s="3"/>
    </row>
    <row r="2088" spans="16:42" x14ac:dyDescent="0.2">
      <c r="P2088" s="2"/>
      <c r="Q2088" s="2"/>
      <c r="S2088" s="2"/>
      <c r="U2088" s="2"/>
      <c r="V2088" s="2"/>
      <c r="Y2088" s="88"/>
      <c r="AC2088" s="41"/>
      <c r="AE2088" s="159"/>
      <c r="AF2088" s="159"/>
      <c r="AG2088" s="41"/>
      <c r="AH2088" s="88"/>
      <c r="AK2088" s="41"/>
      <c r="AL2088" s="41"/>
      <c r="AM2088" s="41"/>
      <c r="AO2088" s="2"/>
      <c r="AP2088" s="3"/>
    </row>
    <row r="2089" spans="16:42" x14ac:dyDescent="0.2">
      <c r="P2089" s="2"/>
      <c r="Q2089" s="2"/>
      <c r="S2089" s="2"/>
      <c r="U2089" s="2"/>
      <c r="V2089" s="2"/>
      <c r="Y2089" s="88"/>
      <c r="AC2089" s="41"/>
      <c r="AE2089" s="159"/>
      <c r="AF2089" s="159"/>
      <c r="AG2089" s="41"/>
      <c r="AH2089" s="88"/>
      <c r="AK2089" s="41"/>
      <c r="AL2089" s="41"/>
      <c r="AM2089" s="41"/>
      <c r="AO2089" s="2"/>
      <c r="AP2089" s="3"/>
    </row>
    <row r="2090" spans="16:42" x14ac:dyDescent="0.2">
      <c r="P2090" s="2"/>
      <c r="Q2090" s="2"/>
      <c r="S2090" s="2"/>
      <c r="U2090" s="2"/>
      <c r="V2090" s="2"/>
      <c r="Y2090" s="88"/>
      <c r="AC2090" s="41"/>
      <c r="AE2090" s="159"/>
      <c r="AF2090" s="159"/>
      <c r="AG2090" s="41"/>
      <c r="AH2090" s="88"/>
      <c r="AK2090" s="41"/>
      <c r="AL2090" s="41"/>
      <c r="AM2090" s="41"/>
      <c r="AO2090" s="2"/>
      <c r="AP2090" s="3"/>
    </row>
    <row r="2091" spans="16:42" x14ac:dyDescent="0.2">
      <c r="P2091" s="2"/>
      <c r="Q2091" s="2"/>
      <c r="S2091" s="2"/>
      <c r="U2091" s="2"/>
      <c r="V2091" s="2"/>
      <c r="Y2091" s="88"/>
      <c r="AC2091" s="41"/>
      <c r="AE2091" s="159"/>
      <c r="AF2091" s="159"/>
      <c r="AG2091" s="41"/>
      <c r="AH2091" s="88"/>
      <c r="AK2091" s="41"/>
      <c r="AL2091" s="41"/>
      <c r="AM2091" s="41"/>
      <c r="AO2091" s="2"/>
      <c r="AP2091" s="3"/>
    </row>
    <row r="2092" spans="16:42" x14ac:dyDescent="0.2">
      <c r="P2092" s="2"/>
      <c r="Q2092" s="2"/>
      <c r="S2092" s="2"/>
      <c r="U2092" s="2"/>
      <c r="V2092" s="2"/>
      <c r="Y2092" s="88"/>
      <c r="AC2092" s="41"/>
      <c r="AE2092" s="159"/>
      <c r="AF2092" s="159"/>
      <c r="AG2092" s="41"/>
      <c r="AH2092" s="88"/>
      <c r="AK2092" s="41"/>
      <c r="AL2092" s="41"/>
      <c r="AM2092" s="41"/>
      <c r="AO2092" s="2"/>
      <c r="AP2092" s="3"/>
    </row>
    <row r="2093" spans="16:42" x14ac:dyDescent="0.2">
      <c r="P2093" s="2"/>
      <c r="Q2093" s="2"/>
      <c r="S2093" s="2"/>
      <c r="U2093" s="2"/>
      <c r="V2093" s="2"/>
      <c r="Y2093" s="88"/>
      <c r="AC2093" s="41"/>
      <c r="AE2093" s="159"/>
      <c r="AF2093" s="159"/>
      <c r="AG2093" s="41"/>
      <c r="AH2093" s="88"/>
      <c r="AK2093" s="41"/>
      <c r="AL2093" s="41"/>
      <c r="AM2093" s="41"/>
      <c r="AO2093" s="2"/>
      <c r="AP2093" s="3"/>
    </row>
    <row r="2094" spans="16:42" x14ac:dyDescent="0.2">
      <c r="P2094" s="2"/>
      <c r="Q2094" s="2"/>
      <c r="S2094" s="2"/>
      <c r="U2094" s="2"/>
      <c r="V2094" s="2"/>
      <c r="Y2094" s="88"/>
      <c r="AC2094" s="41"/>
      <c r="AE2094" s="159"/>
      <c r="AF2094" s="159"/>
      <c r="AG2094" s="41"/>
      <c r="AH2094" s="88"/>
      <c r="AK2094" s="41"/>
      <c r="AL2094" s="41"/>
      <c r="AM2094" s="41"/>
      <c r="AO2094" s="2"/>
      <c r="AP2094" s="3"/>
    </row>
    <row r="2095" spans="16:42" x14ac:dyDescent="0.2">
      <c r="P2095" s="2"/>
      <c r="Q2095" s="2"/>
      <c r="S2095" s="2"/>
      <c r="U2095" s="2"/>
      <c r="V2095" s="2"/>
      <c r="Y2095" s="88"/>
      <c r="AC2095" s="41"/>
      <c r="AE2095" s="159"/>
      <c r="AF2095" s="159"/>
      <c r="AG2095" s="41"/>
      <c r="AH2095" s="88"/>
      <c r="AK2095" s="41"/>
      <c r="AL2095" s="41"/>
      <c r="AM2095" s="41"/>
      <c r="AO2095" s="2"/>
    </row>
    <row r="2096" spans="16:42" x14ac:dyDescent="0.2">
      <c r="P2096" s="2"/>
      <c r="Q2096" s="2"/>
      <c r="S2096" s="2"/>
      <c r="U2096" s="2"/>
      <c r="V2096" s="2"/>
      <c r="Y2096" s="88"/>
      <c r="AC2096" s="41"/>
      <c r="AE2096" s="159"/>
      <c r="AF2096" s="159"/>
      <c r="AG2096" s="41"/>
      <c r="AH2096" s="88"/>
      <c r="AK2096" s="41"/>
      <c r="AL2096" s="41"/>
      <c r="AM2096" s="41"/>
      <c r="AO2096" s="2"/>
    </row>
    <row r="2097" spans="16:41" x14ac:dyDescent="0.2">
      <c r="P2097" s="2"/>
      <c r="Q2097" s="2"/>
      <c r="S2097" s="2"/>
      <c r="U2097" s="2"/>
      <c r="V2097" s="2"/>
      <c r="Y2097" s="88"/>
      <c r="AC2097" s="41"/>
      <c r="AE2097" s="159"/>
      <c r="AF2097" s="159"/>
      <c r="AG2097" s="41"/>
      <c r="AH2097" s="88"/>
      <c r="AK2097" s="41"/>
      <c r="AL2097" s="41"/>
      <c r="AM2097" s="41"/>
      <c r="AO2097" s="2"/>
    </row>
    <row r="2098" spans="16:41" x14ac:dyDescent="0.2">
      <c r="P2098" s="2"/>
      <c r="Q2098" s="2"/>
      <c r="S2098" s="2"/>
      <c r="U2098" s="2"/>
      <c r="V2098" s="2"/>
      <c r="Y2098" s="88"/>
      <c r="AC2098" s="41"/>
      <c r="AE2098" s="159"/>
      <c r="AF2098" s="159"/>
      <c r="AG2098" s="41"/>
      <c r="AH2098" s="88"/>
      <c r="AK2098" s="41"/>
      <c r="AL2098" s="41"/>
      <c r="AM2098" s="41"/>
      <c r="AO2098" s="2"/>
    </row>
    <row r="2099" spans="16:41" x14ac:dyDescent="0.2">
      <c r="P2099" s="2"/>
      <c r="Q2099" s="2"/>
      <c r="S2099" s="2"/>
      <c r="U2099" s="2"/>
      <c r="V2099" s="2"/>
      <c r="W2099" s="2"/>
      <c r="X2099" s="2"/>
      <c r="Y2099" s="2"/>
      <c r="Z2099" s="2"/>
      <c r="AA2099" s="2"/>
      <c r="AB2099" s="2"/>
      <c r="AC2099" s="2"/>
      <c r="AD2099" s="2"/>
      <c r="AE2099" s="2"/>
      <c r="AF2099" s="2"/>
      <c r="AG2099" s="2"/>
      <c r="AH2099" s="2"/>
      <c r="AI2099" s="2"/>
      <c r="AJ2099" s="2"/>
      <c r="AK2099" s="2"/>
      <c r="AL2099" s="2"/>
      <c r="AM2099" s="2"/>
      <c r="AO2099" s="2"/>
    </row>
    <row r="2100" spans="16:41" x14ac:dyDescent="0.2">
      <c r="P2100" s="2"/>
      <c r="Q2100" s="2"/>
      <c r="S2100" s="2"/>
      <c r="U2100" s="2"/>
      <c r="V2100" s="2"/>
      <c r="W2100" s="2"/>
      <c r="X2100" s="2"/>
      <c r="Y2100" s="2"/>
      <c r="Z2100" s="2"/>
      <c r="AA2100" s="2"/>
      <c r="AB2100" s="2"/>
      <c r="AC2100" s="2"/>
      <c r="AD2100" s="2"/>
      <c r="AE2100" s="2"/>
      <c r="AF2100" s="2"/>
      <c r="AG2100" s="2"/>
      <c r="AH2100" s="2"/>
      <c r="AI2100" s="2"/>
      <c r="AJ2100" s="2"/>
      <c r="AK2100" s="2"/>
      <c r="AL2100" s="2"/>
      <c r="AM2100" s="2"/>
      <c r="AO2100" s="2"/>
    </row>
    <row r="2101" spans="16:41" x14ac:dyDescent="0.2">
      <c r="P2101" s="2"/>
      <c r="Q2101" s="2"/>
      <c r="S2101" s="2"/>
      <c r="U2101" s="2"/>
      <c r="V2101" s="2"/>
      <c r="W2101" s="2"/>
      <c r="X2101" s="2"/>
      <c r="Y2101" s="2"/>
      <c r="Z2101" s="2"/>
      <c r="AA2101" s="2"/>
      <c r="AB2101" s="2"/>
      <c r="AC2101" s="2"/>
      <c r="AD2101" s="2"/>
      <c r="AE2101" s="2"/>
      <c r="AF2101" s="2"/>
      <c r="AG2101" s="2"/>
      <c r="AH2101" s="2"/>
      <c r="AI2101" s="2"/>
      <c r="AJ2101" s="2"/>
      <c r="AK2101" s="2"/>
      <c r="AL2101" s="2"/>
      <c r="AM2101" s="2"/>
      <c r="AO2101" s="2"/>
    </row>
    <row r="2102" spans="16:41" x14ac:dyDescent="0.2">
      <c r="P2102" s="2"/>
      <c r="Q2102" s="2"/>
      <c r="S2102" s="2"/>
      <c r="U2102" s="2"/>
      <c r="V2102" s="2"/>
      <c r="W2102" s="2"/>
      <c r="X2102" s="2"/>
      <c r="Y2102" s="2"/>
      <c r="Z2102" s="2"/>
      <c r="AA2102" s="2"/>
      <c r="AB2102" s="2"/>
      <c r="AC2102" s="2"/>
      <c r="AD2102" s="2"/>
      <c r="AE2102" s="2"/>
      <c r="AF2102" s="2"/>
      <c r="AG2102" s="2"/>
      <c r="AH2102" s="2"/>
      <c r="AI2102" s="2"/>
      <c r="AJ2102" s="2"/>
      <c r="AK2102" s="2"/>
      <c r="AL2102" s="2"/>
      <c r="AM2102" s="2"/>
      <c r="AO2102" s="2"/>
    </row>
    <row r="2103" spans="16:41" x14ac:dyDescent="0.2">
      <c r="P2103" s="2"/>
      <c r="Q2103" s="2"/>
      <c r="S2103" s="2"/>
      <c r="U2103" s="2"/>
      <c r="V2103" s="2"/>
      <c r="W2103" s="2"/>
      <c r="X2103" s="2"/>
      <c r="Y2103" s="2"/>
      <c r="Z2103" s="2"/>
      <c r="AA2103" s="2"/>
      <c r="AB2103" s="2"/>
      <c r="AC2103" s="2"/>
      <c r="AD2103" s="2"/>
      <c r="AE2103" s="2"/>
      <c r="AF2103" s="2"/>
      <c r="AG2103" s="2"/>
      <c r="AH2103" s="2"/>
      <c r="AI2103" s="2"/>
      <c r="AJ2103" s="2"/>
      <c r="AK2103" s="2"/>
      <c r="AL2103" s="2"/>
      <c r="AM2103" s="2"/>
      <c r="AO2103" s="2"/>
    </row>
    <row r="2104" spans="16:41" x14ac:dyDescent="0.2">
      <c r="P2104" s="2"/>
      <c r="Q2104" s="2"/>
      <c r="S2104" s="2"/>
      <c r="U2104" s="2"/>
      <c r="V2104" s="2"/>
      <c r="W2104" s="2"/>
      <c r="X2104" s="2"/>
      <c r="Y2104" s="2"/>
      <c r="Z2104" s="2"/>
      <c r="AA2104" s="2"/>
      <c r="AB2104" s="2"/>
      <c r="AC2104" s="2"/>
      <c r="AD2104" s="2"/>
      <c r="AE2104" s="2"/>
      <c r="AF2104" s="2"/>
      <c r="AG2104" s="2"/>
      <c r="AH2104" s="2"/>
      <c r="AI2104" s="2"/>
      <c r="AJ2104" s="2"/>
      <c r="AK2104" s="2"/>
      <c r="AL2104" s="2"/>
      <c r="AM2104" s="2"/>
      <c r="AO2104" s="2"/>
    </row>
    <row r="2105" spans="16:41" x14ac:dyDescent="0.2">
      <c r="P2105" s="2"/>
      <c r="Q2105" s="2"/>
      <c r="S2105" s="2"/>
      <c r="U2105" s="2"/>
      <c r="V2105" s="2"/>
      <c r="W2105" s="2"/>
      <c r="X2105" s="2"/>
      <c r="Y2105" s="2"/>
      <c r="Z2105" s="2"/>
      <c r="AA2105" s="2"/>
      <c r="AB2105" s="2"/>
      <c r="AC2105" s="2"/>
      <c r="AD2105" s="2"/>
      <c r="AE2105" s="2"/>
      <c r="AF2105" s="2"/>
      <c r="AG2105" s="2"/>
      <c r="AH2105" s="2"/>
      <c r="AI2105" s="2"/>
      <c r="AJ2105" s="2"/>
      <c r="AK2105" s="2"/>
      <c r="AL2105" s="2"/>
      <c r="AM2105" s="2"/>
      <c r="AO2105" s="2"/>
    </row>
    <row r="2106" spans="16:41" x14ac:dyDescent="0.2">
      <c r="P2106" s="2"/>
      <c r="Q2106" s="2"/>
      <c r="S2106" s="2"/>
      <c r="U2106" s="2"/>
      <c r="V2106" s="2"/>
      <c r="W2106" s="2"/>
      <c r="X2106" s="2"/>
      <c r="Y2106" s="2"/>
      <c r="Z2106" s="2"/>
      <c r="AA2106" s="2"/>
      <c r="AB2106" s="2"/>
      <c r="AC2106" s="2"/>
      <c r="AD2106" s="2"/>
      <c r="AE2106" s="2"/>
      <c r="AF2106" s="2"/>
      <c r="AG2106" s="2"/>
      <c r="AH2106" s="2"/>
      <c r="AI2106" s="2"/>
      <c r="AJ2106" s="2"/>
      <c r="AK2106" s="2"/>
      <c r="AL2106" s="2"/>
      <c r="AM2106" s="2"/>
      <c r="AO2106" s="2"/>
    </row>
    <row r="2107" spans="16:41" x14ac:dyDescent="0.2">
      <c r="P2107" s="2"/>
      <c r="Q2107" s="2"/>
      <c r="S2107" s="2"/>
      <c r="U2107" s="2"/>
      <c r="V2107" s="2"/>
      <c r="W2107" s="2"/>
      <c r="X2107" s="2"/>
      <c r="Y2107" s="2"/>
      <c r="Z2107" s="2"/>
      <c r="AA2107" s="2"/>
      <c r="AB2107" s="2"/>
      <c r="AC2107" s="2"/>
      <c r="AD2107" s="2"/>
      <c r="AE2107" s="2"/>
      <c r="AF2107" s="2"/>
      <c r="AG2107" s="2"/>
      <c r="AH2107" s="2"/>
      <c r="AI2107" s="2"/>
      <c r="AJ2107" s="2"/>
      <c r="AK2107" s="2"/>
      <c r="AL2107" s="2"/>
      <c r="AM2107" s="2"/>
      <c r="AO2107" s="2"/>
    </row>
    <row r="2108" spans="16:41" x14ac:dyDescent="0.2">
      <c r="P2108" s="2"/>
      <c r="Q2108" s="2"/>
      <c r="S2108" s="2"/>
      <c r="U2108" s="2"/>
      <c r="V2108" s="2"/>
      <c r="W2108" s="2"/>
      <c r="X2108" s="2"/>
      <c r="Y2108" s="2"/>
      <c r="Z2108" s="2"/>
      <c r="AA2108" s="2"/>
      <c r="AB2108" s="2"/>
      <c r="AC2108" s="2"/>
      <c r="AD2108" s="2"/>
      <c r="AE2108" s="2"/>
      <c r="AF2108" s="2"/>
      <c r="AG2108" s="2"/>
      <c r="AH2108" s="2"/>
      <c r="AI2108" s="2"/>
      <c r="AJ2108" s="2"/>
      <c r="AK2108" s="2"/>
      <c r="AL2108" s="2"/>
      <c r="AM2108" s="2"/>
      <c r="AO2108" s="2"/>
    </row>
    <row r="2109" spans="16:41" x14ac:dyDescent="0.2">
      <c r="P2109" s="2"/>
      <c r="Q2109" s="2"/>
      <c r="S2109" s="2"/>
      <c r="U2109" s="2"/>
      <c r="V2109" s="2"/>
      <c r="W2109" s="2"/>
      <c r="X2109" s="2"/>
      <c r="Y2109" s="2"/>
      <c r="Z2109" s="2"/>
      <c r="AA2109" s="2"/>
      <c r="AB2109" s="2"/>
      <c r="AC2109" s="2"/>
      <c r="AD2109" s="2"/>
      <c r="AE2109" s="2"/>
      <c r="AF2109" s="2"/>
      <c r="AG2109" s="2"/>
      <c r="AH2109" s="2"/>
      <c r="AI2109" s="2"/>
      <c r="AJ2109" s="2"/>
      <c r="AK2109" s="2"/>
      <c r="AL2109" s="2"/>
      <c r="AM2109" s="2"/>
      <c r="AO2109" s="2"/>
    </row>
    <row r="2110" spans="16:41" x14ac:dyDescent="0.2">
      <c r="P2110" s="2"/>
      <c r="Q2110" s="2"/>
      <c r="S2110" s="2"/>
      <c r="U2110" s="2"/>
      <c r="V2110" s="2"/>
      <c r="W2110" s="2"/>
      <c r="X2110" s="2"/>
      <c r="Y2110" s="2"/>
      <c r="Z2110" s="2"/>
      <c r="AA2110" s="2"/>
      <c r="AB2110" s="2"/>
      <c r="AC2110" s="2"/>
      <c r="AD2110" s="2"/>
      <c r="AE2110" s="2"/>
      <c r="AF2110" s="2"/>
      <c r="AG2110" s="2"/>
      <c r="AH2110" s="2"/>
      <c r="AI2110" s="2"/>
      <c r="AJ2110" s="2"/>
      <c r="AK2110" s="2"/>
      <c r="AL2110" s="2"/>
      <c r="AM2110" s="2"/>
      <c r="AO2110" s="2"/>
    </row>
    <row r="2111" spans="16:41" x14ac:dyDescent="0.2">
      <c r="P2111" s="2"/>
      <c r="Q2111" s="2"/>
      <c r="S2111" s="2"/>
      <c r="U2111" s="2"/>
      <c r="V2111" s="2"/>
      <c r="W2111" s="2"/>
      <c r="X2111" s="2"/>
      <c r="Y2111" s="2"/>
      <c r="Z2111" s="2"/>
      <c r="AA2111" s="2"/>
      <c r="AB2111" s="2"/>
      <c r="AC2111" s="2"/>
      <c r="AD2111" s="2"/>
      <c r="AE2111" s="2"/>
      <c r="AF2111" s="2"/>
      <c r="AG2111" s="2"/>
      <c r="AH2111" s="2"/>
      <c r="AI2111" s="2"/>
      <c r="AJ2111" s="2"/>
      <c r="AK2111" s="2"/>
      <c r="AL2111" s="2"/>
      <c r="AM2111" s="2"/>
      <c r="AO2111" s="2"/>
    </row>
    <row r="2112" spans="16:41" x14ac:dyDescent="0.2">
      <c r="P2112" s="2"/>
      <c r="Q2112" s="2"/>
      <c r="S2112" s="2"/>
      <c r="U2112" s="2"/>
      <c r="V2112" s="2"/>
      <c r="W2112" s="2"/>
      <c r="X2112" s="2"/>
      <c r="Y2112" s="2"/>
      <c r="Z2112" s="2"/>
      <c r="AA2112" s="2"/>
      <c r="AB2112" s="2"/>
      <c r="AC2112" s="2"/>
      <c r="AD2112" s="2"/>
      <c r="AE2112" s="2"/>
      <c r="AF2112" s="2"/>
      <c r="AG2112" s="2"/>
      <c r="AH2112" s="2"/>
      <c r="AI2112" s="2"/>
      <c r="AJ2112" s="2"/>
      <c r="AK2112" s="2"/>
      <c r="AL2112" s="2"/>
      <c r="AM2112" s="2"/>
      <c r="AO2112" s="2"/>
    </row>
    <row r="2113" spans="16:41" x14ac:dyDescent="0.2">
      <c r="P2113" s="2"/>
      <c r="Q2113" s="2"/>
      <c r="S2113" s="2"/>
      <c r="U2113" s="2"/>
      <c r="V2113" s="2"/>
      <c r="W2113" s="2"/>
      <c r="X2113" s="2"/>
      <c r="Y2113" s="2"/>
      <c r="Z2113" s="2"/>
      <c r="AA2113" s="2"/>
      <c r="AB2113" s="2"/>
      <c r="AC2113" s="2"/>
      <c r="AD2113" s="2"/>
      <c r="AE2113" s="2"/>
      <c r="AF2113" s="2"/>
      <c r="AG2113" s="2"/>
      <c r="AH2113" s="2"/>
      <c r="AI2113" s="2"/>
      <c r="AJ2113" s="2"/>
      <c r="AK2113" s="2"/>
      <c r="AL2113" s="2"/>
      <c r="AM2113" s="2"/>
      <c r="AO2113" s="2"/>
    </row>
    <row r="2114" spans="16:41" x14ac:dyDescent="0.2">
      <c r="P2114" s="2"/>
      <c r="Q2114" s="2"/>
      <c r="S2114" s="2"/>
      <c r="U2114" s="2"/>
      <c r="V2114" s="2"/>
      <c r="W2114" s="2"/>
      <c r="X2114" s="2"/>
      <c r="Y2114" s="2"/>
      <c r="Z2114" s="2"/>
      <c r="AA2114" s="2"/>
      <c r="AB2114" s="2"/>
      <c r="AC2114" s="2"/>
      <c r="AD2114" s="2"/>
      <c r="AE2114" s="2"/>
      <c r="AF2114" s="2"/>
      <c r="AG2114" s="2"/>
      <c r="AH2114" s="2"/>
      <c r="AI2114" s="2"/>
      <c r="AJ2114" s="2"/>
      <c r="AK2114" s="2"/>
      <c r="AL2114" s="2"/>
      <c r="AM2114" s="2"/>
      <c r="AO2114" s="2"/>
    </row>
    <row r="2115" spans="16:41" x14ac:dyDescent="0.2">
      <c r="P2115" s="2"/>
      <c r="Q2115" s="2"/>
      <c r="S2115" s="2"/>
      <c r="U2115" s="2"/>
      <c r="V2115" s="2"/>
      <c r="W2115" s="2"/>
      <c r="X2115" s="2"/>
      <c r="Y2115" s="2"/>
      <c r="Z2115" s="2"/>
      <c r="AA2115" s="2"/>
      <c r="AB2115" s="2"/>
      <c r="AC2115" s="2"/>
      <c r="AD2115" s="2"/>
      <c r="AE2115" s="2"/>
      <c r="AF2115" s="2"/>
      <c r="AG2115" s="2"/>
      <c r="AH2115" s="2"/>
      <c r="AI2115" s="2"/>
      <c r="AJ2115" s="2"/>
      <c r="AK2115" s="2"/>
      <c r="AL2115" s="2"/>
      <c r="AM2115" s="2"/>
      <c r="AO2115" s="2"/>
    </row>
    <row r="2116" spans="16:41" x14ac:dyDescent="0.2">
      <c r="P2116" s="2"/>
      <c r="Q2116" s="2"/>
      <c r="S2116" s="2"/>
      <c r="U2116" s="2"/>
      <c r="V2116" s="2"/>
      <c r="W2116" s="2"/>
      <c r="X2116" s="2"/>
      <c r="Y2116" s="2"/>
      <c r="Z2116" s="2"/>
      <c r="AA2116" s="2"/>
      <c r="AB2116" s="2"/>
      <c r="AC2116" s="2"/>
      <c r="AD2116" s="2"/>
      <c r="AE2116" s="2"/>
      <c r="AF2116" s="2"/>
      <c r="AG2116" s="2"/>
      <c r="AH2116" s="2"/>
      <c r="AI2116" s="2"/>
      <c r="AJ2116" s="2"/>
      <c r="AK2116" s="2"/>
      <c r="AL2116" s="2"/>
      <c r="AM2116" s="2"/>
      <c r="AO2116" s="2"/>
    </row>
    <row r="2117" spans="16:41" x14ac:dyDescent="0.2">
      <c r="P2117" s="2"/>
      <c r="Q2117" s="2"/>
      <c r="S2117" s="2"/>
      <c r="U2117" s="2"/>
      <c r="V2117" s="2"/>
      <c r="W2117" s="2"/>
      <c r="X2117" s="2"/>
      <c r="Y2117" s="2"/>
      <c r="Z2117" s="2"/>
      <c r="AA2117" s="2"/>
      <c r="AB2117" s="2"/>
      <c r="AC2117" s="2"/>
      <c r="AD2117" s="2"/>
      <c r="AE2117" s="2"/>
      <c r="AF2117" s="2"/>
      <c r="AG2117" s="2"/>
      <c r="AH2117" s="2"/>
      <c r="AI2117" s="2"/>
      <c r="AJ2117" s="2"/>
      <c r="AK2117" s="2"/>
      <c r="AL2117" s="2"/>
      <c r="AM2117" s="2"/>
      <c r="AO2117" s="2"/>
    </row>
    <row r="2118" spans="16:41" x14ac:dyDescent="0.2">
      <c r="P2118" s="2"/>
      <c r="Q2118" s="2"/>
      <c r="S2118" s="2"/>
      <c r="U2118" s="2"/>
      <c r="V2118" s="2"/>
      <c r="W2118" s="2"/>
      <c r="X2118" s="2"/>
      <c r="Y2118" s="2"/>
      <c r="Z2118" s="2"/>
      <c r="AA2118" s="2"/>
      <c r="AB2118" s="2"/>
      <c r="AC2118" s="2"/>
      <c r="AD2118" s="2"/>
      <c r="AE2118" s="2"/>
      <c r="AF2118" s="2"/>
      <c r="AG2118" s="2"/>
      <c r="AH2118" s="2"/>
      <c r="AI2118" s="2"/>
      <c r="AJ2118" s="2"/>
      <c r="AK2118" s="2"/>
      <c r="AL2118" s="2"/>
      <c r="AM2118" s="2"/>
      <c r="AO2118" s="2"/>
    </row>
    <row r="2119" spans="16:41" x14ac:dyDescent="0.2">
      <c r="P2119" s="2"/>
      <c r="Q2119" s="2"/>
      <c r="S2119" s="2"/>
      <c r="U2119" s="2"/>
      <c r="V2119" s="2"/>
      <c r="W2119" s="2"/>
      <c r="X2119" s="2"/>
      <c r="Y2119" s="2"/>
      <c r="Z2119" s="2"/>
      <c r="AA2119" s="2"/>
      <c r="AB2119" s="2"/>
      <c r="AC2119" s="2"/>
      <c r="AD2119" s="2"/>
      <c r="AE2119" s="2"/>
      <c r="AF2119" s="2"/>
      <c r="AG2119" s="2"/>
      <c r="AH2119" s="2"/>
      <c r="AI2119" s="2"/>
      <c r="AJ2119" s="2"/>
      <c r="AK2119" s="2"/>
      <c r="AL2119" s="2"/>
      <c r="AM2119" s="2"/>
      <c r="AO2119" s="2"/>
    </row>
    <row r="2120" spans="16:41" x14ac:dyDescent="0.2">
      <c r="P2120" s="2"/>
      <c r="Q2120" s="2"/>
      <c r="S2120" s="2"/>
      <c r="U2120" s="2"/>
      <c r="V2120" s="2"/>
      <c r="W2120" s="2"/>
      <c r="X2120" s="2"/>
      <c r="Y2120" s="2"/>
      <c r="Z2120" s="2"/>
      <c r="AA2120" s="2"/>
      <c r="AB2120" s="2"/>
      <c r="AC2120" s="2"/>
      <c r="AD2120" s="2"/>
      <c r="AE2120" s="2"/>
      <c r="AF2120" s="2"/>
      <c r="AG2120" s="2"/>
      <c r="AH2120" s="2"/>
      <c r="AI2120" s="2"/>
      <c r="AJ2120" s="2"/>
      <c r="AK2120" s="2"/>
      <c r="AL2120" s="2"/>
      <c r="AM2120" s="2"/>
      <c r="AO2120" s="2"/>
    </row>
    <row r="2121" spans="16:41" x14ac:dyDescent="0.2">
      <c r="P2121" s="2"/>
      <c r="Q2121" s="2"/>
      <c r="S2121" s="2"/>
      <c r="U2121" s="2"/>
      <c r="V2121" s="2"/>
      <c r="W2121" s="2"/>
      <c r="X2121" s="2"/>
      <c r="Y2121" s="2"/>
      <c r="Z2121" s="2"/>
      <c r="AA2121" s="2"/>
      <c r="AB2121" s="2"/>
      <c r="AC2121" s="2"/>
      <c r="AD2121" s="2"/>
      <c r="AE2121" s="2"/>
      <c r="AF2121" s="2"/>
      <c r="AG2121" s="2"/>
      <c r="AH2121" s="2"/>
      <c r="AI2121" s="2"/>
      <c r="AJ2121" s="2"/>
      <c r="AK2121" s="2"/>
      <c r="AL2121" s="2"/>
      <c r="AM2121" s="2"/>
      <c r="AO2121" s="2"/>
    </row>
    <row r="2122" spans="16:41" x14ac:dyDescent="0.2">
      <c r="P2122" s="2"/>
      <c r="Q2122" s="2"/>
      <c r="S2122" s="2"/>
      <c r="U2122" s="2"/>
      <c r="V2122" s="2"/>
      <c r="W2122" s="2"/>
      <c r="X2122" s="2"/>
      <c r="Y2122" s="2"/>
      <c r="Z2122" s="2"/>
      <c r="AA2122" s="2"/>
      <c r="AB2122" s="2"/>
      <c r="AC2122" s="2"/>
      <c r="AD2122" s="2"/>
      <c r="AE2122" s="2"/>
      <c r="AF2122" s="2"/>
      <c r="AG2122" s="2"/>
      <c r="AH2122" s="2"/>
      <c r="AI2122" s="2"/>
      <c r="AJ2122" s="2"/>
      <c r="AK2122" s="2"/>
      <c r="AL2122" s="2"/>
      <c r="AM2122" s="2"/>
      <c r="AO2122" s="2"/>
    </row>
    <row r="2123" spans="16:41" x14ac:dyDescent="0.2">
      <c r="P2123" s="2"/>
      <c r="Q2123" s="2"/>
      <c r="S2123" s="2"/>
      <c r="U2123" s="2"/>
      <c r="V2123" s="2"/>
      <c r="W2123" s="2"/>
      <c r="X2123" s="2"/>
      <c r="Y2123" s="2"/>
      <c r="Z2123" s="2"/>
      <c r="AA2123" s="2"/>
      <c r="AB2123" s="2"/>
      <c r="AC2123" s="2"/>
      <c r="AD2123" s="2"/>
      <c r="AE2123" s="2"/>
      <c r="AF2123" s="2"/>
      <c r="AG2123" s="2"/>
      <c r="AH2123" s="2"/>
      <c r="AI2123" s="2"/>
      <c r="AJ2123" s="2"/>
      <c r="AK2123" s="2"/>
      <c r="AL2123" s="2"/>
      <c r="AM2123" s="2"/>
      <c r="AO2123" s="2"/>
    </row>
    <row r="2124" spans="16:41" x14ac:dyDescent="0.2">
      <c r="P2124" s="2"/>
      <c r="Q2124" s="2"/>
      <c r="S2124" s="2"/>
      <c r="U2124" s="2"/>
      <c r="V2124" s="2"/>
      <c r="W2124" s="2"/>
      <c r="X2124" s="2"/>
      <c r="Y2124" s="2"/>
      <c r="Z2124" s="2"/>
      <c r="AA2124" s="2"/>
      <c r="AB2124" s="2"/>
      <c r="AC2124" s="2"/>
      <c r="AD2124" s="2"/>
      <c r="AE2124" s="2"/>
      <c r="AF2124" s="2"/>
      <c r="AG2124" s="2"/>
      <c r="AH2124" s="2"/>
      <c r="AI2124" s="2"/>
      <c r="AJ2124" s="2"/>
      <c r="AK2124" s="2"/>
      <c r="AL2124" s="2"/>
      <c r="AM2124" s="2"/>
      <c r="AO2124" s="2"/>
    </row>
    <row r="2125" spans="16:41" x14ac:dyDescent="0.2">
      <c r="P2125" s="2"/>
      <c r="Q2125" s="2"/>
      <c r="S2125" s="2"/>
      <c r="U2125" s="2"/>
      <c r="V2125" s="2"/>
      <c r="W2125" s="2"/>
      <c r="X2125" s="2"/>
      <c r="Y2125" s="2"/>
      <c r="Z2125" s="2"/>
      <c r="AA2125" s="2"/>
      <c r="AB2125" s="2"/>
      <c r="AC2125" s="2"/>
      <c r="AD2125" s="2"/>
      <c r="AE2125" s="2"/>
      <c r="AF2125" s="2"/>
      <c r="AG2125" s="2"/>
      <c r="AH2125" s="2"/>
      <c r="AI2125" s="2"/>
      <c r="AJ2125" s="2"/>
      <c r="AK2125" s="2"/>
      <c r="AL2125" s="2"/>
      <c r="AM2125" s="2"/>
      <c r="AO2125" s="2"/>
    </row>
    <row r="2126" spans="16:41" x14ac:dyDescent="0.2">
      <c r="P2126" s="2"/>
      <c r="Q2126" s="2"/>
      <c r="S2126" s="2"/>
      <c r="U2126" s="2"/>
      <c r="V2126" s="2"/>
      <c r="W2126" s="2"/>
      <c r="X2126" s="2"/>
      <c r="Y2126" s="2"/>
      <c r="Z2126" s="2"/>
      <c r="AA2126" s="2"/>
      <c r="AB2126" s="2"/>
      <c r="AC2126" s="2"/>
      <c r="AD2126" s="2"/>
      <c r="AE2126" s="2"/>
      <c r="AF2126" s="2"/>
      <c r="AG2126" s="2"/>
      <c r="AH2126" s="2"/>
      <c r="AI2126" s="2"/>
      <c r="AJ2126" s="2"/>
      <c r="AK2126" s="2"/>
      <c r="AL2126" s="2"/>
      <c r="AM2126" s="2"/>
      <c r="AO2126" s="2"/>
    </row>
    <row r="2127" spans="16:41" x14ac:dyDescent="0.2">
      <c r="P2127" s="2"/>
      <c r="Q2127" s="2"/>
      <c r="S2127" s="2"/>
      <c r="U2127" s="2"/>
      <c r="V2127" s="2"/>
      <c r="W2127" s="2"/>
      <c r="X2127" s="2"/>
      <c r="Y2127" s="2"/>
      <c r="Z2127" s="2"/>
      <c r="AA2127" s="2"/>
      <c r="AB2127" s="2"/>
      <c r="AC2127" s="2"/>
      <c r="AD2127" s="2"/>
      <c r="AE2127" s="2"/>
      <c r="AF2127" s="2"/>
      <c r="AG2127" s="2"/>
      <c r="AH2127" s="2"/>
      <c r="AI2127" s="2"/>
      <c r="AJ2127" s="2"/>
      <c r="AK2127" s="2"/>
      <c r="AL2127" s="2"/>
      <c r="AM2127" s="2"/>
      <c r="AO2127" s="2"/>
    </row>
    <row r="2128" spans="16:41" x14ac:dyDescent="0.2">
      <c r="P2128" s="2"/>
      <c r="Q2128" s="2"/>
      <c r="S2128" s="2"/>
      <c r="U2128" s="2"/>
      <c r="V2128" s="2"/>
      <c r="W2128" s="2"/>
      <c r="X2128" s="2"/>
      <c r="Y2128" s="2"/>
      <c r="Z2128" s="2"/>
      <c r="AA2128" s="2"/>
      <c r="AB2128" s="2"/>
      <c r="AC2128" s="2"/>
      <c r="AD2128" s="2"/>
      <c r="AE2128" s="2"/>
      <c r="AF2128" s="2"/>
      <c r="AG2128" s="2"/>
      <c r="AH2128" s="2"/>
      <c r="AI2128" s="2"/>
      <c r="AJ2128" s="2"/>
      <c r="AK2128" s="2"/>
      <c r="AL2128" s="2"/>
      <c r="AM2128" s="2"/>
      <c r="AO2128" s="2"/>
    </row>
    <row r="2129" spans="16:41" x14ac:dyDescent="0.2">
      <c r="P2129" s="2"/>
      <c r="Q2129" s="2"/>
      <c r="S2129" s="2"/>
      <c r="U2129" s="2"/>
      <c r="V2129" s="2"/>
      <c r="W2129" s="2"/>
      <c r="X2129" s="2"/>
      <c r="Y2129" s="2"/>
      <c r="Z2129" s="2"/>
      <c r="AA2129" s="2"/>
      <c r="AB2129" s="2"/>
      <c r="AC2129" s="2"/>
      <c r="AD2129" s="2"/>
      <c r="AE2129" s="2"/>
      <c r="AF2129" s="2"/>
      <c r="AG2129" s="2"/>
      <c r="AH2129" s="2"/>
      <c r="AI2129" s="2"/>
      <c r="AJ2129" s="2"/>
      <c r="AK2129" s="2"/>
      <c r="AL2129" s="2"/>
      <c r="AM2129" s="2"/>
      <c r="AO2129" s="2"/>
    </row>
    <row r="2130" spans="16:41" x14ac:dyDescent="0.2">
      <c r="P2130" s="2"/>
      <c r="Q2130" s="2"/>
      <c r="S2130" s="2"/>
      <c r="U2130" s="2"/>
      <c r="V2130" s="2"/>
      <c r="W2130" s="2"/>
      <c r="X2130" s="2"/>
      <c r="Y2130" s="2"/>
      <c r="Z2130" s="2"/>
      <c r="AA2130" s="2"/>
      <c r="AB2130" s="2"/>
      <c r="AC2130" s="2"/>
      <c r="AD2130" s="2"/>
      <c r="AE2130" s="2"/>
      <c r="AF2130" s="2"/>
      <c r="AG2130" s="2"/>
      <c r="AH2130" s="2"/>
      <c r="AI2130" s="2"/>
      <c r="AJ2130" s="2"/>
      <c r="AK2130" s="2"/>
      <c r="AL2130" s="2"/>
      <c r="AM2130" s="2"/>
      <c r="AO2130" s="2"/>
    </row>
    <row r="2131" spans="16:41" x14ac:dyDescent="0.2">
      <c r="P2131" s="2"/>
      <c r="Q2131" s="2"/>
      <c r="S2131" s="2"/>
      <c r="U2131" s="2"/>
      <c r="V2131" s="2"/>
      <c r="W2131" s="2"/>
      <c r="X2131" s="2"/>
      <c r="Y2131" s="2"/>
      <c r="Z2131" s="2"/>
      <c r="AA2131" s="2"/>
      <c r="AB2131" s="2"/>
      <c r="AC2131" s="2"/>
      <c r="AD2131" s="2"/>
      <c r="AE2131" s="2"/>
      <c r="AF2131" s="2"/>
      <c r="AG2131" s="2"/>
      <c r="AH2131" s="2"/>
      <c r="AI2131" s="2"/>
      <c r="AJ2131" s="2"/>
      <c r="AK2131" s="2"/>
      <c r="AL2131" s="2"/>
      <c r="AM2131" s="2"/>
      <c r="AO2131" s="2"/>
    </row>
    <row r="2132" spans="16:41" x14ac:dyDescent="0.2">
      <c r="P2132" s="2"/>
      <c r="Q2132" s="2"/>
      <c r="S2132" s="2"/>
      <c r="U2132" s="2"/>
      <c r="V2132" s="2"/>
      <c r="W2132" s="2"/>
      <c r="X2132" s="2"/>
      <c r="Y2132" s="2"/>
      <c r="Z2132" s="2"/>
      <c r="AA2132" s="2"/>
      <c r="AB2132" s="2"/>
      <c r="AC2132" s="2"/>
      <c r="AD2132" s="2"/>
      <c r="AE2132" s="2"/>
      <c r="AF2132" s="2"/>
      <c r="AG2132" s="2"/>
      <c r="AH2132" s="2"/>
      <c r="AI2132" s="2"/>
      <c r="AJ2132" s="2"/>
      <c r="AK2132" s="2"/>
      <c r="AL2132" s="2"/>
      <c r="AM2132" s="2"/>
      <c r="AO2132" s="2"/>
    </row>
    <row r="2133" spans="16:41" x14ac:dyDescent="0.2">
      <c r="P2133" s="2"/>
      <c r="Q2133" s="2"/>
      <c r="S2133" s="2"/>
      <c r="U2133" s="2"/>
      <c r="V2133" s="2"/>
      <c r="W2133" s="2"/>
      <c r="X2133" s="2"/>
      <c r="Y2133" s="2"/>
      <c r="Z2133" s="2"/>
      <c r="AA2133" s="2"/>
      <c r="AB2133" s="2"/>
      <c r="AC2133" s="2"/>
      <c r="AD2133" s="2"/>
      <c r="AE2133" s="2"/>
      <c r="AF2133" s="2"/>
      <c r="AG2133" s="2"/>
      <c r="AH2133" s="2"/>
      <c r="AI2133" s="2"/>
      <c r="AJ2133" s="2"/>
      <c r="AK2133" s="2"/>
      <c r="AL2133" s="2"/>
      <c r="AM2133" s="2"/>
      <c r="AO2133" s="2"/>
    </row>
    <row r="2134" spans="16:41" x14ac:dyDescent="0.2">
      <c r="P2134" s="2"/>
      <c r="Q2134" s="2"/>
      <c r="S2134" s="2"/>
      <c r="U2134" s="2"/>
      <c r="V2134" s="2"/>
      <c r="W2134" s="2"/>
      <c r="X2134" s="2"/>
      <c r="Y2134" s="2"/>
      <c r="Z2134" s="2"/>
      <c r="AA2134" s="2"/>
      <c r="AB2134" s="2"/>
      <c r="AC2134" s="2"/>
      <c r="AD2134" s="2"/>
      <c r="AE2134" s="2"/>
      <c r="AF2134" s="2"/>
      <c r="AG2134" s="2"/>
      <c r="AH2134" s="2"/>
      <c r="AI2134" s="2"/>
      <c r="AJ2134" s="2"/>
      <c r="AK2134" s="2"/>
      <c r="AL2134" s="2"/>
      <c r="AM2134" s="2"/>
      <c r="AO2134" s="2"/>
    </row>
    <row r="2135" spans="16:41" x14ac:dyDescent="0.2">
      <c r="P2135" s="2"/>
      <c r="Q2135" s="2"/>
      <c r="S2135" s="2"/>
      <c r="U2135" s="2"/>
      <c r="V2135" s="2"/>
      <c r="W2135" s="2"/>
      <c r="X2135" s="2"/>
      <c r="Y2135" s="2"/>
      <c r="Z2135" s="2"/>
      <c r="AA2135" s="2"/>
      <c r="AB2135" s="2"/>
      <c r="AC2135" s="2"/>
      <c r="AD2135" s="2"/>
      <c r="AE2135" s="2"/>
      <c r="AF2135" s="2"/>
      <c r="AG2135" s="2"/>
      <c r="AH2135" s="2"/>
      <c r="AI2135" s="2"/>
      <c r="AJ2135" s="2"/>
      <c r="AK2135" s="2"/>
      <c r="AL2135" s="2"/>
      <c r="AM2135" s="2"/>
      <c r="AO2135" s="2"/>
    </row>
    <row r="2136" spans="16:41" x14ac:dyDescent="0.2">
      <c r="P2136" s="2"/>
      <c r="Q2136" s="2"/>
      <c r="S2136" s="2"/>
      <c r="U2136" s="2"/>
      <c r="V2136" s="2"/>
      <c r="W2136" s="2"/>
      <c r="X2136" s="2"/>
      <c r="Y2136" s="2"/>
      <c r="Z2136" s="2"/>
      <c r="AA2136" s="2"/>
      <c r="AB2136" s="2"/>
      <c r="AC2136" s="2"/>
      <c r="AD2136" s="2"/>
      <c r="AE2136" s="2"/>
      <c r="AF2136" s="2"/>
      <c r="AG2136" s="2"/>
      <c r="AH2136" s="2"/>
      <c r="AI2136" s="2"/>
      <c r="AJ2136" s="2"/>
      <c r="AK2136" s="2"/>
      <c r="AL2136" s="2"/>
      <c r="AM2136" s="2"/>
      <c r="AO2136" s="2"/>
    </row>
    <row r="2137" spans="16:41" x14ac:dyDescent="0.2">
      <c r="P2137" s="2"/>
      <c r="Q2137" s="2"/>
      <c r="S2137" s="2"/>
      <c r="U2137" s="2"/>
      <c r="V2137" s="2"/>
      <c r="W2137" s="2"/>
      <c r="X2137" s="2"/>
      <c r="Y2137" s="2"/>
      <c r="Z2137" s="2"/>
      <c r="AA2137" s="2"/>
      <c r="AB2137" s="2"/>
      <c r="AC2137" s="2"/>
      <c r="AD2137" s="2"/>
      <c r="AE2137" s="2"/>
      <c r="AF2137" s="2"/>
      <c r="AG2137" s="2"/>
      <c r="AH2137" s="2"/>
      <c r="AI2137" s="2"/>
      <c r="AJ2137" s="2"/>
      <c r="AK2137" s="2"/>
      <c r="AL2137" s="2"/>
      <c r="AM2137" s="2"/>
      <c r="AO2137" s="2"/>
    </row>
    <row r="2138" spans="16:41" x14ac:dyDescent="0.2">
      <c r="P2138" s="2"/>
      <c r="Q2138" s="2"/>
      <c r="S2138" s="2"/>
      <c r="U2138" s="2"/>
      <c r="V2138" s="2"/>
      <c r="W2138" s="2"/>
      <c r="X2138" s="2"/>
      <c r="Y2138" s="2"/>
      <c r="Z2138" s="2"/>
      <c r="AA2138" s="2"/>
      <c r="AB2138" s="2"/>
      <c r="AC2138" s="2"/>
      <c r="AD2138" s="2"/>
      <c r="AE2138" s="2"/>
      <c r="AF2138" s="2"/>
      <c r="AG2138" s="2"/>
      <c r="AH2138" s="2"/>
      <c r="AI2138" s="2"/>
      <c r="AJ2138" s="2"/>
      <c r="AK2138" s="2"/>
      <c r="AL2138" s="2"/>
      <c r="AM2138" s="2"/>
      <c r="AO2138" s="2"/>
    </row>
    <row r="2139" spans="16:41" x14ac:dyDescent="0.2">
      <c r="P2139" s="2"/>
      <c r="Q2139" s="2"/>
      <c r="S2139" s="2"/>
      <c r="U2139" s="2"/>
      <c r="V2139" s="2"/>
      <c r="W2139" s="2"/>
      <c r="X2139" s="2"/>
      <c r="Y2139" s="2"/>
      <c r="Z2139" s="2"/>
      <c r="AA2139" s="2"/>
      <c r="AB2139" s="2"/>
      <c r="AC2139" s="2"/>
      <c r="AD2139" s="2"/>
      <c r="AE2139" s="2"/>
      <c r="AF2139" s="2"/>
      <c r="AG2139" s="2"/>
      <c r="AH2139" s="2"/>
      <c r="AI2139" s="2"/>
      <c r="AJ2139" s="2"/>
      <c r="AK2139" s="2"/>
      <c r="AL2139" s="2"/>
      <c r="AM2139" s="2"/>
      <c r="AO2139" s="2"/>
    </row>
    <row r="2140" spans="16:41" x14ac:dyDescent="0.2">
      <c r="P2140" s="2"/>
      <c r="Q2140" s="2"/>
      <c r="S2140" s="2"/>
      <c r="U2140" s="2"/>
      <c r="V2140" s="2"/>
      <c r="W2140" s="2"/>
      <c r="X2140" s="2"/>
      <c r="Y2140" s="2"/>
      <c r="Z2140" s="2"/>
      <c r="AA2140" s="2"/>
      <c r="AB2140" s="2"/>
      <c r="AC2140" s="2"/>
      <c r="AD2140" s="2"/>
      <c r="AE2140" s="2"/>
      <c r="AF2140" s="2"/>
      <c r="AG2140" s="2"/>
      <c r="AH2140" s="2"/>
      <c r="AI2140" s="2"/>
      <c r="AJ2140" s="2"/>
      <c r="AK2140" s="2"/>
      <c r="AL2140" s="2"/>
      <c r="AM2140" s="2"/>
      <c r="AO2140" s="2"/>
    </row>
    <row r="2141" spans="16:41" x14ac:dyDescent="0.2">
      <c r="P2141" s="2"/>
      <c r="Q2141" s="2"/>
      <c r="S2141" s="2"/>
      <c r="U2141" s="2"/>
      <c r="V2141" s="2"/>
      <c r="W2141" s="2"/>
      <c r="X2141" s="2"/>
      <c r="Y2141" s="2"/>
      <c r="Z2141" s="2"/>
      <c r="AA2141" s="2"/>
      <c r="AB2141" s="2"/>
      <c r="AC2141" s="2"/>
      <c r="AD2141" s="2"/>
      <c r="AE2141" s="2"/>
      <c r="AF2141" s="2"/>
      <c r="AG2141" s="2"/>
      <c r="AH2141" s="2"/>
      <c r="AI2141" s="2"/>
      <c r="AJ2141" s="2"/>
      <c r="AK2141" s="2"/>
      <c r="AL2141" s="2"/>
      <c r="AM2141" s="2"/>
      <c r="AO2141" s="2"/>
    </row>
    <row r="2142" spans="16:41" x14ac:dyDescent="0.2">
      <c r="P2142" s="2"/>
      <c r="Q2142" s="2"/>
      <c r="S2142" s="2"/>
      <c r="U2142" s="2"/>
      <c r="V2142" s="2"/>
      <c r="W2142" s="2"/>
      <c r="X2142" s="2"/>
      <c r="Y2142" s="2"/>
      <c r="Z2142" s="2"/>
      <c r="AA2142" s="2"/>
      <c r="AB2142" s="2"/>
      <c r="AC2142" s="2"/>
      <c r="AD2142" s="2"/>
      <c r="AE2142" s="2"/>
      <c r="AF2142" s="2"/>
      <c r="AG2142" s="2"/>
      <c r="AH2142" s="2"/>
      <c r="AI2142" s="2"/>
      <c r="AJ2142" s="2"/>
      <c r="AK2142" s="2"/>
      <c r="AL2142" s="2"/>
      <c r="AM2142" s="2"/>
      <c r="AO2142" s="2"/>
    </row>
    <row r="2143" spans="16:41" x14ac:dyDescent="0.2">
      <c r="P2143" s="2"/>
      <c r="Q2143" s="2"/>
      <c r="S2143" s="2"/>
      <c r="U2143" s="2"/>
      <c r="V2143" s="2"/>
      <c r="W2143" s="2"/>
      <c r="X2143" s="2"/>
      <c r="Y2143" s="2"/>
      <c r="Z2143" s="2"/>
      <c r="AA2143" s="2"/>
      <c r="AB2143" s="2"/>
      <c r="AC2143" s="2"/>
      <c r="AD2143" s="2"/>
      <c r="AE2143" s="2"/>
      <c r="AF2143" s="2"/>
      <c r="AG2143" s="2"/>
      <c r="AH2143" s="2"/>
      <c r="AI2143" s="2"/>
      <c r="AJ2143" s="2"/>
      <c r="AK2143" s="2"/>
      <c r="AL2143" s="2"/>
      <c r="AM2143" s="2"/>
      <c r="AO2143" s="2"/>
    </row>
    <row r="2144" spans="16:41" x14ac:dyDescent="0.2">
      <c r="P2144" s="2"/>
      <c r="Q2144" s="2"/>
      <c r="S2144" s="2"/>
      <c r="U2144" s="2"/>
      <c r="V2144" s="2"/>
      <c r="W2144" s="2"/>
      <c r="X2144" s="2"/>
      <c r="Y2144" s="2"/>
      <c r="Z2144" s="2"/>
      <c r="AA2144" s="2"/>
      <c r="AB2144" s="2"/>
      <c r="AC2144" s="2"/>
      <c r="AD2144" s="2"/>
      <c r="AE2144" s="2"/>
      <c r="AF2144" s="2"/>
      <c r="AG2144" s="2"/>
      <c r="AH2144" s="2"/>
      <c r="AI2144" s="2"/>
      <c r="AJ2144" s="2"/>
      <c r="AK2144" s="2"/>
      <c r="AL2144" s="2"/>
      <c r="AM2144" s="2"/>
      <c r="AO2144" s="2"/>
    </row>
    <row r="2145" spans="16:41" x14ac:dyDescent="0.2">
      <c r="P2145" s="2"/>
      <c r="Q2145" s="2"/>
      <c r="S2145" s="2"/>
      <c r="U2145" s="2"/>
      <c r="V2145" s="2"/>
      <c r="W2145" s="2"/>
      <c r="X2145" s="2"/>
      <c r="Y2145" s="2"/>
      <c r="Z2145" s="2"/>
      <c r="AA2145" s="2"/>
      <c r="AB2145" s="2"/>
      <c r="AC2145" s="2"/>
      <c r="AD2145" s="2"/>
      <c r="AE2145" s="2"/>
      <c r="AF2145" s="2"/>
      <c r="AG2145" s="2"/>
      <c r="AH2145" s="2"/>
      <c r="AI2145" s="2"/>
      <c r="AJ2145" s="2"/>
      <c r="AK2145" s="2"/>
      <c r="AL2145" s="2"/>
      <c r="AM2145" s="2"/>
      <c r="AO2145" s="2"/>
    </row>
    <row r="2146" spans="16:41" x14ac:dyDescent="0.2">
      <c r="P2146" s="2"/>
      <c r="Q2146" s="2"/>
      <c r="S2146" s="2"/>
      <c r="U2146" s="2"/>
      <c r="V2146" s="2"/>
      <c r="W2146" s="2"/>
      <c r="X2146" s="2"/>
      <c r="Y2146" s="2"/>
      <c r="Z2146" s="2"/>
      <c r="AA2146" s="2"/>
      <c r="AB2146" s="2"/>
      <c r="AC2146" s="2"/>
      <c r="AD2146" s="2"/>
      <c r="AE2146" s="2"/>
      <c r="AF2146" s="2"/>
      <c r="AG2146" s="2"/>
      <c r="AH2146" s="2"/>
      <c r="AI2146" s="2"/>
      <c r="AJ2146" s="2"/>
      <c r="AK2146" s="2"/>
      <c r="AL2146" s="2"/>
      <c r="AM2146" s="2"/>
      <c r="AO2146" s="2"/>
    </row>
    <row r="2147" spans="16:41" x14ac:dyDescent="0.2">
      <c r="P2147" s="2"/>
      <c r="Q2147" s="2"/>
      <c r="S2147" s="2"/>
      <c r="U2147" s="2"/>
      <c r="V2147" s="2"/>
      <c r="W2147" s="2"/>
      <c r="X2147" s="2"/>
      <c r="Y2147" s="2"/>
      <c r="Z2147" s="2"/>
      <c r="AA2147" s="2"/>
      <c r="AB2147" s="2"/>
      <c r="AC2147" s="2"/>
      <c r="AD2147" s="2"/>
      <c r="AE2147" s="2"/>
      <c r="AF2147" s="2"/>
      <c r="AG2147" s="2"/>
      <c r="AH2147" s="2"/>
      <c r="AI2147" s="2"/>
      <c r="AJ2147" s="2"/>
      <c r="AK2147" s="2"/>
      <c r="AL2147" s="2"/>
      <c r="AM2147" s="2"/>
      <c r="AO2147" s="2"/>
    </row>
    <row r="2148" spans="16:41" x14ac:dyDescent="0.2">
      <c r="P2148" s="2"/>
      <c r="Q2148" s="2"/>
      <c r="S2148" s="2"/>
      <c r="U2148" s="2"/>
      <c r="V2148" s="2"/>
      <c r="W2148" s="2"/>
      <c r="X2148" s="2"/>
      <c r="Y2148" s="2"/>
      <c r="Z2148" s="2"/>
      <c r="AA2148" s="2"/>
      <c r="AB2148" s="2"/>
      <c r="AC2148" s="2"/>
      <c r="AD2148" s="2"/>
      <c r="AE2148" s="2"/>
      <c r="AF2148" s="2"/>
      <c r="AG2148" s="2"/>
      <c r="AH2148" s="2"/>
      <c r="AI2148" s="2"/>
      <c r="AJ2148" s="2"/>
      <c r="AK2148" s="2"/>
      <c r="AL2148" s="2"/>
      <c r="AM2148" s="2"/>
      <c r="AO2148" s="2"/>
    </row>
    <row r="2149" spans="16:41" x14ac:dyDescent="0.2">
      <c r="P2149" s="2"/>
      <c r="Q2149" s="2"/>
      <c r="S2149" s="2"/>
      <c r="U2149" s="2"/>
      <c r="V2149" s="2"/>
      <c r="W2149" s="2"/>
      <c r="X2149" s="2"/>
      <c r="Y2149" s="2"/>
      <c r="Z2149" s="2"/>
      <c r="AA2149" s="2"/>
      <c r="AB2149" s="2"/>
      <c r="AC2149" s="2"/>
      <c r="AD2149" s="2"/>
      <c r="AE2149" s="2"/>
      <c r="AF2149" s="2"/>
      <c r="AG2149" s="2"/>
      <c r="AH2149" s="2"/>
      <c r="AI2149" s="2"/>
      <c r="AJ2149" s="2"/>
      <c r="AK2149" s="2"/>
      <c r="AL2149" s="2"/>
      <c r="AM2149" s="2"/>
      <c r="AO2149" s="2"/>
    </row>
    <row r="2150" spans="16:41" x14ac:dyDescent="0.2">
      <c r="P2150" s="2"/>
      <c r="Q2150" s="2"/>
      <c r="S2150" s="2"/>
      <c r="U2150" s="2"/>
      <c r="V2150" s="2"/>
      <c r="W2150" s="2"/>
      <c r="X2150" s="2"/>
      <c r="Y2150" s="2"/>
      <c r="Z2150" s="2"/>
      <c r="AA2150" s="2"/>
      <c r="AB2150" s="2"/>
      <c r="AC2150" s="2"/>
      <c r="AD2150" s="2"/>
      <c r="AE2150" s="2"/>
      <c r="AF2150" s="2"/>
      <c r="AG2150" s="2"/>
      <c r="AH2150" s="2"/>
      <c r="AI2150" s="2"/>
      <c r="AJ2150" s="2"/>
      <c r="AK2150" s="2"/>
      <c r="AL2150" s="2"/>
      <c r="AM2150" s="2"/>
      <c r="AO2150" s="2"/>
    </row>
    <row r="2151" spans="16:41" x14ac:dyDescent="0.2">
      <c r="P2151" s="2"/>
      <c r="Q2151" s="2"/>
      <c r="S2151" s="2"/>
      <c r="U2151" s="2"/>
      <c r="V2151" s="2"/>
      <c r="W2151" s="2"/>
      <c r="X2151" s="2"/>
      <c r="Y2151" s="2"/>
      <c r="Z2151" s="2"/>
      <c r="AA2151" s="2"/>
      <c r="AB2151" s="2"/>
      <c r="AC2151" s="2"/>
      <c r="AD2151" s="2"/>
      <c r="AE2151" s="2"/>
      <c r="AF2151" s="2"/>
      <c r="AG2151" s="2"/>
      <c r="AH2151" s="2"/>
      <c r="AI2151" s="2"/>
      <c r="AJ2151" s="2"/>
      <c r="AK2151" s="2"/>
      <c r="AL2151" s="2"/>
      <c r="AM2151" s="2"/>
      <c r="AO2151" s="2"/>
    </row>
    <row r="2152" spans="16:41" x14ac:dyDescent="0.2">
      <c r="P2152" s="2"/>
      <c r="Q2152" s="2"/>
      <c r="S2152" s="2"/>
      <c r="U2152" s="2"/>
      <c r="V2152" s="2"/>
      <c r="W2152" s="2"/>
      <c r="X2152" s="2"/>
      <c r="Y2152" s="2"/>
      <c r="Z2152" s="2"/>
      <c r="AA2152" s="2"/>
      <c r="AB2152" s="2"/>
      <c r="AC2152" s="2"/>
      <c r="AD2152" s="2"/>
      <c r="AE2152" s="2"/>
      <c r="AF2152" s="2"/>
      <c r="AG2152" s="2"/>
      <c r="AH2152" s="2"/>
      <c r="AI2152" s="2"/>
      <c r="AJ2152" s="2"/>
      <c r="AK2152" s="2"/>
      <c r="AL2152" s="2"/>
      <c r="AM2152" s="2"/>
      <c r="AO2152" s="2"/>
    </row>
    <row r="2153" spans="16:41" x14ac:dyDescent="0.2">
      <c r="P2153" s="2"/>
      <c r="Q2153" s="2"/>
      <c r="S2153" s="2"/>
      <c r="U2153" s="2"/>
      <c r="V2153" s="2"/>
      <c r="W2153" s="2"/>
      <c r="X2153" s="2"/>
      <c r="Y2153" s="2"/>
      <c r="Z2153" s="2"/>
      <c r="AA2153" s="2"/>
      <c r="AB2153" s="2"/>
      <c r="AC2153" s="2"/>
      <c r="AD2153" s="2"/>
      <c r="AE2153" s="2"/>
      <c r="AF2153" s="2"/>
      <c r="AG2153" s="2"/>
      <c r="AH2153" s="2"/>
      <c r="AI2153" s="2"/>
      <c r="AJ2153" s="2"/>
      <c r="AK2153" s="2"/>
      <c r="AL2153" s="2"/>
      <c r="AM2153" s="2"/>
      <c r="AO2153" s="2"/>
    </row>
    <row r="2154" spans="16:41" x14ac:dyDescent="0.2">
      <c r="P2154" s="2"/>
      <c r="Q2154" s="2"/>
      <c r="S2154" s="2"/>
      <c r="U2154" s="2"/>
      <c r="V2154" s="2"/>
      <c r="W2154" s="2"/>
      <c r="X2154" s="2"/>
      <c r="Y2154" s="2"/>
      <c r="Z2154" s="2"/>
      <c r="AA2154" s="2"/>
      <c r="AB2154" s="2"/>
      <c r="AC2154" s="2"/>
      <c r="AD2154" s="2"/>
      <c r="AE2154" s="2"/>
      <c r="AF2154" s="2"/>
      <c r="AG2154" s="2"/>
      <c r="AH2154" s="2"/>
      <c r="AI2154" s="2"/>
      <c r="AJ2154" s="2"/>
      <c r="AK2154" s="2"/>
      <c r="AL2154" s="2"/>
      <c r="AM2154" s="2"/>
      <c r="AO2154" s="2"/>
    </row>
    <row r="2155" spans="16:41" x14ac:dyDescent="0.2">
      <c r="P2155" s="2"/>
      <c r="Q2155" s="2"/>
      <c r="S2155" s="2"/>
      <c r="U2155" s="2"/>
      <c r="V2155" s="2"/>
      <c r="W2155" s="2"/>
      <c r="X2155" s="2"/>
      <c r="Y2155" s="2"/>
      <c r="Z2155" s="2"/>
      <c r="AA2155" s="2"/>
      <c r="AB2155" s="2"/>
      <c r="AC2155" s="2"/>
      <c r="AD2155" s="2"/>
      <c r="AE2155" s="2"/>
      <c r="AF2155" s="2"/>
      <c r="AG2155" s="2"/>
      <c r="AH2155" s="2"/>
      <c r="AI2155" s="2"/>
      <c r="AJ2155" s="2"/>
      <c r="AK2155" s="2"/>
      <c r="AL2155" s="2"/>
      <c r="AM2155" s="2"/>
      <c r="AO2155" s="2"/>
    </row>
    <row r="2156" spans="16:41" x14ac:dyDescent="0.2">
      <c r="P2156" s="2"/>
      <c r="Q2156" s="2"/>
      <c r="S2156" s="2"/>
      <c r="U2156" s="2"/>
      <c r="V2156" s="2"/>
      <c r="W2156" s="2"/>
      <c r="X2156" s="2"/>
      <c r="Y2156" s="2"/>
      <c r="Z2156" s="2"/>
      <c r="AA2156" s="2"/>
      <c r="AB2156" s="2"/>
      <c r="AC2156" s="2"/>
      <c r="AD2156" s="2"/>
      <c r="AE2156" s="2"/>
      <c r="AF2156" s="2"/>
      <c r="AG2156" s="2"/>
      <c r="AH2156" s="2"/>
      <c r="AI2156" s="2"/>
      <c r="AJ2156" s="2"/>
      <c r="AK2156" s="2"/>
      <c r="AL2156" s="2"/>
      <c r="AM2156" s="2"/>
      <c r="AO2156" s="2"/>
    </row>
    <row r="2157" spans="16:41" x14ac:dyDescent="0.2">
      <c r="P2157" s="2"/>
      <c r="Q2157" s="2"/>
      <c r="S2157" s="2"/>
      <c r="U2157" s="2"/>
      <c r="V2157" s="2"/>
      <c r="W2157" s="2"/>
      <c r="X2157" s="2"/>
      <c r="Y2157" s="2"/>
      <c r="Z2157" s="2"/>
      <c r="AA2157" s="2"/>
      <c r="AB2157" s="2"/>
      <c r="AC2157" s="2"/>
      <c r="AD2157" s="2"/>
      <c r="AE2157" s="2"/>
      <c r="AF2157" s="2"/>
      <c r="AG2157" s="2"/>
      <c r="AH2157" s="2"/>
      <c r="AI2157" s="2"/>
      <c r="AJ2157" s="2"/>
      <c r="AK2157" s="2"/>
      <c r="AL2157" s="2"/>
      <c r="AM2157" s="2"/>
      <c r="AO2157" s="2"/>
    </row>
    <row r="2158" spans="16:41" x14ac:dyDescent="0.2">
      <c r="P2158" s="2"/>
      <c r="Q2158" s="2"/>
      <c r="S2158" s="2"/>
      <c r="U2158" s="2"/>
      <c r="V2158" s="2"/>
      <c r="W2158" s="2"/>
      <c r="X2158" s="2"/>
      <c r="Y2158" s="2"/>
      <c r="Z2158" s="2"/>
      <c r="AA2158" s="2"/>
      <c r="AB2158" s="2"/>
      <c r="AC2158" s="2"/>
      <c r="AD2158" s="2"/>
      <c r="AE2158" s="2"/>
      <c r="AF2158" s="2"/>
      <c r="AG2158" s="2"/>
      <c r="AH2158" s="2"/>
      <c r="AI2158" s="2"/>
      <c r="AJ2158" s="2"/>
      <c r="AK2158" s="2"/>
      <c r="AL2158" s="2"/>
      <c r="AM2158" s="2"/>
      <c r="AO2158" s="2"/>
    </row>
    <row r="2159" spans="16:41" x14ac:dyDescent="0.2">
      <c r="P2159" s="2"/>
      <c r="Q2159" s="2"/>
      <c r="S2159" s="2"/>
      <c r="U2159" s="2"/>
      <c r="V2159" s="2"/>
      <c r="W2159" s="2"/>
      <c r="X2159" s="2"/>
      <c r="Y2159" s="2"/>
      <c r="Z2159" s="2"/>
      <c r="AA2159" s="2"/>
      <c r="AB2159" s="2"/>
      <c r="AC2159" s="2"/>
      <c r="AD2159" s="2"/>
      <c r="AE2159" s="2"/>
      <c r="AF2159" s="2"/>
      <c r="AG2159" s="2"/>
      <c r="AH2159" s="2"/>
      <c r="AI2159" s="2"/>
      <c r="AJ2159" s="2"/>
      <c r="AK2159" s="2"/>
      <c r="AL2159" s="2"/>
      <c r="AM2159" s="2"/>
      <c r="AO2159" s="2"/>
    </row>
    <row r="2160" spans="16:41" x14ac:dyDescent="0.2">
      <c r="P2160" s="2"/>
      <c r="Q2160" s="2"/>
      <c r="S2160" s="2"/>
      <c r="U2160" s="2"/>
      <c r="V2160" s="2"/>
      <c r="W2160" s="2"/>
      <c r="X2160" s="2"/>
      <c r="Y2160" s="2"/>
      <c r="Z2160" s="2"/>
      <c r="AA2160" s="2"/>
      <c r="AB2160" s="2"/>
      <c r="AC2160" s="2"/>
      <c r="AD2160" s="2"/>
      <c r="AE2160" s="2"/>
      <c r="AF2160" s="2"/>
      <c r="AG2160" s="2"/>
      <c r="AH2160" s="2"/>
      <c r="AI2160" s="2"/>
      <c r="AJ2160" s="2"/>
      <c r="AK2160" s="2"/>
      <c r="AL2160" s="2"/>
      <c r="AM2160" s="2"/>
      <c r="AO2160" s="2"/>
    </row>
    <row r="2161" spans="16:41" x14ac:dyDescent="0.2">
      <c r="P2161" s="2"/>
      <c r="Q2161" s="2"/>
      <c r="S2161" s="2"/>
      <c r="U2161" s="2"/>
      <c r="V2161" s="2"/>
      <c r="W2161" s="2"/>
      <c r="X2161" s="2"/>
      <c r="Y2161" s="2"/>
      <c r="Z2161" s="2"/>
      <c r="AA2161" s="2"/>
      <c r="AB2161" s="2"/>
      <c r="AC2161" s="2"/>
      <c r="AD2161" s="2"/>
      <c r="AE2161" s="2"/>
      <c r="AF2161" s="2"/>
      <c r="AG2161" s="2"/>
      <c r="AH2161" s="2"/>
      <c r="AI2161" s="2"/>
      <c r="AJ2161" s="2"/>
      <c r="AK2161" s="2"/>
      <c r="AL2161" s="2"/>
      <c r="AM2161" s="2"/>
      <c r="AO2161" s="2"/>
    </row>
    <row r="2162" spans="16:41" x14ac:dyDescent="0.2">
      <c r="P2162" s="2"/>
      <c r="Q2162" s="2"/>
      <c r="S2162" s="2"/>
      <c r="U2162" s="2"/>
      <c r="V2162" s="2"/>
      <c r="W2162" s="2"/>
      <c r="X2162" s="2"/>
      <c r="Y2162" s="2"/>
      <c r="Z2162" s="2"/>
      <c r="AA2162" s="2"/>
      <c r="AB2162" s="2"/>
      <c r="AC2162" s="2"/>
      <c r="AD2162" s="2"/>
      <c r="AE2162" s="2"/>
      <c r="AF2162" s="2"/>
      <c r="AG2162" s="2"/>
      <c r="AH2162" s="2"/>
      <c r="AI2162" s="2"/>
      <c r="AJ2162" s="2"/>
      <c r="AK2162" s="2"/>
      <c r="AL2162" s="2"/>
      <c r="AM2162" s="2"/>
      <c r="AO2162" s="2"/>
    </row>
    <row r="2163" spans="16:41" x14ac:dyDescent="0.2">
      <c r="P2163" s="2"/>
      <c r="Q2163" s="2"/>
      <c r="S2163" s="2"/>
      <c r="U2163" s="2"/>
      <c r="V2163" s="2"/>
      <c r="W2163" s="2"/>
      <c r="X2163" s="2"/>
      <c r="Y2163" s="2"/>
      <c r="Z2163" s="2"/>
      <c r="AA2163" s="2"/>
      <c r="AB2163" s="2"/>
      <c r="AC2163" s="2"/>
      <c r="AD2163" s="2"/>
      <c r="AE2163" s="2"/>
      <c r="AF2163" s="2"/>
      <c r="AG2163" s="2"/>
      <c r="AH2163" s="2"/>
      <c r="AI2163" s="2"/>
      <c r="AJ2163" s="2"/>
      <c r="AK2163" s="2"/>
      <c r="AL2163" s="2"/>
      <c r="AM2163" s="2"/>
      <c r="AO2163" s="2"/>
    </row>
    <row r="2164" spans="16:41" x14ac:dyDescent="0.2">
      <c r="P2164" s="2"/>
      <c r="Q2164" s="2"/>
      <c r="S2164" s="2"/>
      <c r="U2164" s="2"/>
      <c r="V2164" s="2"/>
      <c r="W2164" s="2"/>
      <c r="X2164" s="2"/>
      <c r="Y2164" s="2"/>
      <c r="Z2164" s="2"/>
      <c r="AA2164" s="2"/>
      <c r="AB2164" s="2"/>
      <c r="AC2164" s="2"/>
      <c r="AD2164" s="2"/>
      <c r="AE2164" s="2"/>
      <c r="AF2164" s="2"/>
      <c r="AG2164" s="2"/>
      <c r="AH2164" s="2"/>
      <c r="AI2164" s="2"/>
      <c r="AJ2164" s="2"/>
      <c r="AK2164" s="2"/>
      <c r="AL2164" s="2"/>
      <c r="AM2164" s="2"/>
      <c r="AO2164" s="2"/>
    </row>
    <row r="2165" spans="16:41" x14ac:dyDescent="0.2">
      <c r="P2165" s="2"/>
      <c r="Q2165" s="2"/>
      <c r="S2165" s="2"/>
      <c r="U2165" s="2"/>
      <c r="V2165" s="2"/>
      <c r="W2165" s="2"/>
      <c r="X2165" s="2"/>
      <c r="Y2165" s="2"/>
      <c r="Z2165" s="2"/>
      <c r="AA2165" s="2"/>
      <c r="AB2165" s="2"/>
      <c r="AC2165" s="2"/>
      <c r="AD2165" s="2"/>
      <c r="AE2165" s="2"/>
      <c r="AF2165" s="2"/>
      <c r="AG2165" s="2"/>
      <c r="AH2165" s="2"/>
      <c r="AI2165" s="2"/>
      <c r="AJ2165" s="2"/>
      <c r="AK2165" s="2"/>
      <c r="AL2165" s="2"/>
      <c r="AM2165" s="2"/>
      <c r="AO2165" s="2"/>
    </row>
    <row r="2166" spans="16:41" x14ac:dyDescent="0.2">
      <c r="P2166" s="2"/>
      <c r="Q2166" s="2"/>
      <c r="S2166" s="2"/>
      <c r="U2166" s="2"/>
      <c r="V2166" s="2"/>
      <c r="W2166" s="2"/>
      <c r="X2166" s="2"/>
      <c r="Y2166" s="2"/>
      <c r="Z2166" s="2"/>
      <c r="AA2166" s="2"/>
      <c r="AB2166" s="2"/>
      <c r="AC2166" s="2"/>
      <c r="AD2166" s="2"/>
      <c r="AE2166" s="2"/>
      <c r="AF2166" s="2"/>
      <c r="AG2166" s="2"/>
      <c r="AH2166" s="2"/>
      <c r="AI2166" s="2"/>
      <c r="AJ2166" s="2"/>
      <c r="AK2166" s="2"/>
      <c r="AL2166" s="2"/>
      <c r="AM2166" s="2"/>
      <c r="AO2166" s="2"/>
    </row>
    <row r="2167" spans="16:41" x14ac:dyDescent="0.2">
      <c r="P2167" s="2"/>
      <c r="Q2167" s="2"/>
      <c r="S2167" s="2"/>
      <c r="U2167" s="2"/>
      <c r="V2167" s="2"/>
      <c r="W2167" s="2"/>
      <c r="X2167" s="2"/>
      <c r="Y2167" s="2"/>
      <c r="Z2167" s="2"/>
      <c r="AA2167" s="2"/>
      <c r="AB2167" s="2"/>
      <c r="AC2167" s="2"/>
      <c r="AD2167" s="2"/>
      <c r="AE2167" s="2"/>
      <c r="AF2167" s="2"/>
      <c r="AG2167" s="2"/>
      <c r="AH2167" s="2"/>
      <c r="AI2167" s="2"/>
      <c r="AJ2167" s="2"/>
      <c r="AK2167" s="2"/>
      <c r="AL2167" s="2"/>
      <c r="AM2167" s="2"/>
      <c r="AO2167" s="2"/>
    </row>
    <row r="2168" spans="16:41" x14ac:dyDescent="0.2">
      <c r="P2168" s="2"/>
      <c r="Q2168" s="2"/>
      <c r="S2168" s="2"/>
      <c r="U2168" s="2"/>
      <c r="V2168" s="2"/>
      <c r="W2168" s="2"/>
      <c r="X2168" s="2"/>
      <c r="Y2168" s="2"/>
      <c r="Z2168" s="2"/>
      <c r="AA2168" s="2"/>
      <c r="AB2168" s="2"/>
      <c r="AC2168" s="2"/>
      <c r="AD2168" s="2"/>
      <c r="AE2168" s="2"/>
      <c r="AF2168" s="2"/>
      <c r="AG2168" s="2"/>
      <c r="AH2168" s="2"/>
      <c r="AI2168" s="2"/>
      <c r="AJ2168" s="2"/>
      <c r="AK2168" s="2"/>
      <c r="AL2168" s="2"/>
      <c r="AM2168" s="2"/>
      <c r="AO2168" s="2"/>
    </row>
    <row r="2169" spans="16:41" x14ac:dyDescent="0.2">
      <c r="P2169" s="2"/>
      <c r="Q2169" s="2"/>
      <c r="S2169" s="2"/>
      <c r="U2169" s="2"/>
      <c r="V2169" s="2"/>
      <c r="W2169" s="2"/>
      <c r="X2169" s="2"/>
      <c r="Y2169" s="2"/>
      <c r="Z2169" s="2"/>
      <c r="AA2169" s="2"/>
      <c r="AB2169" s="2"/>
      <c r="AC2169" s="2"/>
      <c r="AD2169" s="2"/>
      <c r="AE2169" s="2"/>
      <c r="AF2169" s="2"/>
      <c r="AG2169" s="2"/>
      <c r="AH2169" s="2"/>
      <c r="AI2169" s="2"/>
      <c r="AJ2169" s="2"/>
      <c r="AK2169" s="2"/>
      <c r="AL2169" s="2"/>
      <c r="AM2169" s="2"/>
      <c r="AO2169" s="2"/>
    </row>
    <row r="2170" spans="16:41" x14ac:dyDescent="0.2">
      <c r="P2170" s="2"/>
      <c r="Q2170" s="2"/>
      <c r="S2170" s="2"/>
      <c r="U2170" s="2"/>
      <c r="V2170" s="2"/>
      <c r="W2170" s="2"/>
      <c r="X2170" s="2"/>
      <c r="Y2170" s="2"/>
      <c r="Z2170" s="2"/>
      <c r="AA2170" s="2"/>
      <c r="AB2170" s="2"/>
      <c r="AC2170" s="2"/>
      <c r="AD2170" s="2"/>
      <c r="AE2170" s="2"/>
      <c r="AF2170" s="2"/>
      <c r="AG2170" s="2"/>
      <c r="AH2170" s="2"/>
      <c r="AI2170" s="2"/>
      <c r="AJ2170" s="2"/>
      <c r="AK2170" s="2"/>
      <c r="AL2170" s="2"/>
      <c r="AM2170" s="2"/>
      <c r="AO2170" s="2"/>
    </row>
    <row r="2171" spans="16:41" x14ac:dyDescent="0.2">
      <c r="P2171" s="2"/>
      <c r="Q2171" s="2"/>
      <c r="S2171" s="2"/>
      <c r="U2171" s="2"/>
      <c r="V2171" s="2"/>
      <c r="W2171" s="2"/>
      <c r="X2171" s="2"/>
      <c r="Y2171" s="2"/>
      <c r="Z2171" s="2"/>
      <c r="AA2171" s="2"/>
      <c r="AB2171" s="2"/>
      <c r="AC2171" s="2"/>
      <c r="AD2171" s="2"/>
      <c r="AE2171" s="2"/>
      <c r="AF2171" s="2"/>
      <c r="AG2171" s="2"/>
      <c r="AH2171" s="2"/>
      <c r="AI2171" s="2"/>
      <c r="AJ2171" s="2"/>
      <c r="AK2171" s="2"/>
      <c r="AL2171" s="2"/>
      <c r="AM2171" s="2"/>
      <c r="AO2171" s="2"/>
    </row>
    <row r="2172" spans="16:41" x14ac:dyDescent="0.2">
      <c r="P2172" s="2"/>
      <c r="Q2172" s="2"/>
      <c r="S2172" s="2"/>
      <c r="U2172" s="2"/>
      <c r="V2172" s="2"/>
      <c r="W2172" s="2"/>
      <c r="X2172" s="2"/>
      <c r="Y2172" s="2"/>
      <c r="Z2172" s="2"/>
      <c r="AA2172" s="2"/>
      <c r="AB2172" s="2"/>
      <c r="AC2172" s="2"/>
      <c r="AD2172" s="2"/>
      <c r="AE2172" s="2"/>
      <c r="AF2172" s="2"/>
      <c r="AG2172" s="2"/>
      <c r="AH2172" s="2"/>
      <c r="AI2172" s="2"/>
      <c r="AJ2172" s="2"/>
      <c r="AK2172" s="2"/>
      <c r="AL2172" s="2"/>
      <c r="AM2172" s="2"/>
      <c r="AO2172" s="2"/>
    </row>
    <row r="2173" spans="16:41" x14ac:dyDescent="0.2">
      <c r="P2173" s="2"/>
      <c r="Q2173" s="2"/>
      <c r="S2173" s="2"/>
      <c r="U2173" s="2"/>
      <c r="V2173" s="2"/>
      <c r="W2173" s="2"/>
      <c r="X2173" s="2"/>
      <c r="Y2173" s="2"/>
      <c r="Z2173" s="2"/>
      <c r="AA2173" s="2"/>
      <c r="AB2173" s="2"/>
      <c r="AC2173" s="2"/>
      <c r="AD2173" s="2"/>
      <c r="AE2173" s="2"/>
      <c r="AF2173" s="2"/>
      <c r="AG2173" s="2"/>
      <c r="AH2173" s="2"/>
      <c r="AI2173" s="2"/>
      <c r="AJ2173" s="2"/>
      <c r="AK2173" s="2"/>
      <c r="AL2173" s="2"/>
      <c r="AM2173" s="2"/>
      <c r="AO2173" s="2"/>
    </row>
    <row r="2174" spans="16:41" x14ac:dyDescent="0.2">
      <c r="P2174" s="2"/>
      <c r="Q2174" s="2"/>
      <c r="S2174" s="2"/>
      <c r="U2174" s="2"/>
      <c r="V2174" s="2"/>
      <c r="W2174" s="2"/>
      <c r="X2174" s="2"/>
      <c r="Y2174" s="2"/>
      <c r="Z2174" s="2"/>
      <c r="AA2174" s="2"/>
      <c r="AB2174" s="2"/>
      <c r="AC2174" s="2"/>
      <c r="AD2174" s="2"/>
      <c r="AE2174" s="2"/>
      <c r="AF2174" s="2"/>
      <c r="AG2174" s="2"/>
      <c r="AH2174" s="2"/>
      <c r="AI2174" s="2"/>
      <c r="AJ2174" s="2"/>
      <c r="AK2174" s="2"/>
      <c r="AL2174" s="2"/>
      <c r="AM2174" s="2"/>
      <c r="AO2174" s="2"/>
    </row>
    <row r="2175" spans="16:41" x14ac:dyDescent="0.2">
      <c r="P2175" s="2"/>
      <c r="Q2175" s="2"/>
      <c r="S2175" s="2"/>
      <c r="U2175" s="2"/>
      <c r="V2175" s="2"/>
      <c r="W2175" s="2"/>
      <c r="X2175" s="2"/>
      <c r="Y2175" s="2"/>
      <c r="Z2175" s="2"/>
      <c r="AA2175" s="2"/>
      <c r="AB2175" s="2"/>
      <c r="AC2175" s="2"/>
      <c r="AD2175" s="2"/>
      <c r="AE2175" s="2"/>
      <c r="AF2175" s="2"/>
      <c r="AG2175" s="2"/>
      <c r="AH2175" s="2"/>
      <c r="AI2175" s="2"/>
      <c r="AJ2175" s="2"/>
      <c r="AK2175" s="2"/>
      <c r="AL2175" s="2"/>
      <c r="AM2175" s="2"/>
      <c r="AO2175" s="2"/>
    </row>
    <row r="2176" spans="16:41" x14ac:dyDescent="0.2">
      <c r="P2176" s="2"/>
      <c r="Q2176" s="2"/>
      <c r="S2176" s="2"/>
      <c r="U2176" s="2"/>
      <c r="V2176" s="2"/>
      <c r="W2176" s="2"/>
      <c r="X2176" s="2"/>
      <c r="Y2176" s="2"/>
      <c r="Z2176" s="2"/>
      <c r="AA2176" s="2"/>
      <c r="AB2176" s="2"/>
      <c r="AC2176" s="2"/>
      <c r="AD2176" s="2"/>
      <c r="AE2176" s="2"/>
      <c r="AF2176" s="2"/>
      <c r="AG2176" s="2"/>
      <c r="AH2176" s="2"/>
      <c r="AI2176" s="2"/>
      <c r="AJ2176" s="2"/>
      <c r="AK2176" s="2"/>
      <c r="AL2176" s="2"/>
      <c r="AM2176" s="2"/>
      <c r="AO2176" s="2"/>
    </row>
    <row r="2177" spans="16:41" x14ac:dyDescent="0.2">
      <c r="P2177" s="2"/>
      <c r="Q2177" s="2"/>
      <c r="S2177" s="2"/>
      <c r="U2177" s="2"/>
      <c r="V2177" s="2"/>
      <c r="W2177" s="2"/>
      <c r="X2177" s="2"/>
      <c r="Y2177" s="2"/>
      <c r="Z2177" s="2"/>
      <c r="AA2177" s="2"/>
      <c r="AB2177" s="2"/>
      <c r="AC2177" s="2"/>
      <c r="AD2177" s="2"/>
      <c r="AE2177" s="2"/>
      <c r="AF2177" s="2"/>
      <c r="AG2177" s="2"/>
      <c r="AH2177" s="2"/>
      <c r="AI2177" s="2"/>
      <c r="AJ2177" s="2"/>
      <c r="AK2177" s="2"/>
      <c r="AL2177" s="2"/>
      <c r="AM2177" s="2"/>
      <c r="AO2177" s="2"/>
    </row>
    <row r="2178" spans="16:41" x14ac:dyDescent="0.2">
      <c r="P2178" s="2"/>
      <c r="Q2178" s="2"/>
      <c r="S2178" s="2"/>
      <c r="U2178" s="2"/>
      <c r="V2178" s="2"/>
      <c r="W2178" s="2"/>
      <c r="X2178" s="2"/>
      <c r="Y2178" s="2"/>
      <c r="Z2178" s="2"/>
      <c r="AA2178" s="2"/>
      <c r="AB2178" s="2"/>
      <c r="AC2178" s="2"/>
      <c r="AD2178" s="2"/>
      <c r="AE2178" s="2"/>
      <c r="AF2178" s="2"/>
      <c r="AG2178" s="2"/>
      <c r="AH2178" s="2"/>
      <c r="AI2178" s="2"/>
      <c r="AJ2178" s="2"/>
      <c r="AK2178" s="2"/>
      <c r="AL2178" s="2"/>
      <c r="AM2178" s="2"/>
      <c r="AO2178" s="2"/>
    </row>
    <row r="2179" spans="16:41" x14ac:dyDescent="0.2">
      <c r="P2179" s="2"/>
      <c r="Q2179" s="2"/>
      <c r="S2179" s="2"/>
      <c r="U2179" s="2"/>
      <c r="V2179" s="2"/>
      <c r="W2179" s="2"/>
      <c r="X2179" s="2"/>
      <c r="Y2179" s="2"/>
      <c r="Z2179" s="2"/>
      <c r="AA2179" s="2"/>
      <c r="AB2179" s="2"/>
      <c r="AC2179" s="2"/>
      <c r="AD2179" s="2"/>
      <c r="AE2179" s="2"/>
      <c r="AF2179" s="2"/>
      <c r="AG2179" s="2"/>
      <c r="AH2179" s="2"/>
      <c r="AI2179" s="2"/>
      <c r="AJ2179" s="2"/>
      <c r="AK2179" s="2"/>
      <c r="AL2179" s="2"/>
      <c r="AM2179" s="2"/>
      <c r="AO2179" s="2"/>
    </row>
    <row r="2180" spans="16:41" x14ac:dyDescent="0.2">
      <c r="P2180" s="2"/>
      <c r="Q2180" s="2"/>
      <c r="S2180" s="2"/>
      <c r="U2180" s="2"/>
      <c r="V2180" s="2"/>
      <c r="W2180" s="2"/>
      <c r="X2180" s="2"/>
      <c r="Y2180" s="2"/>
      <c r="Z2180" s="2"/>
      <c r="AA2180" s="2"/>
      <c r="AB2180" s="2"/>
      <c r="AC2180" s="2"/>
      <c r="AD2180" s="2"/>
      <c r="AE2180" s="2"/>
      <c r="AF2180" s="2"/>
      <c r="AG2180" s="2"/>
      <c r="AH2180" s="2"/>
      <c r="AI2180" s="2"/>
      <c r="AJ2180" s="2"/>
      <c r="AK2180" s="2"/>
      <c r="AL2180" s="2"/>
      <c r="AM2180" s="2"/>
      <c r="AO2180" s="2"/>
    </row>
    <row r="2181" spans="16:41" x14ac:dyDescent="0.2">
      <c r="P2181" s="2"/>
      <c r="Q2181" s="2"/>
      <c r="S2181" s="2"/>
      <c r="U2181" s="2"/>
      <c r="V2181" s="2"/>
      <c r="W2181" s="2"/>
      <c r="X2181" s="2"/>
      <c r="Y2181" s="2"/>
      <c r="Z2181" s="2"/>
      <c r="AA2181" s="2"/>
      <c r="AB2181" s="2"/>
      <c r="AC2181" s="2"/>
      <c r="AD2181" s="2"/>
      <c r="AE2181" s="2"/>
      <c r="AF2181" s="2"/>
      <c r="AG2181" s="2"/>
      <c r="AH2181" s="2"/>
      <c r="AI2181" s="2"/>
      <c r="AJ2181" s="2"/>
      <c r="AK2181" s="2"/>
      <c r="AL2181" s="2"/>
      <c r="AM2181" s="2"/>
      <c r="AO2181" s="2"/>
    </row>
    <row r="2182" spans="16:41" x14ac:dyDescent="0.2">
      <c r="P2182" s="2"/>
      <c r="Q2182" s="2"/>
      <c r="S2182" s="2"/>
      <c r="U2182" s="2"/>
      <c r="V2182" s="2"/>
      <c r="W2182" s="2"/>
      <c r="X2182" s="2"/>
      <c r="Y2182" s="2"/>
      <c r="Z2182" s="2"/>
      <c r="AA2182" s="2"/>
      <c r="AB2182" s="2"/>
      <c r="AC2182" s="2"/>
      <c r="AD2182" s="2"/>
      <c r="AE2182" s="2"/>
      <c r="AF2182" s="2"/>
      <c r="AG2182" s="2"/>
      <c r="AH2182" s="2"/>
      <c r="AI2182" s="2"/>
      <c r="AJ2182" s="2"/>
      <c r="AK2182" s="2"/>
      <c r="AL2182" s="2"/>
      <c r="AM2182" s="2"/>
      <c r="AO2182" s="2"/>
    </row>
    <row r="2183" spans="16:41" x14ac:dyDescent="0.2">
      <c r="P2183" s="2"/>
      <c r="Q2183" s="2"/>
      <c r="S2183" s="2"/>
      <c r="U2183" s="2"/>
      <c r="V2183" s="2"/>
      <c r="W2183" s="2"/>
      <c r="X2183" s="2"/>
      <c r="Y2183" s="2"/>
      <c r="Z2183" s="2"/>
      <c r="AA2183" s="2"/>
      <c r="AB2183" s="2"/>
      <c r="AC2183" s="2"/>
      <c r="AD2183" s="2"/>
      <c r="AE2183" s="2"/>
      <c r="AF2183" s="2"/>
      <c r="AG2183" s="2"/>
      <c r="AH2183" s="2"/>
      <c r="AI2183" s="2"/>
      <c r="AJ2183" s="2"/>
      <c r="AK2183" s="2"/>
      <c r="AL2183" s="2"/>
      <c r="AM2183" s="2"/>
      <c r="AO2183" s="2"/>
    </row>
    <row r="2184" spans="16:41" x14ac:dyDescent="0.2">
      <c r="P2184" s="2"/>
      <c r="Q2184" s="2"/>
      <c r="S2184" s="2"/>
      <c r="U2184" s="2"/>
      <c r="V2184" s="2"/>
      <c r="W2184" s="2"/>
      <c r="X2184" s="2"/>
      <c r="Y2184" s="2"/>
      <c r="Z2184" s="2"/>
      <c r="AA2184" s="2"/>
      <c r="AB2184" s="2"/>
      <c r="AC2184" s="2"/>
      <c r="AD2184" s="2"/>
      <c r="AE2184" s="2"/>
      <c r="AF2184" s="2"/>
      <c r="AG2184" s="2"/>
      <c r="AH2184" s="2"/>
      <c r="AI2184" s="2"/>
      <c r="AJ2184" s="2"/>
      <c r="AK2184" s="2"/>
      <c r="AL2184" s="2"/>
      <c r="AM2184" s="2"/>
      <c r="AO2184" s="2"/>
    </row>
    <row r="2185" spans="16:41" x14ac:dyDescent="0.2">
      <c r="P2185" s="2"/>
      <c r="Q2185" s="2"/>
      <c r="S2185" s="2"/>
      <c r="U2185" s="2"/>
      <c r="V2185" s="2"/>
      <c r="W2185" s="2"/>
      <c r="X2185" s="2"/>
      <c r="Y2185" s="2"/>
      <c r="Z2185" s="2"/>
      <c r="AA2185" s="2"/>
      <c r="AB2185" s="2"/>
      <c r="AC2185" s="2"/>
      <c r="AD2185" s="2"/>
      <c r="AE2185" s="2"/>
      <c r="AF2185" s="2"/>
      <c r="AG2185" s="2"/>
      <c r="AH2185" s="2"/>
      <c r="AI2185" s="2"/>
      <c r="AJ2185" s="2"/>
      <c r="AK2185" s="2"/>
      <c r="AL2185" s="2"/>
      <c r="AM2185" s="2"/>
      <c r="AO2185" s="2"/>
    </row>
    <row r="2186" spans="16:41" x14ac:dyDescent="0.2">
      <c r="P2186" s="2"/>
      <c r="Q2186" s="2"/>
      <c r="S2186" s="2"/>
      <c r="U2186" s="2"/>
      <c r="V2186" s="2"/>
      <c r="W2186" s="2"/>
      <c r="X2186" s="2"/>
      <c r="Y2186" s="2"/>
      <c r="Z2186" s="2"/>
      <c r="AA2186" s="2"/>
      <c r="AB2186" s="2"/>
      <c r="AC2186" s="2"/>
      <c r="AD2186" s="2"/>
      <c r="AE2186" s="2"/>
      <c r="AF2186" s="2"/>
      <c r="AG2186" s="2"/>
      <c r="AH2186" s="2"/>
      <c r="AI2186" s="2"/>
      <c r="AJ2186" s="2"/>
      <c r="AK2186" s="2"/>
      <c r="AL2186" s="2"/>
      <c r="AM2186" s="2"/>
      <c r="AO2186" s="2"/>
    </row>
    <row r="2187" spans="16:41" x14ac:dyDescent="0.2">
      <c r="P2187" s="2"/>
      <c r="Q2187" s="2"/>
      <c r="S2187" s="2"/>
      <c r="U2187" s="2"/>
      <c r="V2187" s="2"/>
      <c r="W2187" s="2"/>
      <c r="X2187" s="2"/>
      <c r="Y2187" s="2"/>
      <c r="Z2187" s="2"/>
      <c r="AA2187" s="2"/>
      <c r="AB2187" s="2"/>
      <c r="AC2187" s="2"/>
      <c r="AD2187" s="2"/>
      <c r="AE2187" s="2"/>
      <c r="AF2187" s="2"/>
      <c r="AG2187" s="2"/>
      <c r="AH2187" s="2"/>
      <c r="AI2187" s="2"/>
      <c r="AJ2187" s="2"/>
      <c r="AK2187" s="2"/>
      <c r="AL2187" s="2"/>
      <c r="AM2187" s="2"/>
      <c r="AO2187" s="2"/>
    </row>
    <row r="2188" spans="16:41" x14ac:dyDescent="0.2">
      <c r="P2188" s="2"/>
      <c r="Q2188" s="2"/>
      <c r="S2188" s="2"/>
      <c r="U2188" s="2"/>
      <c r="V2188" s="2"/>
      <c r="W2188" s="2"/>
      <c r="X2188" s="2"/>
      <c r="Y2188" s="2"/>
      <c r="Z2188" s="2"/>
      <c r="AA2188" s="2"/>
      <c r="AB2188" s="2"/>
      <c r="AC2188" s="2"/>
      <c r="AD2188" s="2"/>
      <c r="AE2188" s="2"/>
      <c r="AF2188" s="2"/>
      <c r="AG2188" s="2"/>
      <c r="AH2188" s="2"/>
      <c r="AI2188" s="2"/>
      <c r="AJ2188" s="2"/>
      <c r="AK2188" s="2"/>
      <c r="AL2188" s="2"/>
      <c r="AM2188" s="2"/>
      <c r="AO2188" s="2"/>
    </row>
    <row r="2189" spans="16:41" x14ac:dyDescent="0.2">
      <c r="P2189" s="2"/>
      <c r="Q2189" s="2"/>
      <c r="S2189" s="2"/>
      <c r="U2189" s="2"/>
      <c r="V2189" s="2"/>
      <c r="W2189" s="2"/>
      <c r="X2189" s="2"/>
      <c r="Y2189" s="2"/>
      <c r="Z2189" s="2"/>
      <c r="AA2189" s="2"/>
      <c r="AB2189" s="2"/>
      <c r="AC2189" s="2"/>
      <c r="AD2189" s="2"/>
      <c r="AE2189" s="2"/>
      <c r="AF2189" s="2"/>
      <c r="AG2189" s="2"/>
      <c r="AH2189" s="2"/>
      <c r="AI2189" s="2"/>
      <c r="AJ2189" s="2"/>
      <c r="AK2189" s="2"/>
      <c r="AL2189" s="2"/>
      <c r="AM2189" s="2"/>
      <c r="AO2189" s="2"/>
    </row>
    <row r="2190" spans="16:41" x14ac:dyDescent="0.2">
      <c r="P2190" s="2"/>
      <c r="Q2190" s="2"/>
      <c r="S2190" s="2"/>
      <c r="U2190" s="2"/>
      <c r="V2190" s="2"/>
      <c r="W2190" s="2"/>
      <c r="X2190" s="2"/>
      <c r="Y2190" s="2"/>
      <c r="Z2190" s="2"/>
      <c r="AA2190" s="2"/>
      <c r="AB2190" s="2"/>
      <c r="AC2190" s="2"/>
      <c r="AD2190" s="2"/>
      <c r="AE2190" s="2"/>
      <c r="AF2190" s="2"/>
      <c r="AG2190" s="2"/>
      <c r="AH2190" s="2"/>
      <c r="AI2190" s="2"/>
      <c r="AJ2190" s="2"/>
      <c r="AK2190" s="2"/>
      <c r="AL2190" s="2"/>
      <c r="AM2190" s="2"/>
      <c r="AO2190" s="2"/>
    </row>
    <row r="2191" spans="16:41" x14ac:dyDescent="0.2">
      <c r="P2191" s="2"/>
      <c r="Q2191" s="2"/>
      <c r="S2191" s="2"/>
      <c r="U2191" s="2"/>
      <c r="V2191" s="2"/>
      <c r="W2191" s="2"/>
      <c r="X2191" s="2"/>
      <c r="Y2191" s="2"/>
      <c r="Z2191" s="2"/>
      <c r="AA2191" s="2"/>
      <c r="AB2191" s="2"/>
      <c r="AC2191" s="2"/>
      <c r="AD2191" s="2"/>
      <c r="AE2191" s="2"/>
      <c r="AF2191" s="2"/>
      <c r="AG2191" s="2"/>
      <c r="AH2191" s="2"/>
      <c r="AI2191" s="2"/>
      <c r="AJ2191" s="2"/>
      <c r="AK2191" s="2"/>
      <c r="AL2191" s="2"/>
      <c r="AM2191" s="2"/>
      <c r="AO2191" s="2"/>
    </row>
    <row r="2192" spans="16:41" x14ac:dyDescent="0.2">
      <c r="P2192" s="2"/>
      <c r="Q2192" s="2"/>
      <c r="S2192" s="2"/>
      <c r="U2192" s="2"/>
      <c r="V2192" s="2"/>
      <c r="W2192" s="2"/>
      <c r="X2192" s="2"/>
      <c r="Y2192" s="2"/>
      <c r="Z2192" s="2"/>
      <c r="AA2192" s="2"/>
      <c r="AB2192" s="2"/>
      <c r="AC2192" s="2"/>
      <c r="AD2192" s="2"/>
      <c r="AE2192" s="2"/>
      <c r="AF2192" s="2"/>
      <c r="AG2192" s="2"/>
      <c r="AH2192" s="2"/>
      <c r="AI2192" s="2"/>
      <c r="AJ2192" s="2"/>
      <c r="AK2192" s="2"/>
      <c r="AL2192" s="2"/>
      <c r="AM2192" s="2"/>
      <c r="AO2192" s="2"/>
    </row>
    <row r="2193" spans="16:41" x14ac:dyDescent="0.2">
      <c r="P2193" s="2"/>
      <c r="Q2193" s="2"/>
      <c r="S2193" s="2"/>
      <c r="U2193" s="2"/>
      <c r="V2193" s="2"/>
      <c r="W2193" s="2"/>
      <c r="X2193" s="2"/>
      <c r="Y2193" s="2"/>
      <c r="Z2193" s="2"/>
      <c r="AA2193" s="2"/>
      <c r="AB2193" s="2"/>
      <c r="AC2193" s="2"/>
      <c r="AD2193" s="2"/>
      <c r="AE2193" s="2"/>
      <c r="AF2193" s="2"/>
      <c r="AG2193" s="2"/>
      <c r="AH2193" s="2"/>
      <c r="AI2193" s="2"/>
      <c r="AJ2193" s="2"/>
      <c r="AK2193" s="2"/>
      <c r="AL2193" s="2"/>
      <c r="AM2193" s="2"/>
      <c r="AO2193" s="2"/>
    </row>
    <row r="2194" spans="16:41" x14ac:dyDescent="0.2">
      <c r="P2194" s="2"/>
      <c r="Q2194" s="2"/>
      <c r="S2194" s="2"/>
      <c r="U2194" s="2"/>
      <c r="V2194" s="2"/>
      <c r="W2194" s="2"/>
      <c r="X2194" s="2"/>
      <c r="Y2194" s="2"/>
      <c r="Z2194" s="2"/>
      <c r="AA2194" s="2"/>
      <c r="AB2194" s="2"/>
      <c r="AC2194" s="2"/>
      <c r="AD2194" s="2"/>
      <c r="AE2194" s="2"/>
      <c r="AF2194" s="2"/>
      <c r="AG2194" s="2"/>
      <c r="AH2194" s="2"/>
      <c r="AI2194" s="2"/>
      <c r="AJ2194" s="2"/>
      <c r="AK2194" s="2"/>
      <c r="AL2194" s="2"/>
      <c r="AM2194" s="2"/>
      <c r="AO2194" s="2"/>
    </row>
    <row r="2195" spans="16:41" x14ac:dyDescent="0.2">
      <c r="P2195" s="2"/>
      <c r="Q2195" s="2"/>
      <c r="S2195" s="2"/>
      <c r="U2195" s="2"/>
      <c r="V2195" s="2"/>
      <c r="W2195" s="2"/>
      <c r="X2195" s="2"/>
      <c r="Y2195" s="2"/>
      <c r="Z2195" s="2"/>
      <c r="AA2195" s="2"/>
      <c r="AB2195" s="2"/>
      <c r="AC2195" s="2"/>
      <c r="AD2195" s="2"/>
      <c r="AE2195" s="2"/>
      <c r="AF2195" s="2"/>
      <c r="AG2195" s="2"/>
      <c r="AH2195" s="2"/>
      <c r="AI2195" s="2"/>
      <c r="AJ2195" s="2"/>
      <c r="AK2195" s="2"/>
      <c r="AL2195" s="2"/>
      <c r="AM2195" s="2"/>
      <c r="AO2195" s="2"/>
    </row>
    <row r="2196" spans="16:41" x14ac:dyDescent="0.2">
      <c r="P2196" s="2"/>
      <c r="Q2196" s="2"/>
      <c r="S2196" s="2"/>
      <c r="U2196" s="2"/>
      <c r="V2196" s="2"/>
      <c r="W2196" s="2"/>
      <c r="X2196" s="2"/>
      <c r="Y2196" s="2"/>
      <c r="Z2196" s="2"/>
      <c r="AA2196" s="2"/>
      <c r="AB2196" s="2"/>
      <c r="AC2196" s="2"/>
      <c r="AD2196" s="2"/>
      <c r="AE2196" s="2"/>
      <c r="AF2196" s="2"/>
      <c r="AG2196" s="2"/>
      <c r="AH2196" s="2"/>
      <c r="AI2196" s="2"/>
      <c r="AJ2196" s="2"/>
      <c r="AK2196" s="2"/>
      <c r="AL2196" s="2"/>
      <c r="AM2196" s="2"/>
      <c r="AO2196" s="2"/>
    </row>
    <row r="2197" spans="16:41" x14ac:dyDescent="0.2">
      <c r="P2197" s="2"/>
      <c r="Q2197" s="2"/>
      <c r="S2197" s="2"/>
      <c r="U2197" s="2"/>
      <c r="V2197" s="2"/>
      <c r="W2197" s="2"/>
      <c r="X2197" s="2"/>
      <c r="Y2197" s="2"/>
      <c r="Z2197" s="2"/>
      <c r="AA2197" s="2"/>
      <c r="AB2197" s="2"/>
      <c r="AC2197" s="2"/>
      <c r="AD2197" s="2"/>
      <c r="AE2197" s="2"/>
      <c r="AF2197" s="2"/>
      <c r="AG2197" s="2"/>
      <c r="AH2197" s="2"/>
      <c r="AI2197" s="2"/>
      <c r="AJ2197" s="2"/>
      <c r="AK2197" s="2"/>
      <c r="AL2197" s="2"/>
      <c r="AM2197" s="2"/>
      <c r="AO2197" s="2"/>
    </row>
    <row r="2198" spans="16:41" x14ac:dyDescent="0.2">
      <c r="P2198" s="2"/>
      <c r="Q2198" s="2"/>
      <c r="S2198" s="2"/>
      <c r="U2198" s="2"/>
      <c r="V2198" s="2"/>
      <c r="W2198" s="2"/>
      <c r="X2198" s="2"/>
      <c r="Y2198" s="2"/>
      <c r="Z2198" s="2"/>
      <c r="AA2198" s="2"/>
      <c r="AB2198" s="2"/>
      <c r="AC2198" s="2"/>
      <c r="AD2198" s="2"/>
      <c r="AE2198" s="2"/>
      <c r="AF2198" s="2"/>
      <c r="AG2198" s="2"/>
      <c r="AH2198" s="2"/>
      <c r="AI2198" s="2"/>
      <c r="AJ2198" s="2"/>
      <c r="AK2198" s="2"/>
      <c r="AL2198" s="2"/>
      <c r="AM2198" s="2"/>
      <c r="AO2198" s="2"/>
    </row>
    <row r="2199" spans="16:41" x14ac:dyDescent="0.2">
      <c r="P2199" s="2"/>
      <c r="Q2199" s="2"/>
      <c r="S2199" s="2"/>
      <c r="U2199" s="2"/>
      <c r="V2199" s="2"/>
      <c r="W2199" s="2"/>
      <c r="X2199" s="2"/>
      <c r="Y2199" s="2"/>
      <c r="Z2199" s="2"/>
      <c r="AA2199" s="2"/>
      <c r="AB2199" s="2"/>
      <c r="AC2199" s="2"/>
      <c r="AD2199" s="2"/>
      <c r="AE2199" s="2"/>
      <c r="AF2199" s="2"/>
      <c r="AG2199" s="2"/>
      <c r="AH2199" s="2"/>
      <c r="AI2199" s="2"/>
      <c r="AJ2199" s="2"/>
      <c r="AK2199" s="2"/>
      <c r="AL2199" s="2"/>
      <c r="AM2199" s="2"/>
      <c r="AO2199" s="2"/>
    </row>
    <row r="2200" spans="16:41" x14ac:dyDescent="0.2">
      <c r="P2200" s="2"/>
      <c r="Q2200" s="2"/>
      <c r="S2200" s="2"/>
      <c r="U2200" s="2"/>
      <c r="V2200" s="2"/>
      <c r="W2200" s="2"/>
      <c r="X2200" s="2"/>
      <c r="Y2200" s="2"/>
      <c r="Z2200" s="2"/>
      <c r="AA2200" s="2"/>
      <c r="AB2200" s="2"/>
      <c r="AC2200" s="2"/>
      <c r="AD2200" s="2"/>
      <c r="AE2200" s="2"/>
      <c r="AF2200" s="2"/>
      <c r="AG2200" s="2"/>
      <c r="AH2200" s="2"/>
      <c r="AI2200" s="2"/>
      <c r="AJ2200" s="2"/>
      <c r="AK2200" s="2"/>
      <c r="AL2200" s="2"/>
      <c r="AM2200" s="2"/>
      <c r="AO2200" s="2"/>
    </row>
    <row r="2201" spans="16:41" x14ac:dyDescent="0.2">
      <c r="P2201" s="2"/>
      <c r="Q2201" s="2"/>
      <c r="S2201" s="2"/>
      <c r="U2201" s="2"/>
      <c r="V2201" s="2"/>
      <c r="W2201" s="2"/>
      <c r="X2201" s="2"/>
      <c r="Y2201" s="2"/>
      <c r="Z2201" s="2"/>
      <c r="AA2201" s="2"/>
      <c r="AB2201" s="2"/>
      <c r="AC2201" s="2"/>
      <c r="AD2201" s="2"/>
      <c r="AE2201" s="2"/>
      <c r="AF2201" s="2"/>
      <c r="AG2201" s="2"/>
      <c r="AH2201" s="2"/>
      <c r="AI2201" s="2"/>
      <c r="AJ2201" s="2"/>
      <c r="AK2201" s="2"/>
      <c r="AL2201" s="2"/>
      <c r="AM2201" s="2"/>
      <c r="AO2201" s="2"/>
    </row>
    <row r="2202" spans="16:41" x14ac:dyDescent="0.2">
      <c r="P2202" s="2"/>
      <c r="Q2202" s="2"/>
      <c r="S2202" s="2"/>
      <c r="U2202" s="2"/>
      <c r="V2202" s="2"/>
      <c r="W2202" s="2"/>
      <c r="X2202" s="2"/>
      <c r="Y2202" s="2"/>
      <c r="Z2202" s="2"/>
      <c r="AA2202" s="2"/>
      <c r="AB2202" s="2"/>
      <c r="AC2202" s="2"/>
      <c r="AD2202" s="2"/>
      <c r="AE2202" s="2"/>
      <c r="AF2202" s="2"/>
      <c r="AG2202" s="2"/>
      <c r="AH2202" s="2"/>
      <c r="AI2202" s="2"/>
      <c r="AJ2202" s="2"/>
      <c r="AK2202" s="2"/>
      <c r="AL2202" s="2"/>
      <c r="AM2202" s="2"/>
      <c r="AO2202" s="2"/>
    </row>
    <row r="2203" spans="16:41" x14ac:dyDescent="0.2">
      <c r="P2203" s="2"/>
      <c r="Q2203" s="2"/>
      <c r="S2203" s="2"/>
      <c r="U2203" s="2"/>
      <c r="V2203" s="2"/>
      <c r="W2203" s="2"/>
      <c r="X2203" s="2"/>
      <c r="Y2203" s="2"/>
      <c r="Z2203" s="2"/>
      <c r="AA2203" s="2"/>
      <c r="AB2203" s="2"/>
      <c r="AC2203" s="2"/>
      <c r="AD2203" s="2"/>
      <c r="AE2203" s="2"/>
      <c r="AF2203" s="2"/>
      <c r="AG2203" s="2"/>
      <c r="AH2203" s="2"/>
      <c r="AI2203" s="2"/>
      <c r="AJ2203" s="2"/>
      <c r="AK2203" s="2"/>
      <c r="AL2203" s="2"/>
      <c r="AM2203" s="2"/>
      <c r="AO2203" s="2"/>
    </row>
    <row r="2204" spans="16:41" x14ac:dyDescent="0.2">
      <c r="P2204" s="2"/>
      <c r="Q2204" s="2"/>
      <c r="S2204" s="2"/>
      <c r="U2204" s="2"/>
      <c r="V2204" s="2"/>
      <c r="W2204" s="2"/>
      <c r="X2204" s="2"/>
      <c r="Y2204" s="2"/>
      <c r="Z2204" s="2"/>
      <c r="AA2204" s="2"/>
      <c r="AB2204" s="2"/>
      <c r="AC2204" s="2"/>
      <c r="AD2204" s="2"/>
      <c r="AE2204" s="2"/>
      <c r="AF2204" s="2"/>
      <c r="AG2204" s="2"/>
      <c r="AH2204" s="2"/>
      <c r="AI2204" s="2"/>
      <c r="AJ2204" s="2"/>
      <c r="AK2204" s="2"/>
      <c r="AL2204" s="2"/>
      <c r="AM2204" s="2"/>
      <c r="AO2204" s="2"/>
    </row>
    <row r="2205" spans="16:41" x14ac:dyDescent="0.2">
      <c r="P2205" s="2"/>
      <c r="Q2205" s="2"/>
      <c r="S2205" s="2"/>
      <c r="U2205" s="2"/>
      <c r="V2205" s="2"/>
      <c r="W2205" s="2"/>
      <c r="X2205" s="2"/>
      <c r="Y2205" s="2"/>
      <c r="Z2205" s="2"/>
      <c r="AA2205" s="2"/>
      <c r="AB2205" s="2"/>
      <c r="AC2205" s="2"/>
      <c r="AD2205" s="2"/>
      <c r="AE2205" s="2"/>
      <c r="AF2205" s="2"/>
      <c r="AG2205" s="2"/>
      <c r="AH2205" s="2"/>
      <c r="AI2205" s="2"/>
      <c r="AJ2205" s="2"/>
      <c r="AK2205" s="2"/>
      <c r="AL2205" s="2"/>
      <c r="AM2205" s="2"/>
      <c r="AO2205" s="2"/>
    </row>
    <row r="2206" spans="16:41" x14ac:dyDescent="0.2">
      <c r="P2206" s="2"/>
      <c r="Q2206" s="2"/>
      <c r="S2206" s="2"/>
      <c r="U2206" s="2"/>
      <c r="V2206" s="2"/>
      <c r="W2206" s="2"/>
      <c r="X2206" s="2"/>
      <c r="Y2206" s="2"/>
      <c r="Z2206" s="2"/>
      <c r="AA2206" s="2"/>
      <c r="AB2206" s="2"/>
      <c r="AC2206" s="2"/>
      <c r="AD2206" s="2"/>
      <c r="AE2206" s="2"/>
      <c r="AF2206" s="2"/>
      <c r="AG2206" s="2"/>
      <c r="AH2206" s="2"/>
      <c r="AI2206" s="2"/>
      <c r="AJ2206" s="2"/>
      <c r="AK2206" s="2"/>
      <c r="AL2206" s="2"/>
      <c r="AM2206" s="2"/>
      <c r="AO2206" s="2"/>
    </row>
    <row r="2207" spans="16:41" x14ac:dyDescent="0.2">
      <c r="P2207" s="2"/>
      <c r="Q2207" s="2"/>
      <c r="S2207" s="2"/>
      <c r="U2207" s="2"/>
      <c r="V2207" s="2"/>
      <c r="W2207" s="2"/>
      <c r="X2207" s="2"/>
      <c r="Y2207" s="2"/>
      <c r="Z2207" s="2"/>
      <c r="AA2207" s="2"/>
      <c r="AB2207" s="2"/>
      <c r="AC2207" s="2"/>
      <c r="AD2207" s="2"/>
      <c r="AE2207" s="2"/>
      <c r="AF2207" s="2"/>
      <c r="AG2207" s="2"/>
      <c r="AH2207" s="2"/>
      <c r="AI2207" s="2"/>
      <c r="AJ2207" s="2"/>
      <c r="AK2207" s="2"/>
      <c r="AL2207" s="2"/>
      <c r="AM2207" s="2"/>
      <c r="AO2207" s="2"/>
    </row>
    <row r="2208" spans="16:41" x14ac:dyDescent="0.2">
      <c r="P2208" s="2"/>
      <c r="Q2208" s="2"/>
      <c r="S2208" s="2"/>
      <c r="U2208" s="2"/>
      <c r="V2208" s="2"/>
      <c r="W2208" s="2"/>
      <c r="X2208" s="2"/>
      <c r="Y2208" s="2"/>
      <c r="Z2208" s="2"/>
      <c r="AA2208" s="2"/>
      <c r="AB2208" s="2"/>
      <c r="AC2208" s="2"/>
      <c r="AD2208" s="2"/>
      <c r="AE2208" s="2"/>
      <c r="AF2208" s="2"/>
      <c r="AG2208" s="2"/>
      <c r="AH2208" s="2"/>
      <c r="AI2208" s="2"/>
      <c r="AJ2208" s="2"/>
      <c r="AK2208" s="2"/>
      <c r="AL2208" s="2"/>
      <c r="AM2208" s="2"/>
      <c r="AO2208" s="2"/>
    </row>
    <row r="2209" spans="16:41" x14ac:dyDescent="0.2">
      <c r="P2209" s="2"/>
      <c r="Q2209" s="2"/>
      <c r="S2209" s="2"/>
      <c r="U2209" s="2"/>
      <c r="V2209" s="2"/>
      <c r="W2209" s="2"/>
      <c r="X2209" s="2"/>
      <c r="Y2209" s="2"/>
      <c r="Z2209" s="2"/>
      <c r="AA2209" s="2"/>
      <c r="AB2209" s="2"/>
      <c r="AC2209" s="2"/>
      <c r="AD2209" s="2"/>
      <c r="AE2209" s="2"/>
      <c r="AF2209" s="2"/>
      <c r="AG2209" s="2"/>
      <c r="AH2209" s="2"/>
      <c r="AI2209" s="2"/>
      <c r="AJ2209" s="2"/>
      <c r="AK2209" s="2"/>
      <c r="AL2209" s="2"/>
      <c r="AM2209" s="2"/>
      <c r="AO2209" s="2"/>
    </row>
    <row r="2210" spans="16:41" x14ac:dyDescent="0.2">
      <c r="P2210" s="2"/>
      <c r="Q2210" s="2"/>
      <c r="S2210" s="2"/>
      <c r="U2210" s="2"/>
      <c r="V2210" s="2"/>
      <c r="W2210" s="2"/>
      <c r="X2210" s="2"/>
      <c r="Y2210" s="2"/>
      <c r="Z2210" s="2"/>
      <c r="AA2210" s="2"/>
      <c r="AB2210" s="2"/>
      <c r="AC2210" s="2"/>
      <c r="AD2210" s="2"/>
      <c r="AE2210" s="2"/>
      <c r="AF2210" s="2"/>
      <c r="AG2210" s="2"/>
      <c r="AH2210" s="2"/>
      <c r="AI2210" s="2"/>
      <c r="AJ2210" s="2"/>
      <c r="AK2210" s="2"/>
      <c r="AL2210" s="2"/>
      <c r="AM2210" s="2"/>
      <c r="AO2210" s="2"/>
    </row>
    <row r="2211" spans="16:41" x14ac:dyDescent="0.2">
      <c r="P2211" s="2"/>
      <c r="Q2211" s="2"/>
      <c r="S2211" s="2"/>
      <c r="U2211" s="2"/>
      <c r="V2211" s="2"/>
      <c r="W2211" s="2"/>
      <c r="X2211" s="2"/>
      <c r="Y2211" s="2"/>
      <c r="Z2211" s="2"/>
      <c r="AA2211" s="2"/>
      <c r="AB2211" s="2"/>
      <c r="AC2211" s="2"/>
      <c r="AD2211" s="2"/>
      <c r="AE2211" s="2"/>
      <c r="AF2211" s="2"/>
      <c r="AG2211" s="2"/>
      <c r="AH2211" s="2"/>
      <c r="AI2211" s="2"/>
      <c r="AJ2211" s="2"/>
      <c r="AK2211" s="2"/>
      <c r="AL2211" s="2"/>
      <c r="AM2211" s="2"/>
      <c r="AO2211" s="2"/>
    </row>
    <row r="2212" spans="16:41" x14ac:dyDescent="0.2">
      <c r="P2212" s="2"/>
      <c r="Q2212" s="2"/>
      <c r="S2212" s="2"/>
      <c r="U2212" s="2"/>
      <c r="V2212" s="2"/>
      <c r="W2212" s="2"/>
      <c r="X2212" s="2"/>
      <c r="Y2212" s="2"/>
      <c r="Z2212" s="2"/>
      <c r="AA2212" s="2"/>
      <c r="AB2212" s="2"/>
      <c r="AC2212" s="2"/>
      <c r="AD2212" s="2"/>
      <c r="AE2212" s="2"/>
      <c r="AF2212" s="2"/>
      <c r="AG2212" s="2"/>
      <c r="AH2212" s="2"/>
      <c r="AI2212" s="2"/>
      <c r="AJ2212" s="2"/>
      <c r="AK2212" s="2"/>
      <c r="AL2212" s="2"/>
      <c r="AM2212" s="2"/>
      <c r="AO2212" s="2"/>
    </row>
    <row r="2213" spans="16:41" x14ac:dyDescent="0.2">
      <c r="P2213" s="2"/>
      <c r="Q2213" s="2"/>
      <c r="S2213" s="2"/>
      <c r="U2213" s="2"/>
      <c r="V2213" s="2"/>
      <c r="W2213" s="2"/>
      <c r="X2213" s="2"/>
      <c r="Y2213" s="2"/>
      <c r="Z2213" s="2"/>
      <c r="AA2213" s="2"/>
      <c r="AB2213" s="2"/>
      <c r="AC2213" s="2"/>
      <c r="AD2213" s="2"/>
      <c r="AE2213" s="2"/>
      <c r="AF2213" s="2"/>
      <c r="AG2213" s="2"/>
      <c r="AH2213" s="2"/>
      <c r="AI2213" s="2"/>
      <c r="AJ2213" s="2"/>
      <c r="AK2213" s="2"/>
      <c r="AL2213" s="2"/>
      <c r="AM2213" s="2"/>
      <c r="AO2213" s="2"/>
    </row>
    <row r="2214" spans="16:41" x14ac:dyDescent="0.2">
      <c r="P2214" s="2"/>
      <c r="Q2214" s="2"/>
      <c r="S2214" s="2"/>
      <c r="U2214" s="2"/>
      <c r="V2214" s="2"/>
      <c r="W2214" s="2"/>
      <c r="X2214" s="2"/>
      <c r="Y2214" s="2"/>
      <c r="Z2214" s="2"/>
      <c r="AA2214" s="2"/>
      <c r="AB2214" s="2"/>
      <c r="AC2214" s="2"/>
      <c r="AD2214" s="2"/>
      <c r="AE2214" s="2"/>
      <c r="AF2214" s="2"/>
      <c r="AG2214" s="2"/>
      <c r="AH2214" s="2"/>
      <c r="AI2214" s="2"/>
      <c r="AJ2214" s="2"/>
      <c r="AK2214" s="2"/>
      <c r="AL2214" s="2"/>
      <c r="AM2214" s="2"/>
      <c r="AO2214" s="2"/>
    </row>
    <row r="2215" spans="16:41" x14ac:dyDescent="0.2">
      <c r="P2215" s="2"/>
      <c r="Q2215" s="2"/>
      <c r="S2215" s="2"/>
      <c r="U2215" s="2"/>
      <c r="V2215" s="2"/>
      <c r="W2215" s="2"/>
      <c r="X2215" s="2"/>
      <c r="Y2215" s="2"/>
      <c r="Z2215" s="2"/>
      <c r="AA2215" s="2"/>
      <c r="AB2215" s="2"/>
      <c r="AC2215" s="2"/>
      <c r="AD2215" s="2"/>
      <c r="AE2215" s="2"/>
      <c r="AF2215" s="2"/>
      <c r="AG2215" s="2"/>
      <c r="AH2215" s="2"/>
      <c r="AI2215" s="2"/>
      <c r="AJ2215" s="2"/>
      <c r="AK2215" s="2"/>
      <c r="AL2215" s="2"/>
      <c r="AM2215" s="2"/>
      <c r="AO2215" s="2"/>
    </row>
    <row r="2216" spans="16:41" x14ac:dyDescent="0.2">
      <c r="P2216" s="2"/>
      <c r="Q2216" s="2"/>
      <c r="S2216" s="2"/>
      <c r="U2216" s="2"/>
      <c r="V2216" s="2"/>
      <c r="W2216" s="2"/>
      <c r="X2216" s="2"/>
      <c r="Y2216" s="2"/>
      <c r="Z2216" s="2"/>
      <c r="AA2216" s="2"/>
      <c r="AB2216" s="2"/>
      <c r="AC2216" s="2"/>
      <c r="AD2216" s="2"/>
      <c r="AE2216" s="2"/>
      <c r="AF2216" s="2"/>
      <c r="AG2216" s="2"/>
      <c r="AH2216" s="2"/>
      <c r="AI2216" s="2"/>
      <c r="AJ2216" s="2"/>
      <c r="AK2216" s="2"/>
      <c r="AL2216" s="2"/>
      <c r="AM2216" s="2"/>
      <c r="AO2216" s="2"/>
    </row>
    <row r="2217" spans="16:41" x14ac:dyDescent="0.2">
      <c r="P2217" s="2"/>
      <c r="Q2217" s="2"/>
      <c r="S2217" s="2"/>
      <c r="U2217" s="2"/>
      <c r="V2217" s="2"/>
      <c r="W2217" s="2"/>
      <c r="X2217" s="2"/>
      <c r="Y2217" s="2"/>
      <c r="Z2217" s="2"/>
      <c r="AA2217" s="2"/>
      <c r="AB2217" s="2"/>
      <c r="AC2217" s="2"/>
      <c r="AD2217" s="2"/>
      <c r="AE2217" s="2"/>
      <c r="AF2217" s="2"/>
      <c r="AG2217" s="2"/>
      <c r="AH2217" s="2"/>
      <c r="AI2217" s="2"/>
      <c r="AJ2217" s="2"/>
      <c r="AK2217" s="2"/>
      <c r="AL2217" s="2"/>
      <c r="AM2217" s="2"/>
      <c r="AO2217" s="2"/>
    </row>
    <row r="2218" spans="16:41" x14ac:dyDescent="0.2">
      <c r="P2218" s="2"/>
      <c r="Q2218" s="2"/>
      <c r="S2218" s="2"/>
      <c r="U2218" s="2"/>
      <c r="V2218" s="2"/>
      <c r="W2218" s="2"/>
      <c r="X2218" s="2"/>
      <c r="Y2218" s="2"/>
      <c r="Z2218" s="2"/>
      <c r="AA2218" s="2"/>
      <c r="AB2218" s="2"/>
      <c r="AC2218" s="2"/>
      <c r="AD2218" s="2"/>
      <c r="AE2218" s="2"/>
      <c r="AF2218" s="2"/>
      <c r="AG2218" s="2"/>
      <c r="AH2218" s="2"/>
      <c r="AI2218" s="2"/>
      <c r="AJ2218" s="2"/>
      <c r="AK2218" s="2"/>
      <c r="AL2218" s="2"/>
      <c r="AM2218" s="2"/>
      <c r="AO2218" s="2"/>
    </row>
    <row r="2219" spans="16:41" x14ac:dyDescent="0.2">
      <c r="P2219" s="2"/>
      <c r="Q2219" s="2"/>
      <c r="S2219" s="2"/>
      <c r="U2219" s="2"/>
      <c r="V2219" s="2"/>
      <c r="W2219" s="2"/>
      <c r="X2219" s="2"/>
      <c r="Y2219" s="2"/>
      <c r="Z2219" s="2"/>
      <c r="AA2219" s="2"/>
      <c r="AB2219" s="2"/>
      <c r="AC2219" s="2"/>
      <c r="AD2219" s="2"/>
      <c r="AE2219" s="2"/>
      <c r="AF2219" s="2"/>
      <c r="AG2219" s="2"/>
      <c r="AH2219" s="2"/>
      <c r="AI2219" s="2"/>
      <c r="AJ2219" s="2"/>
      <c r="AK2219" s="2"/>
      <c r="AL2219" s="2"/>
      <c r="AM2219" s="2"/>
      <c r="AO2219" s="2"/>
    </row>
    <row r="2220" spans="16:41" x14ac:dyDescent="0.2">
      <c r="P2220" s="2"/>
      <c r="Q2220" s="2"/>
      <c r="S2220" s="2"/>
      <c r="U2220" s="2"/>
      <c r="V2220" s="2"/>
      <c r="W2220" s="2"/>
      <c r="X2220" s="2"/>
      <c r="Y2220" s="2"/>
      <c r="Z2220" s="2"/>
      <c r="AA2220" s="2"/>
      <c r="AB2220" s="2"/>
      <c r="AC2220" s="2"/>
      <c r="AD2220" s="2"/>
      <c r="AE2220" s="2"/>
      <c r="AF2220" s="2"/>
      <c r="AG2220" s="2"/>
      <c r="AH2220" s="2"/>
      <c r="AI2220" s="2"/>
      <c r="AJ2220" s="2"/>
      <c r="AK2220" s="2"/>
      <c r="AL2220" s="2"/>
      <c r="AM2220" s="2"/>
      <c r="AO2220" s="2"/>
    </row>
    <row r="2221" spans="16:41" x14ac:dyDescent="0.2">
      <c r="P2221" s="2"/>
      <c r="Q2221" s="2"/>
      <c r="S2221" s="2"/>
      <c r="U2221" s="2"/>
      <c r="V2221" s="2"/>
      <c r="W2221" s="2"/>
      <c r="X2221" s="2"/>
      <c r="Y2221" s="2"/>
      <c r="Z2221" s="2"/>
      <c r="AA2221" s="2"/>
      <c r="AB2221" s="2"/>
      <c r="AC2221" s="2"/>
      <c r="AD2221" s="2"/>
      <c r="AE2221" s="2"/>
      <c r="AF2221" s="2"/>
      <c r="AG2221" s="2"/>
      <c r="AH2221" s="2"/>
      <c r="AI2221" s="2"/>
      <c r="AJ2221" s="2"/>
      <c r="AK2221" s="2"/>
      <c r="AL2221" s="2"/>
      <c r="AM2221" s="2"/>
      <c r="AO2221" s="2"/>
    </row>
    <row r="2222" spans="16:41" x14ac:dyDescent="0.2">
      <c r="P2222" s="2"/>
      <c r="Q2222" s="2"/>
      <c r="S2222" s="2"/>
      <c r="U2222" s="2"/>
      <c r="V2222" s="2"/>
      <c r="W2222" s="2"/>
      <c r="X2222" s="2"/>
      <c r="Y2222" s="2"/>
      <c r="Z2222" s="2"/>
      <c r="AA2222" s="2"/>
      <c r="AB2222" s="2"/>
      <c r="AC2222" s="2"/>
      <c r="AD2222" s="2"/>
      <c r="AE2222" s="2"/>
      <c r="AF2222" s="2"/>
      <c r="AG2222" s="2"/>
      <c r="AH2222" s="2"/>
      <c r="AI2222" s="2"/>
      <c r="AJ2222" s="2"/>
      <c r="AK2222" s="2"/>
      <c r="AL2222" s="2"/>
      <c r="AM2222" s="2"/>
      <c r="AO2222" s="2"/>
    </row>
    <row r="2223" spans="16:41" x14ac:dyDescent="0.2">
      <c r="P2223" s="2"/>
      <c r="Q2223" s="2"/>
      <c r="S2223" s="2"/>
      <c r="U2223" s="2"/>
      <c r="V2223" s="2"/>
      <c r="W2223" s="2"/>
      <c r="X2223" s="2"/>
      <c r="Y2223" s="2"/>
      <c r="Z2223" s="2"/>
      <c r="AA2223" s="2"/>
      <c r="AB2223" s="2"/>
      <c r="AC2223" s="2"/>
      <c r="AD2223" s="2"/>
      <c r="AE2223" s="2"/>
      <c r="AF2223" s="2"/>
      <c r="AG2223" s="2"/>
      <c r="AH2223" s="2"/>
      <c r="AI2223" s="2"/>
      <c r="AJ2223" s="2"/>
      <c r="AK2223" s="2"/>
      <c r="AL2223" s="2"/>
      <c r="AM2223" s="2"/>
      <c r="AO2223" s="2"/>
    </row>
    <row r="2224" spans="16:41" x14ac:dyDescent="0.2">
      <c r="P2224" s="2"/>
      <c r="Q2224" s="2"/>
      <c r="S2224" s="2"/>
      <c r="U2224" s="2"/>
      <c r="V2224" s="2"/>
      <c r="W2224" s="2"/>
      <c r="X2224" s="2"/>
      <c r="Y2224" s="2"/>
      <c r="Z2224" s="2"/>
      <c r="AA2224" s="2"/>
      <c r="AB2224" s="2"/>
      <c r="AC2224" s="2"/>
      <c r="AD2224" s="2"/>
      <c r="AE2224" s="2"/>
      <c r="AF2224" s="2"/>
      <c r="AG2224" s="2"/>
      <c r="AH2224" s="2"/>
      <c r="AI2224" s="2"/>
      <c r="AJ2224" s="2"/>
      <c r="AK2224" s="2"/>
      <c r="AL2224" s="2"/>
      <c r="AM2224" s="2"/>
      <c r="AO2224" s="2"/>
    </row>
    <row r="2225" spans="16:41" x14ac:dyDescent="0.2">
      <c r="P2225" s="2"/>
      <c r="Q2225" s="2"/>
      <c r="S2225" s="2"/>
      <c r="U2225" s="2"/>
      <c r="V2225" s="2"/>
      <c r="W2225" s="2"/>
      <c r="X2225" s="2"/>
      <c r="Y2225" s="2"/>
      <c r="Z2225" s="2"/>
      <c r="AA2225" s="2"/>
      <c r="AB2225" s="2"/>
      <c r="AC2225" s="2"/>
      <c r="AD2225" s="2"/>
      <c r="AE2225" s="2"/>
      <c r="AF2225" s="2"/>
      <c r="AG2225" s="2"/>
      <c r="AH2225" s="2"/>
      <c r="AI2225" s="2"/>
      <c r="AJ2225" s="2"/>
      <c r="AK2225" s="2"/>
      <c r="AL2225" s="2"/>
      <c r="AM2225" s="2"/>
      <c r="AO2225" s="2"/>
    </row>
    <row r="2226" spans="16:41" x14ac:dyDescent="0.2">
      <c r="P2226" s="2"/>
      <c r="Q2226" s="2"/>
      <c r="S2226" s="2"/>
      <c r="U2226" s="2"/>
      <c r="V2226" s="2"/>
      <c r="W2226" s="2"/>
      <c r="X2226" s="2"/>
      <c r="Y2226" s="2"/>
      <c r="Z2226" s="2"/>
      <c r="AA2226" s="2"/>
      <c r="AB2226" s="2"/>
      <c r="AC2226" s="2"/>
      <c r="AD2226" s="2"/>
      <c r="AE2226" s="2"/>
      <c r="AF2226" s="2"/>
      <c r="AG2226" s="2"/>
      <c r="AH2226" s="2"/>
      <c r="AI2226" s="2"/>
      <c r="AJ2226" s="2"/>
      <c r="AK2226" s="2"/>
      <c r="AL2226" s="2"/>
      <c r="AM2226" s="2"/>
      <c r="AO2226" s="2"/>
    </row>
    <row r="2227" spans="16:41" x14ac:dyDescent="0.2">
      <c r="P2227" s="2"/>
      <c r="Q2227" s="2"/>
      <c r="S2227" s="2"/>
      <c r="U2227" s="2"/>
      <c r="V2227" s="2"/>
      <c r="W2227" s="2"/>
      <c r="X2227" s="2"/>
      <c r="Y2227" s="2"/>
      <c r="Z2227" s="2"/>
      <c r="AA2227" s="2"/>
      <c r="AB2227" s="2"/>
      <c r="AC2227" s="2"/>
      <c r="AD2227" s="2"/>
      <c r="AE2227" s="2"/>
      <c r="AF2227" s="2"/>
      <c r="AG2227" s="2"/>
      <c r="AH2227" s="2"/>
      <c r="AI2227" s="2"/>
      <c r="AJ2227" s="2"/>
      <c r="AK2227" s="2"/>
      <c r="AL2227" s="2"/>
      <c r="AM2227" s="2"/>
      <c r="AO2227" s="2"/>
    </row>
    <row r="2228" spans="16:41" x14ac:dyDescent="0.2">
      <c r="P2228" s="2"/>
      <c r="Q2228" s="2"/>
      <c r="S2228" s="2"/>
      <c r="U2228" s="2"/>
      <c r="V2228" s="2"/>
      <c r="W2228" s="2"/>
      <c r="X2228" s="2"/>
      <c r="Y2228" s="2"/>
      <c r="Z2228" s="2"/>
      <c r="AA2228" s="2"/>
      <c r="AB2228" s="2"/>
      <c r="AC2228" s="2"/>
      <c r="AD2228" s="2"/>
      <c r="AE2228" s="2"/>
      <c r="AF2228" s="2"/>
      <c r="AG2228" s="2"/>
      <c r="AH2228" s="2"/>
      <c r="AI2228" s="2"/>
      <c r="AJ2228" s="2"/>
      <c r="AK2228" s="2"/>
      <c r="AL2228" s="2"/>
      <c r="AM2228" s="2"/>
      <c r="AO2228" s="2"/>
    </row>
    <row r="2229" spans="16:41" x14ac:dyDescent="0.2">
      <c r="P2229" s="2"/>
      <c r="Q2229" s="2"/>
      <c r="S2229" s="2"/>
      <c r="U2229" s="2"/>
      <c r="V2229" s="2"/>
      <c r="W2229" s="2"/>
      <c r="X2229" s="2"/>
      <c r="Y2229" s="2"/>
      <c r="Z2229" s="2"/>
      <c r="AA2229" s="2"/>
      <c r="AB2229" s="2"/>
      <c r="AC2229" s="2"/>
      <c r="AD2229" s="2"/>
      <c r="AE2229" s="2"/>
      <c r="AF2229" s="2"/>
      <c r="AG2229" s="2"/>
      <c r="AH2229" s="2"/>
      <c r="AI2229" s="2"/>
      <c r="AJ2229" s="2"/>
      <c r="AK2229" s="2"/>
      <c r="AL2229" s="2"/>
      <c r="AM2229" s="2"/>
      <c r="AO2229" s="2"/>
    </row>
    <row r="2230" spans="16:41" x14ac:dyDescent="0.2">
      <c r="P2230" s="2"/>
      <c r="Q2230" s="2"/>
      <c r="S2230" s="2"/>
      <c r="U2230" s="2"/>
      <c r="V2230" s="2"/>
      <c r="W2230" s="2"/>
      <c r="X2230" s="2"/>
      <c r="Y2230" s="2"/>
      <c r="Z2230" s="2"/>
      <c r="AA2230" s="2"/>
      <c r="AB2230" s="2"/>
      <c r="AC2230" s="2"/>
      <c r="AD2230" s="2"/>
      <c r="AE2230" s="2"/>
      <c r="AF2230" s="2"/>
      <c r="AG2230" s="2"/>
      <c r="AH2230" s="2"/>
      <c r="AI2230" s="2"/>
      <c r="AJ2230" s="2"/>
      <c r="AK2230" s="2"/>
      <c r="AL2230" s="2"/>
      <c r="AM2230" s="2"/>
      <c r="AO2230" s="2"/>
    </row>
    <row r="2231" spans="16:41" x14ac:dyDescent="0.2">
      <c r="P2231" s="2"/>
      <c r="Q2231" s="2"/>
      <c r="S2231" s="2"/>
      <c r="U2231" s="2"/>
      <c r="V2231" s="2"/>
      <c r="W2231" s="2"/>
      <c r="X2231" s="2"/>
      <c r="Y2231" s="2"/>
      <c r="Z2231" s="2"/>
      <c r="AA2231" s="2"/>
      <c r="AB2231" s="2"/>
      <c r="AC2231" s="2"/>
      <c r="AD2231" s="2"/>
      <c r="AE2231" s="2"/>
      <c r="AF2231" s="2"/>
      <c r="AG2231" s="2"/>
      <c r="AH2231" s="2"/>
      <c r="AI2231" s="2"/>
      <c r="AJ2231" s="2"/>
      <c r="AK2231" s="2"/>
      <c r="AL2231" s="2"/>
      <c r="AM2231" s="2"/>
      <c r="AO2231" s="2"/>
    </row>
    <row r="2232" spans="16:41" x14ac:dyDescent="0.2">
      <c r="P2232" s="2"/>
      <c r="Q2232" s="2"/>
      <c r="S2232" s="2"/>
      <c r="U2232" s="2"/>
      <c r="V2232" s="2"/>
      <c r="W2232" s="2"/>
      <c r="X2232" s="2"/>
      <c r="Y2232" s="2"/>
      <c r="Z2232" s="2"/>
      <c r="AA2232" s="2"/>
      <c r="AB2232" s="2"/>
      <c r="AC2232" s="2"/>
      <c r="AD2232" s="2"/>
      <c r="AE2232" s="2"/>
      <c r="AF2232" s="2"/>
      <c r="AG2232" s="2"/>
      <c r="AH2232" s="2"/>
      <c r="AI2232" s="2"/>
      <c r="AJ2232" s="2"/>
      <c r="AK2232" s="2"/>
      <c r="AL2232" s="2"/>
      <c r="AM2232" s="2"/>
      <c r="AO2232" s="2"/>
    </row>
    <row r="2233" spans="16:41" x14ac:dyDescent="0.2">
      <c r="P2233" s="2"/>
      <c r="Q2233" s="2"/>
      <c r="S2233" s="2"/>
      <c r="U2233" s="2"/>
      <c r="V2233" s="2"/>
      <c r="W2233" s="2"/>
      <c r="X2233" s="2"/>
      <c r="Y2233" s="2"/>
      <c r="Z2233" s="2"/>
      <c r="AA2233" s="2"/>
      <c r="AB2233" s="2"/>
      <c r="AC2233" s="2"/>
      <c r="AD2233" s="2"/>
      <c r="AE2233" s="2"/>
      <c r="AF2233" s="2"/>
      <c r="AG2233" s="2"/>
      <c r="AH2233" s="2"/>
      <c r="AI2233" s="2"/>
      <c r="AJ2233" s="2"/>
      <c r="AK2233" s="2"/>
      <c r="AL2233" s="2"/>
      <c r="AM2233" s="2"/>
      <c r="AO2233" s="2"/>
    </row>
    <row r="2234" spans="16:41" x14ac:dyDescent="0.2">
      <c r="P2234" s="2"/>
      <c r="Q2234" s="2"/>
      <c r="S2234" s="2"/>
      <c r="U2234" s="2"/>
      <c r="V2234" s="2"/>
      <c r="W2234" s="2"/>
      <c r="X2234" s="2"/>
      <c r="Y2234" s="2"/>
      <c r="Z2234" s="2"/>
      <c r="AA2234" s="2"/>
      <c r="AB2234" s="2"/>
      <c r="AC2234" s="2"/>
      <c r="AD2234" s="2"/>
      <c r="AE2234" s="2"/>
      <c r="AF2234" s="2"/>
      <c r="AG2234" s="2"/>
      <c r="AH2234" s="2"/>
      <c r="AI2234" s="2"/>
      <c r="AJ2234" s="2"/>
      <c r="AK2234" s="2"/>
      <c r="AL2234" s="2"/>
      <c r="AM2234" s="2"/>
      <c r="AO2234" s="2"/>
    </row>
    <row r="2235" spans="16:41" x14ac:dyDescent="0.2">
      <c r="P2235" s="2"/>
      <c r="Q2235" s="2"/>
      <c r="S2235" s="2"/>
      <c r="U2235" s="2"/>
      <c r="V2235" s="2"/>
      <c r="W2235" s="2"/>
      <c r="X2235" s="2"/>
      <c r="Y2235" s="2"/>
      <c r="Z2235" s="2"/>
      <c r="AA2235" s="2"/>
      <c r="AB2235" s="2"/>
      <c r="AC2235" s="2"/>
      <c r="AD2235" s="2"/>
      <c r="AE2235" s="2"/>
      <c r="AF2235" s="2"/>
      <c r="AG2235" s="2"/>
      <c r="AH2235" s="2"/>
      <c r="AI2235" s="2"/>
      <c r="AJ2235" s="2"/>
      <c r="AK2235" s="2"/>
      <c r="AL2235" s="2"/>
      <c r="AM2235" s="2"/>
      <c r="AO2235" s="2"/>
    </row>
    <row r="2236" spans="16:41" x14ac:dyDescent="0.2">
      <c r="P2236" s="2"/>
      <c r="Q2236" s="2"/>
      <c r="S2236" s="2"/>
      <c r="U2236" s="2"/>
      <c r="V2236" s="2"/>
      <c r="W2236" s="2"/>
      <c r="X2236" s="2"/>
      <c r="Y2236" s="2"/>
      <c r="Z2236" s="2"/>
      <c r="AA2236" s="2"/>
      <c r="AB2236" s="2"/>
      <c r="AC2236" s="2"/>
      <c r="AD2236" s="2"/>
      <c r="AE2236" s="2"/>
      <c r="AF2236" s="2"/>
      <c r="AG2236" s="2"/>
      <c r="AH2236" s="2"/>
      <c r="AI2236" s="2"/>
      <c r="AJ2236" s="2"/>
      <c r="AK2236" s="2"/>
      <c r="AL2236" s="2"/>
      <c r="AM2236" s="2"/>
      <c r="AO2236" s="2"/>
    </row>
    <row r="2237" spans="16:41" x14ac:dyDescent="0.2">
      <c r="P2237" s="2"/>
      <c r="Q2237" s="2"/>
      <c r="S2237" s="2"/>
      <c r="U2237" s="2"/>
      <c r="V2237" s="2"/>
      <c r="W2237" s="2"/>
      <c r="X2237" s="2"/>
      <c r="Y2237" s="2"/>
      <c r="Z2237" s="2"/>
      <c r="AA2237" s="2"/>
      <c r="AB2237" s="2"/>
      <c r="AC2237" s="2"/>
      <c r="AD2237" s="2"/>
      <c r="AE2237" s="2"/>
      <c r="AF2237" s="2"/>
      <c r="AG2237" s="2"/>
      <c r="AH2237" s="2"/>
      <c r="AI2237" s="2"/>
      <c r="AJ2237" s="2"/>
      <c r="AK2237" s="2"/>
      <c r="AL2237" s="2"/>
      <c r="AM2237" s="2"/>
      <c r="AO2237" s="2"/>
    </row>
    <row r="2238" spans="16:41" x14ac:dyDescent="0.2">
      <c r="P2238" s="2"/>
      <c r="Q2238" s="2"/>
      <c r="S2238" s="2"/>
      <c r="U2238" s="2"/>
      <c r="V2238" s="2"/>
      <c r="W2238" s="2"/>
      <c r="X2238" s="2"/>
      <c r="Y2238" s="2"/>
      <c r="Z2238" s="2"/>
      <c r="AA2238" s="2"/>
      <c r="AB2238" s="2"/>
      <c r="AC2238" s="2"/>
      <c r="AD2238" s="2"/>
      <c r="AE2238" s="2"/>
      <c r="AF2238" s="2"/>
      <c r="AG2238" s="2"/>
      <c r="AH2238" s="2"/>
      <c r="AI2238" s="2"/>
      <c r="AJ2238" s="2"/>
      <c r="AK2238" s="2"/>
      <c r="AL2238" s="2"/>
      <c r="AM2238" s="2"/>
      <c r="AO2238" s="2"/>
    </row>
    <row r="2239" spans="16:41" x14ac:dyDescent="0.2">
      <c r="P2239" s="2"/>
      <c r="Q2239" s="2"/>
      <c r="S2239" s="2"/>
      <c r="U2239" s="2"/>
      <c r="V2239" s="2"/>
      <c r="W2239" s="2"/>
      <c r="X2239" s="2"/>
      <c r="Y2239" s="2"/>
      <c r="Z2239" s="2"/>
      <c r="AA2239" s="2"/>
      <c r="AB2239" s="2"/>
      <c r="AC2239" s="2"/>
      <c r="AD2239" s="2"/>
      <c r="AE2239" s="2"/>
      <c r="AF2239" s="2"/>
      <c r="AG2239" s="2"/>
      <c r="AH2239" s="2"/>
      <c r="AI2239" s="2"/>
      <c r="AJ2239" s="2"/>
      <c r="AK2239" s="2"/>
      <c r="AL2239" s="2"/>
      <c r="AM2239" s="2"/>
      <c r="AO2239" s="2"/>
    </row>
    <row r="2240" spans="16:41" x14ac:dyDescent="0.2">
      <c r="P2240" s="2"/>
      <c r="Q2240" s="2"/>
      <c r="S2240" s="2"/>
      <c r="U2240" s="2"/>
      <c r="V2240" s="2"/>
      <c r="W2240" s="2"/>
      <c r="X2240" s="2"/>
      <c r="Y2240" s="2"/>
      <c r="Z2240" s="2"/>
      <c r="AA2240" s="2"/>
      <c r="AB2240" s="2"/>
      <c r="AC2240" s="2"/>
      <c r="AD2240" s="2"/>
      <c r="AE2240" s="2"/>
      <c r="AF2240" s="2"/>
      <c r="AG2240" s="2"/>
      <c r="AH2240" s="2"/>
      <c r="AI2240" s="2"/>
      <c r="AJ2240" s="2"/>
      <c r="AK2240" s="2"/>
      <c r="AL2240" s="2"/>
      <c r="AM2240" s="2"/>
      <c r="AO2240" s="2"/>
    </row>
    <row r="2241" spans="16:41" x14ac:dyDescent="0.2">
      <c r="P2241" s="2"/>
      <c r="Q2241" s="2"/>
      <c r="S2241" s="2"/>
      <c r="U2241" s="2"/>
      <c r="V2241" s="2"/>
      <c r="W2241" s="2"/>
      <c r="X2241" s="2"/>
      <c r="Y2241" s="2"/>
      <c r="Z2241" s="2"/>
      <c r="AA2241" s="2"/>
      <c r="AB2241" s="2"/>
      <c r="AC2241" s="2"/>
      <c r="AD2241" s="2"/>
      <c r="AE2241" s="2"/>
      <c r="AF2241" s="2"/>
      <c r="AG2241" s="2"/>
      <c r="AH2241" s="2"/>
      <c r="AI2241" s="2"/>
      <c r="AJ2241" s="2"/>
      <c r="AK2241" s="2"/>
      <c r="AL2241" s="2"/>
      <c r="AM2241" s="2"/>
      <c r="AO2241" s="2"/>
    </row>
    <row r="2242" spans="16:41" x14ac:dyDescent="0.2">
      <c r="P2242" s="2"/>
      <c r="Q2242" s="2"/>
      <c r="S2242" s="2"/>
      <c r="U2242" s="2"/>
      <c r="V2242" s="2"/>
      <c r="W2242" s="2"/>
      <c r="X2242" s="2"/>
      <c r="Y2242" s="2"/>
      <c r="Z2242" s="2"/>
      <c r="AA2242" s="2"/>
      <c r="AB2242" s="2"/>
      <c r="AC2242" s="2"/>
      <c r="AD2242" s="2"/>
      <c r="AE2242" s="2"/>
      <c r="AF2242" s="2"/>
      <c r="AG2242" s="2"/>
      <c r="AH2242" s="2"/>
      <c r="AI2242" s="2"/>
      <c r="AJ2242" s="2"/>
      <c r="AK2242" s="2"/>
      <c r="AL2242" s="2"/>
      <c r="AM2242" s="2"/>
      <c r="AO2242" s="2"/>
    </row>
    <row r="2243" spans="16:41" x14ac:dyDescent="0.2">
      <c r="P2243" s="2"/>
      <c r="Q2243" s="2"/>
      <c r="S2243" s="2"/>
      <c r="U2243" s="2"/>
      <c r="V2243" s="2"/>
      <c r="W2243" s="2"/>
      <c r="X2243" s="2"/>
      <c r="Y2243" s="2"/>
      <c r="Z2243" s="2"/>
      <c r="AA2243" s="2"/>
      <c r="AB2243" s="2"/>
      <c r="AC2243" s="2"/>
      <c r="AD2243" s="2"/>
      <c r="AE2243" s="2"/>
      <c r="AF2243" s="2"/>
      <c r="AG2243" s="2"/>
      <c r="AH2243" s="2"/>
      <c r="AI2243" s="2"/>
      <c r="AJ2243" s="2"/>
      <c r="AK2243" s="2"/>
      <c r="AL2243" s="2"/>
      <c r="AM2243" s="2"/>
      <c r="AO2243" s="2"/>
    </row>
    <row r="2244" spans="16:41" x14ac:dyDescent="0.2">
      <c r="P2244" s="2"/>
      <c r="Q2244" s="2"/>
      <c r="S2244" s="2"/>
      <c r="U2244" s="2"/>
      <c r="V2244" s="2"/>
      <c r="W2244" s="2"/>
      <c r="X2244" s="2"/>
      <c r="Y2244" s="2"/>
      <c r="Z2244" s="2"/>
      <c r="AA2244" s="2"/>
      <c r="AB2244" s="2"/>
      <c r="AC2244" s="2"/>
      <c r="AD2244" s="2"/>
      <c r="AE2244" s="2"/>
      <c r="AF2244" s="2"/>
      <c r="AG2244" s="2"/>
      <c r="AH2244" s="2"/>
      <c r="AI2244" s="2"/>
      <c r="AJ2244" s="2"/>
      <c r="AK2244" s="2"/>
      <c r="AL2244" s="2"/>
      <c r="AM2244" s="2"/>
      <c r="AO2244" s="2"/>
    </row>
    <row r="2245" spans="16:41" x14ac:dyDescent="0.2">
      <c r="P2245" s="2"/>
      <c r="Q2245" s="2"/>
      <c r="S2245" s="2"/>
      <c r="U2245" s="2"/>
      <c r="V2245" s="2"/>
      <c r="W2245" s="2"/>
      <c r="X2245" s="2"/>
      <c r="Y2245" s="2"/>
      <c r="Z2245" s="2"/>
      <c r="AA2245" s="2"/>
      <c r="AB2245" s="2"/>
      <c r="AC2245" s="2"/>
      <c r="AD2245" s="2"/>
      <c r="AE2245" s="2"/>
      <c r="AF2245" s="2"/>
      <c r="AG2245" s="2"/>
      <c r="AH2245" s="2"/>
      <c r="AI2245" s="2"/>
      <c r="AJ2245" s="2"/>
      <c r="AK2245" s="2"/>
      <c r="AL2245" s="2"/>
      <c r="AM2245" s="2"/>
      <c r="AO2245" s="2"/>
    </row>
    <row r="2246" spans="16:41" x14ac:dyDescent="0.2">
      <c r="P2246" s="2"/>
      <c r="Q2246" s="2"/>
      <c r="S2246" s="2"/>
      <c r="U2246" s="2"/>
      <c r="V2246" s="2"/>
      <c r="W2246" s="2"/>
      <c r="X2246" s="2"/>
      <c r="Y2246" s="2"/>
      <c r="Z2246" s="2"/>
      <c r="AA2246" s="2"/>
      <c r="AB2246" s="2"/>
      <c r="AC2246" s="2"/>
      <c r="AD2246" s="2"/>
      <c r="AE2246" s="2"/>
      <c r="AF2246" s="2"/>
      <c r="AG2246" s="2"/>
      <c r="AH2246" s="2"/>
      <c r="AI2246" s="2"/>
      <c r="AJ2246" s="2"/>
      <c r="AK2246" s="2"/>
      <c r="AL2246" s="2"/>
      <c r="AM2246" s="2"/>
      <c r="AO2246" s="2"/>
    </row>
    <row r="2247" spans="16:41" x14ac:dyDescent="0.2">
      <c r="P2247" s="2"/>
      <c r="Q2247" s="2"/>
      <c r="S2247" s="2"/>
      <c r="U2247" s="2"/>
      <c r="V2247" s="2"/>
      <c r="W2247" s="2"/>
      <c r="X2247" s="2"/>
      <c r="Y2247" s="2"/>
      <c r="Z2247" s="2"/>
      <c r="AA2247" s="2"/>
      <c r="AB2247" s="2"/>
      <c r="AC2247" s="2"/>
      <c r="AD2247" s="2"/>
      <c r="AE2247" s="2"/>
      <c r="AF2247" s="2"/>
      <c r="AG2247" s="2"/>
      <c r="AH2247" s="2"/>
      <c r="AI2247" s="2"/>
      <c r="AJ2247" s="2"/>
      <c r="AK2247" s="2"/>
      <c r="AL2247" s="2"/>
      <c r="AM2247" s="2"/>
      <c r="AO2247" s="2"/>
    </row>
    <row r="2248" spans="16:41" x14ac:dyDescent="0.2">
      <c r="P2248" s="2"/>
      <c r="Q2248" s="2"/>
      <c r="S2248" s="2"/>
      <c r="U2248" s="2"/>
      <c r="V2248" s="2"/>
      <c r="W2248" s="2"/>
      <c r="X2248" s="2"/>
      <c r="Y2248" s="2"/>
      <c r="Z2248" s="2"/>
      <c r="AA2248" s="2"/>
      <c r="AB2248" s="2"/>
      <c r="AC2248" s="2"/>
      <c r="AD2248" s="2"/>
      <c r="AE2248" s="2"/>
      <c r="AF2248" s="2"/>
      <c r="AG2248" s="2"/>
      <c r="AH2248" s="2"/>
      <c r="AI2248" s="2"/>
      <c r="AJ2248" s="2"/>
      <c r="AK2248" s="2"/>
      <c r="AL2248" s="2"/>
      <c r="AM2248" s="2"/>
      <c r="AO2248" s="2"/>
    </row>
    <row r="2249" spans="16:41" x14ac:dyDescent="0.2">
      <c r="P2249" s="2"/>
      <c r="Q2249" s="2"/>
      <c r="S2249" s="2"/>
      <c r="U2249" s="2"/>
      <c r="V2249" s="2"/>
      <c r="W2249" s="2"/>
      <c r="X2249" s="2"/>
      <c r="Y2249" s="2"/>
      <c r="Z2249" s="2"/>
      <c r="AA2249" s="2"/>
      <c r="AB2249" s="2"/>
      <c r="AC2249" s="2"/>
      <c r="AD2249" s="2"/>
      <c r="AE2249" s="2"/>
      <c r="AF2249" s="2"/>
      <c r="AG2249" s="2"/>
      <c r="AH2249" s="2"/>
      <c r="AI2249" s="2"/>
      <c r="AJ2249" s="2"/>
      <c r="AK2249" s="2"/>
      <c r="AL2249" s="2"/>
      <c r="AM2249" s="2"/>
      <c r="AO2249" s="2"/>
    </row>
    <row r="2250" spans="16:41" x14ac:dyDescent="0.2">
      <c r="P2250" s="2"/>
      <c r="Q2250" s="2"/>
      <c r="S2250" s="2"/>
      <c r="U2250" s="2"/>
      <c r="V2250" s="2"/>
      <c r="W2250" s="2"/>
      <c r="X2250" s="2"/>
      <c r="Y2250" s="2"/>
      <c r="Z2250" s="2"/>
      <c r="AA2250" s="2"/>
      <c r="AB2250" s="2"/>
      <c r="AC2250" s="2"/>
      <c r="AD2250" s="2"/>
      <c r="AE2250" s="2"/>
      <c r="AF2250" s="2"/>
      <c r="AG2250" s="2"/>
      <c r="AH2250" s="2"/>
      <c r="AI2250" s="2"/>
      <c r="AJ2250" s="2"/>
      <c r="AK2250" s="2"/>
      <c r="AL2250" s="2"/>
      <c r="AM2250" s="2"/>
      <c r="AO2250" s="2"/>
    </row>
    <row r="2251" spans="16:41" x14ac:dyDescent="0.2">
      <c r="P2251" s="2"/>
      <c r="Q2251" s="2"/>
      <c r="S2251" s="2"/>
      <c r="U2251" s="2"/>
      <c r="V2251" s="2"/>
      <c r="W2251" s="2"/>
      <c r="X2251" s="2"/>
      <c r="Y2251" s="2"/>
      <c r="Z2251" s="2"/>
      <c r="AA2251" s="2"/>
      <c r="AB2251" s="2"/>
      <c r="AC2251" s="2"/>
      <c r="AD2251" s="2"/>
      <c r="AE2251" s="2"/>
      <c r="AF2251" s="2"/>
      <c r="AG2251" s="2"/>
      <c r="AH2251" s="2"/>
      <c r="AI2251" s="2"/>
      <c r="AJ2251" s="2"/>
      <c r="AK2251" s="2"/>
      <c r="AL2251" s="2"/>
      <c r="AM2251" s="2"/>
      <c r="AO2251" s="2"/>
    </row>
    <row r="2252" spans="16:41" x14ac:dyDescent="0.2">
      <c r="P2252" s="2"/>
      <c r="Q2252" s="2"/>
      <c r="S2252" s="2"/>
      <c r="U2252" s="2"/>
      <c r="V2252" s="2"/>
      <c r="W2252" s="2"/>
      <c r="X2252" s="2"/>
      <c r="Y2252" s="2"/>
      <c r="Z2252" s="2"/>
      <c r="AA2252" s="2"/>
      <c r="AB2252" s="2"/>
      <c r="AC2252" s="2"/>
      <c r="AD2252" s="2"/>
      <c r="AE2252" s="2"/>
      <c r="AF2252" s="2"/>
      <c r="AG2252" s="2"/>
      <c r="AH2252" s="2"/>
      <c r="AI2252" s="2"/>
      <c r="AJ2252" s="2"/>
      <c r="AK2252" s="2"/>
      <c r="AL2252" s="2"/>
      <c r="AM2252" s="2"/>
      <c r="AO2252" s="2"/>
    </row>
    <row r="2253" spans="16:41" x14ac:dyDescent="0.2">
      <c r="P2253" s="2"/>
      <c r="Q2253" s="2"/>
      <c r="S2253" s="2"/>
      <c r="U2253" s="2"/>
      <c r="V2253" s="2"/>
      <c r="W2253" s="2"/>
      <c r="X2253" s="2"/>
      <c r="Y2253" s="2"/>
      <c r="Z2253" s="2"/>
      <c r="AA2253" s="2"/>
      <c r="AB2253" s="2"/>
      <c r="AC2253" s="2"/>
      <c r="AD2253" s="2"/>
      <c r="AE2253" s="2"/>
      <c r="AF2253" s="2"/>
      <c r="AG2253" s="2"/>
      <c r="AH2253" s="2"/>
      <c r="AI2253" s="2"/>
      <c r="AJ2253" s="2"/>
      <c r="AK2253" s="2"/>
      <c r="AL2253" s="2"/>
      <c r="AM2253" s="2"/>
      <c r="AO2253" s="2"/>
    </row>
    <row r="2254" spans="16:41" x14ac:dyDescent="0.2">
      <c r="P2254" s="2"/>
      <c r="Q2254" s="2"/>
      <c r="S2254" s="2"/>
      <c r="U2254" s="2"/>
      <c r="V2254" s="2"/>
      <c r="W2254" s="2"/>
      <c r="X2254" s="2"/>
      <c r="Y2254" s="2"/>
      <c r="Z2254" s="2"/>
      <c r="AA2254" s="2"/>
      <c r="AB2254" s="2"/>
      <c r="AC2254" s="2"/>
      <c r="AD2254" s="2"/>
      <c r="AE2254" s="2"/>
      <c r="AF2254" s="2"/>
      <c r="AG2254" s="2"/>
      <c r="AH2254" s="2"/>
      <c r="AI2254" s="2"/>
      <c r="AJ2254" s="2"/>
      <c r="AK2254" s="2"/>
      <c r="AL2254" s="2"/>
      <c r="AM2254" s="2"/>
      <c r="AO2254" s="2"/>
    </row>
    <row r="2255" spans="16:41" x14ac:dyDescent="0.2">
      <c r="P2255" s="2"/>
      <c r="Q2255" s="2"/>
      <c r="S2255" s="2"/>
      <c r="U2255" s="2"/>
      <c r="V2255" s="2"/>
      <c r="W2255" s="2"/>
      <c r="X2255" s="2"/>
      <c r="Y2255" s="2"/>
      <c r="Z2255" s="2"/>
      <c r="AA2255" s="2"/>
      <c r="AB2255" s="2"/>
      <c r="AC2255" s="2"/>
      <c r="AD2255" s="2"/>
      <c r="AE2255" s="2"/>
      <c r="AF2255" s="2"/>
      <c r="AG2255" s="2"/>
      <c r="AH2255" s="2"/>
      <c r="AI2255" s="2"/>
      <c r="AJ2255" s="2"/>
      <c r="AK2255" s="2"/>
      <c r="AL2255" s="2"/>
      <c r="AM2255" s="2"/>
      <c r="AO2255" s="2"/>
    </row>
    <row r="2256" spans="16:41" x14ac:dyDescent="0.2">
      <c r="P2256" s="2"/>
      <c r="Q2256" s="2"/>
      <c r="S2256" s="2"/>
      <c r="U2256" s="2"/>
      <c r="V2256" s="2"/>
      <c r="W2256" s="2"/>
      <c r="X2256" s="2"/>
      <c r="Y2256" s="2"/>
      <c r="Z2256" s="2"/>
      <c r="AA2256" s="2"/>
      <c r="AB2256" s="2"/>
      <c r="AC2256" s="2"/>
      <c r="AD2256" s="2"/>
      <c r="AE2256" s="2"/>
      <c r="AF2256" s="2"/>
      <c r="AG2256" s="2"/>
      <c r="AH2256" s="2"/>
      <c r="AI2256" s="2"/>
      <c r="AJ2256" s="2"/>
      <c r="AK2256" s="2"/>
      <c r="AL2256" s="2"/>
      <c r="AM2256" s="2"/>
      <c r="AO2256" s="2"/>
    </row>
    <row r="2257" spans="16:41" x14ac:dyDescent="0.2">
      <c r="P2257" s="2"/>
      <c r="Q2257" s="2"/>
      <c r="S2257" s="2"/>
      <c r="U2257" s="2"/>
      <c r="V2257" s="2"/>
      <c r="W2257" s="2"/>
      <c r="X2257" s="2"/>
      <c r="Y2257" s="2"/>
      <c r="Z2257" s="2"/>
      <c r="AA2257" s="2"/>
      <c r="AB2257" s="2"/>
      <c r="AC2257" s="2"/>
      <c r="AD2257" s="2"/>
      <c r="AE2257" s="2"/>
      <c r="AF2257" s="2"/>
      <c r="AG2257" s="2"/>
      <c r="AH2257" s="2"/>
      <c r="AI2257" s="2"/>
      <c r="AJ2257" s="2"/>
      <c r="AK2257" s="2"/>
      <c r="AL2257" s="2"/>
      <c r="AM2257" s="2"/>
      <c r="AO2257" s="2"/>
    </row>
    <row r="2258" spans="16:41" x14ac:dyDescent="0.2">
      <c r="P2258" s="2"/>
      <c r="Q2258" s="2"/>
      <c r="S2258" s="2"/>
      <c r="U2258" s="2"/>
      <c r="V2258" s="2"/>
      <c r="W2258" s="2"/>
      <c r="X2258" s="2"/>
      <c r="Y2258" s="2"/>
      <c r="Z2258" s="2"/>
      <c r="AA2258" s="2"/>
      <c r="AB2258" s="2"/>
      <c r="AC2258" s="2"/>
      <c r="AD2258" s="2"/>
      <c r="AE2258" s="2"/>
      <c r="AF2258" s="2"/>
      <c r="AG2258" s="2"/>
      <c r="AH2258" s="2"/>
      <c r="AI2258" s="2"/>
      <c r="AJ2258" s="2"/>
      <c r="AK2258" s="2"/>
      <c r="AL2258" s="2"/>
      <c r="AM2258" s="2"/>
      <c r="AO2258" s="2"/>
    </row>
    <row r="2259" spans="16:41" x14ac:dyDescent="0.2">
      <c r="P2259" s="2"/>
      <c r="Q2259" s="2"/>
      <c r="S2259" s="2"/>
      <c r="U2259" s="2"/>
      <c r="V2259" s="2"/>
      <c r="W2259" s="2"/>
      <c r="X2259" s="2"/>
      <c r="Y2259" s="2"/>
      <c r="Z2259" s="2"/>
      <c r="AA2259" s="2"/>
      <c r="AB2259" s="2"/>
      <c r="AC2259" s="2"/>
      <c r="AD2259" s="2"/>
      <c r="AE2259" s="2"/>
      <c r="AF2259" s="2"/>
      <c r="AG2259" s="2"/>
      <c r="AH2259" s="2"/>
      <c r="AI2259" s="2"/>
      <c r="AJ2259" s="2"/>
      <c r="AK2259" s="2"/>
      <c r="AL2259" s="2"/>
      <c r="AM2259" s="2"/>
      <c r="AO2259" s="2"/>
    </row>
    <row r="2260" spans="16:41" x14ac:dyDescent="0.2">
      <c r="P2260" s="2"/>
      <c r="Q2260" s="2"/>
      <c r="S2260" s="2"/>
      <c r="U2260" s="2"/>
      <c r="V2260" s="2"/>
      <c r="W2260" s="2"/>
      <c r="X2260" s="2"/>
      <c r="Y2260" s="2"/>
      <c r="Z2260" s="2"/>
      <c r="AA2260" s="2"/>
      <c r="AB2260" s="2"/>
      <c r="AC2260" s="2"/>
      <c r="AD2260" s="2"/>
      <c r="AE2260" s="2"/>
      <c r="AF2260" s="2"/>
      <c r="AG2260" s="2"/>
      <c r="AH2260" s="2"/>
      <c r="AI2260" s="2"/>
      <c r="AJ2260" s="2"/>
      <c r="AK2260" s="2"/>
      <c r="AL2260" s="2"/>
      <c r="AM2260" s="2"/>
      <c r="AO2260" s="2"/>
    </row>
    <row r="2261" spans="16:41" x14ac:dyDescent="0.2">
      <c r="P2261" s="2"/>
      <c r="Q2261" s="2"/>
      <c r="S2261" s="2"/>
      <c r="U2261" s="2"/>
      <c r="V2261" s="2"/>
      <c r="W2261" s="2"/>
      <c r="X2261" s="2"/>
      <c r="Y2261" s="2"/>
      <c r="Z2261" s="2"/>
      <c r="AA2261" s="2"/>
      <c r="AB2261" s="2"/>
      <c r="AC2261" s="2"/>
      <c r="AD2261" s="2"/>
      <c r="AE2261" s="2"/>
      <c r="AF2261" s="2"/>
      <c r="AG2261" s="2"/>
      <c r="AH2261" s="2"/>
      <c r="AI2261" s="2"/>
      <c r="AJ2261" s="2"/>
      <c r="AK2261" s="2"/>
      <c r="AL2261" s="2"/>
      <c r="AM2261" s="2"/>
      <c r="AO2261" s="2"/>
    </row>
    <row r="2262" spans="16:41" x14ac:dyDescent="0.2">
      <c r="P2262" s="2"/>
      <c r="Q2262" s="2"/>
      <c r="S2262" s="2"/>
      <c r="U2262" s="2"/>
      <c r="V2262" s="2"/>
      <c r="W2262" s="2"/>
      <c r="X2262" s="2"/>
      <c r="Y2262" s="2"/>
      <c r="Z2262" s="2"/>
      <c r="AA2262" s="2"/>
      <c r="AB2262" s="2"/>
      <c r="AC2262" s="2"/>
      <c r="AD2262" s="2"/>
      <c r="AE2262" s="2"/>
      <c r="AF2262" s="2"/>
      <c r="AG2262" s="2"/>
      <c r="AH2262" s="2"/>
      <c r="AI2262" s="2"/>
      <c r="AJ2262" s="2"/>
      <c r="AK2262" s="2"/>
      <c r="AL2262" s="2"/>
      <c r="AM2262" s="2"/>
      <c r="AO2262" s="2"/>
    </row>
    <row r="2263" spans="16:41" x14ac:dyDescent="0.2">
      <c r="P2263" s="2"/>
      <c r="Q2263" s="2"/>
      <c r="S2263" s="2"/>
      <c r="U2263" s="2"/>
      <c r="V2263" s="2"/>
      <c r="W2263" s="2"/>
      <c r="X2263" s="2"/>
      <c r="Y2263" s="2"/>
      <c r="Z2263" s="2"/>
      <c r="AA2263" s="2"/>
      <c r="AB2263" s="2"/>
      <c r="AC2263" s="2"/>
      <c r="AD2263" s="2"/>
      <c r="AE2263" s="2"/>
      <c r="AF2263" s="2"/>
      <c r="AG2263" s="2"/>
      <c r="AH2263" s="2"/>
      <c r="AI2263" s="2"/>
      <c r="AJ2263" s="2"/>
      <c r="AK2263" s="2"/>
      <c r="AL2263" s="2"/>
      <c r="AM2263" s="2"/>
      <c r="AO2263" s="2"/>
    </row>
    <row r="2264" spans="16:41" x14ac:dyDescent="0.2">
      <c r="P2264" s="2"/>
      <c r="Q2264" s="2"/>
      <c r="S2264" s="2"/>
      <c r="U2264" s="2"/>
      <c r="V2264" s="2"/>
      <c r="W2264" s="2"/>
      <c r="X2264" s="2"/>
      <c r="Y2264" s="2"/>
      <c r="Z2264" s="2"/>
      <c r="AA2264" s="2"/>
      <c r="AB2264" s="2"/>
      <c r="AC2264" s="2"/>
      <c r="AD2264" s="2"/>
      <c r="AE2264" s="2"/>
      <c r="AF2264" s="2"/>
      <c r="AG2264" s="2"/>
      <c r="AH2264" s="2"/>
      <c r="AI2264" s="2"/>
      <c r="AJ2264" s="2"/>
      <c r="AK2264" s="2"/>
      <c r="AL2264" s="2"/>
      <c r="AM2264" s="2"/>
      <c r="AO2264" s="2"/>
    </row>
    <row r="2265" spans="16:41" x14ac:dyDescent="0.2">
      <c r="P2265" s="2"/>
      <c r="Q2265" s="2"/>
      <c r="S2265" s="2"/>
      <c r="U2265" s="2"/>
      <c r="V2265" s="2"/>
      <c r="W2265" s="2"/>
      <c r="X2265" s="2"/>
      <c r="Y2265" s="2"/>
      <c r="Z2265" s="2"/>
      <c r="AA2265" s="2"/>
      <c r="AB2265" s="2"/>
      <c r="AC2265" s="2"/>
      <c r="AD2265" s="2"/>
      <c r="AE2265" s="2"/>
      <c r="AF2265" s="2"/>
      <c r="AG2265" s="2"/>
      <c r="AH2265" s="2"/>
      <c r="AI2265" s="2"/>
      <c r="AJ2265" s="2"/>
      <c r="AK2265" s="2"/>
      <c r="AL2265" s="2"/>
      <c r="AM2265" s="2"/>
      <c r="AO2265" s="2"/>
    </row>
    <row r="2266" spans="16:41" x14ac:dyDescent="0.2">
      <c r="P2266" s="2"/>
      <c r="Q2266" s="2"/>
      <c r="S2266" s="2"/>
      <c r="U2266" s="2"/>
      <c r="V2266" s="2"/>
      <c r="W2266" s="2"/>
      <c r="X2266" s="2"/>
      <c r="Y2266" s="2"/>
      <c r="Z2266" s="2"/>
      <c r="AA2266" s="2"/>
      <c r="AB2266" s="2"/>
      <c r="AC2266" s="2"/>
      <c r="AD2266" s="2"/>
      <c r="AE2266" s="2"/>
      <c r="AF2266" s="2"/>
      <c r="AG2266" s="2"/>
      <c r="AH2266" s="2"/>
      <c r="AI2266" s="2"/>
      <c r="AJ2266" s="2"/>
      <c r="AK2266" s="2"/>
      <c r="AL2266" s="2"/>
      <c r="AM2266" s="2"/>
      <c r="AO2266" s="2"/>
    </row>
    <row r="2267" spans="16:41" x14ac:dyDescent="0.2">
      <c r="P2267" s="2"/>
      <c r="Q2267" s="2"/>
      <c r="S2267" s="2"/>
      <c r="U2267" s="2"/>
      <c r="V2267" s="2"/>
      <c r="W2267" s="2"/>
      <c r="X2267" s="2"/>
      <c r="Y2267" s="2"/>
      <c r="Z2267" s="2"/>
      <c r="AA2267" s="2"/>
      <c r="AB2267" s="2"/>
      <c r="AC2267" s="2"/>
      <c r="AD2267" s="2"/>
      <c r="AE2267" s="2"/>
      <c r="AF2267" s="2"/>
      <c r="AG2267" s="2"/>
      <c r="AH2267" s="2"/>
      <c r="AI2267" s="2"/>
      <c r="AJ2267" s="2"/>
      <c r="AK2267" s="2"/>
      <c r="AL2267" s="2"/>
      <c r="AM2267" s="2"/>
      <c r="AO2267" s="2"/>
    </row>
    <row r="2268" spans="16:41" x14ac:dyDescent="0.2">
      <c r="P2268" s="2"/>
      <c r="Q2268" s="2"/>
      <c r="S2268" s="2"/>
      <c r="U2268" s="2"/>
      <c r="V2268" s="2"/>
      <c r="W2268" s="2"/>
      <c r="X2268" s="2"/>
      <c r="Y2268" s="2"/>
      <c r="Z2268" s="2"/>
      <c r="AA2268" s="2"/>
      <c r="AB2268" s="2"/>
      <c r="AC2268" s="2"/>
      <c r="AD2268" s="2"/>
      <c r="AE2268" s="2"/>
      <c r="AF2268" s="2"/>
      <c r="AG2268" s="2"/>
      <c r="AH2268" s="2"/>
      <c r="AI2268" s="2"/>
      <c r="AJ2268" s="2"/>
      <c r="AK2268" s="2"/>
      <c r="AL2268" s="2"/>
      <c r="AM2268" s="2"/>
      <c r="AO2268" s="2"/>
    </row>
    <row r="2269" spans="16:41" x14ac:dyDescent="0.2">
      <c r="P2269" s="2"/>
      <c r="Q2269" s="2"/>
      <c r="S2269" s="2"/>
      <c r="U2269" s="2"/>
      <c r="V2269" s="2"/>
      <c r="W2269" s="2"/>
      <c r="X2269" s="2"/>
      <c r="Y2269" s="2"/>
      <c r="Z2269" s="2"/>
      <c r="AA2269" s="2"/>
      <c r="AB2269" s="2"/>
      <c r="AC2269" s="2"/>
      <c r="AD2269" s="2"/>
      <c r="AE2269" s="2"/>
      <c r="AF2269" s="2"/>
      <c r="AG2269" s="2"/>
      <c r="AH2269" s="2"/>
      <c r="AI2269" s="2"/>
      <c r="AJ2269" s="2"/>
      <c r="AK2269" s="2"/>
      <c r="AL2269" s="2"/>
      <c r="AM2269" s="2"/>
      <c r="AO2269" s="2"/>
    </row>
    <row r="2270" spans="16:41" x14ac:dyDescent="0.2">
      <c r="P2270" s="2"/>
      <c r="Q2270" s="2"/>
      <c r="S2270" s="2"/>
      <c r="U2270" s="2"/>
      <c r="V2270" s="2"/>
      <c r="W2270" s="2"/>
      <c r="X2270" s="2"/>
      <c r="Y2270" s="2"/>
      <c r="Z2270" s="2"/>
      <c r="AA2270" s="2"/>
      <c r="AB2270" s="2"/>
      <c r="AC2270" s="2"/>
      <c r="AD2270" s="2"/>
      <c r="AE2270" s="2"/>
      <c r="AF2270" s="2"/>
      <c r="AG2270" s="2"/>
      <c r="AH2270" s="2"/>
      <c r="AI2270" s="2"/>
      <c r="AJ2270" s="2"/>
      <c r="AK2270" s="2"/>
      <c r="AL2270" s="2"/>
      <c r="AM2270" s="2"/>
      <c r="AO2270" s="2"/>
    </row>
    <row r="2271" spans="16:41" x14ac:dyDescent="0.2">
      <c r="P2271" s="2"/>
      <c r="Q2271" s="2"/>
      <c r="S2271" s="2"/>
      <c r="U2271" s="2"/>
      <c r="V2271" s="2"/>
      <c r="W2271" s="2"/>
      <c r="X2271" s="2"/>
      <c r="Y2271" s="2"/>
      <c r="Z2271" s="2"/>
      <c r="AA2271" s="2"/>
      <c r="AB2271" s="2"/>
      <c r="AC2271" s="2"/>
      <c r="AD2271" s="2"/>
      <c r="AE2271" s="2"/>
      <c r="AF2271" s="2"/>
      <c r="AG2271" s="2"/>
      <c r="AH2271" s="2"/>
      <c r="AI2271" s="2"/>
      <c r="AJ2271" s="2"/>
      <c r="AK2271" s="2"/>
      <c r="AL2271" s="2"/>
      <c r="AM2271" s="2"/>
      <c r="AO2271" s="2"/>
    </row>
    <row r="2272" spans="16:41" x14ac:dyDescent="0.2">
      <c r="P2272" s="2"/>
      <c r="Q2272" s="2"/>
      <c r="S2272" s="2"/>
      <c r="U2272" s="2"/>
      <c r="V2272" s="2"/>
      <c r="W2272" s="2"/>
      <c r="X2272" s="2"/>
      <c r="Y2272" s="2"/>
      <c r="Z2272" s="2"/>
      <c r="AA2272" s="2"/>
      <c r="AB2272" s="2"/>
      <c r="AC2272" s="2"/>
      <c r="AD2272" s="2"/>
      <c r="AE2272" s="2"/>
      <c r="AF2272" s="2"/>
      <c r="AG2272" s="2"/>
      <c r="AH2272" s="2"/>
      <c r="AI2272" s="2"/>
      <c r="AJ2272" s="2"/>
      <c r="AK2272" s="2"/>
      <c r="AL2272" s="2"/>
      <c r="AM2272" s="2"/>
      <c r="AO2272" s="2"/>
    </row>
    <row r="2273" spans="16:41" x14ac:dyDescent="0.2">
      <c r="P2273" s="2"/>
      <c r="Q2273" s="2"/>
      <c r="S2273" s="2"/>
      <c r="U2273" s="2"/>
      <c r="V2273" s="2"/>
      <c r="W2273" s="2"/>
      <c r="X2273" s="2"/>
      <c r="Y2273" s="2"/>
      <c r="Z2273" s="2"/>
      <c r="AA2273" s="2"/>
      <c r="AB2273" s="2"/>
      <c r="AC2273" s="2"/>
      <c r="AD2273" s="2"/>
      <c r="AE2273" s="2"/>
      <c r="AF2273" s="2"/>
      <c r="AG2273" s="2"/>
      <c r="AH2273" s="2"/>
      <c r="AI2273" s="2"/>
      <c r="AJ2273" s="2"/>
      <c r="AK2273" s="2"/>
      <c r="AL2273" s="2"/>
      <c r="AM2273" s="2"/>
      <c r="AO2273" s="2"/>
    </row>
    <row r="2274" spans="16:41" x14ac:dyDescent="0.2">
      <c r="P2274" s="2"/>
      <c r="Q2274" s="2"/>
      <c r="S2274" s="2"/>
      <c r="U2274" s="2"/>
      <c r="V2274" s="2"/>
      <c r="W2274" s="2"/>
      <c r="X2274" s="2"/>
      <c r="Y2274" s="2"/>
      <c r="Z2274" s="2"/>
      <c r="AA2274" s="2"/>
      <c r="AB2274" s="2"/>
      <c r="AC2274" s="2"/>
      <c r="AD2274" s="2"/>
      <c r="AE2274" s="2"/>
      <c r="AF2274" s="2"/>
      <c r="AG2274" s="2"/>
      <c r="AH2274" s="2"/>
      <c r="AI2274" s="2"/>
      <c r="AJ2274" s="2"/>
      <c r="AK2274" s="2"/>
      <c r="AL2274" s="2"/>
      <c r="AM2274" s="2"/>
      <c r="AO2274" s="2"/>
    </row>
    <row r="2275" spans="16:41" x14ac:dyDescent="0.2">
      <c r="P2275" s="2"/>
      <c r="Q2275" s="2"/>
      <c r="S2275" s="2"/>
      <c r="U2275" s="2"/>
      <c r="V2275" s="2"/>
      <c r="W2275" s="2"/>
      <c r="X2275" s="2"/>
      <c r="Y2275" s="2"/>
      <c r="Z2275" s="2"/>
      <c r="AA2275" s="2"/>
      <c r="AB2275" s="2"/>
      <c r="AC2275" s="2"/>
      <c r="AD2275" s="2"/>
      <c r="AE2275" s="2"/>
      <c r="AF2275" s="2"/>
      <c r="AG2275" s="2"/>
      <c r="AH2275" s="2"/>
      <c r="AI2275" s="2"/>
      <c r="AJ2275" s="2"/>
      <c r="AK2275" s="2"/>
      <c r="AL2275" s="2"/>
      <c r="AM2275" s="2"/>
      <c r="AO2275" s="2"/>
    </row>
    <row r="2276" spans="16:41" x14ac:dyDescent="0.2">
      <c r="P2276" s="2"/>
      <c r="Q2276" s="2"/>
      <c r="S2276" s="2"/>
      <c r="U2276" s="2"/>
      <c r="V2276" s="2"/>
      <c r="W2276" s="2"/>
      <c r="X2276" s="2"/>
      <c r="Y2276" s="2"/>
      <c r="Z2276" s="2"/>
      <c r="AA2276" s="2"/>
      <c r="AB2276" s="2"/>
      <c r="AC2276" s="2"/>
      <c r="AD2276" s="2"/>
      <c r="AE2276" s="2"/>
      <c r="AF2276" s="2"/>
      <c r="AG2276" s="2"/>
      <c r="AH2276" s="2"/>
      <c r="AI2276" s="2"/>
      <c r="AJ2276" s="2"/>
      <c r="AK2276" s="2"/>
      <c r="AL2276" s="2"/>
      <c r="AM2276" s="2"/>
      <c r="AO2276" s="2"/>
    </row>
    <row r="2277" spans="16:41" x14ac:dyDescent="0.2">
      <c r="P2277" s="2"/>
      <c r="Q2277" s="2"/>
      <c r="S2277" s="2"/>
      <c r="U2277" s="2"/>
      <c r="V2277" s="2"/>
      <c r="W2277" s="2"/>
      <c r="X2277" s="2"/>
      <c r="Y2277" s="2"/>
      <c r="Z2277" s="2"/>
      <c r="AA2277" s="2"/>
      <c r="AB2277" s="2"/>
      <c r="AC2277" s="2"/>
      <c r="AD2277" s="2"/>
      <c r="AE2277" s="2"/>
      <c r="AF2277" s="2"/>
      <c r="AG2277" s="2"/>
      <c r="AH2277" s="2"/>
      <c r="AI2277" s="2"/>
      <c r="AJ2277" s="2"/>
      <c r="AK2277" s="2"/>
      <c r="AL2277" s="2"/>
      <c r="AM2277" s="2"/>
      <c r="AO2277" s="2"/>
    </row>
    <row r="2278" spans="16:41" x14ac:dyDescent="0.2">
      <c r="P2278" s="2"/>
      <c r="Q2278" s="2"/>
      <c r="S2278" s="2"/>
      <c r="U2278" s="2"/>
      <c r="V2278" s="2"/>
      <c r="W2278" s="2"/>
      <c r="X2278" s="2"/>
      <c r="Y2278" s="2"/>
      <c r="Z2278" s="2"/>
      <c r="AA2278" s="2"/>
      <c r="AB2278" s="2"/>
      <c r="AC2278" s="2"/>
      <c r="AD2278" s="2"/>
      <c r="AE2278" s="2"/>
      <c r="AF2278" s="2"/>
      <c r="AG2278" s="2"/>
      <c r="AH2278" s="2"/>
      <c r="AI2278" s="2"/>
      <c r="AJ2278" s="2"/>
      <c r="AK2278" s="2"/>
      <c r="AL2278" s="2"/>
      <c r="AM2278" s="2"/>
      <c r="AO2278" s="2"/>
    </row>
    <row r="2279" spans="16:41" x14ac:dyDescent="0.2">
      <c r="P2279" s="2"/>
      <c r="Q2279" s="2"/>
      <c r="S2279" s="2"/>
      <c r="U2279" s="2"/>
      <c r="V2279" s="2"/>
      <c r="W2279" s="2"/>
      <c r="X2279" s="2"/>
      <c r="Y2279" s="2"/>
      <c r="Z2279" s="2"/>
      <c r="AA2279" s="2"/>
      <c r="AB2279" s="2"/>
      <c r="AC2279" s="2"/>
      <c r="AD2279" s="2"/>
      <c r="AE2279" s="2"/>
      <c r="AF2279" s="2"/>
      <c r="AG2279" s="2"/>
      <c r="AH2279" s="2"/>
      <c r="AI2279" s="2"/>
      <c r="AJ2279" s="2"/>
      <c r="AK2279" s="2"/>
      <c r="AL2279" s="2"/>
      <c r="AM2279" s="2"/>
      <c r="AO2279" s="2"/>
    </row>
    <row r="2280" spans="16:41" x14ac:dyDescent="0.2">
      <c r="P2280" s="2"/>
      <c r="Q2280" s="2"/>
      <c r="S2280" s="2"/>
      <c r="U2280" s="2"/>
      <c r="V2280" s="2"/>
      <c r="W2280" s="2"/>
      <c r="X2280" s="2"/>
      <c r="Y2280" s="2"/>
      <c r="Z2280" s="2"/>
      <c r="AA2280" s="2"/>
      <c r="AB2280" s="2"/>
      <c r="AC2280" s="2"/>
      <c r="AD2280" s="2"/>
      <c r="AE2280" s="2"/>
      <c r="AF2280" s="2"/>
      <c r="AG2280" s="2"/>
      <c r="AH2280" s="2"/>
      <c r="AI2280" s="2"/>
      <c r="AJ2280" s="2"/>
      <c r="AK2280" s="2"/>
      <c r="AL2280" s="2"/>
      <c r="AM2280" s="2"/>
      <c r="AO2280" s="2"/>
    </row>
    <row r="2281" spans="16:41" x14ac:dyDescent="0.2">
      <c r="P2281" s="2"/>
      <c r="Q2281" s="2"/>
      <c r="S2281" s="2"/>
      <c r="U2281" s="2"/>
      <c r="V2281" s="2"/>
      <c r="W2281" s="2"/>
      <c r="X2281" s="2"/>
      <c r="Y2281" s="2"/>
      <c r="Z2281" s="2"/>
      <c r="AA2281" s="2"/>
      <c r="AB2281" s="2"/>
      <c r="AC2281" s="2"/>
      <c r="AD2281" s="2"/>
      <c r="AE2281" s="2"/>
      <c r="AF2281" s="2"/>
      <c r="AG2281" s="2"/>
      <c r="AH2281" s="2"/>
      <c r="AI2281" s="2"/>
      <c r="AJ2281" s="2"/>
      <c r="AK2281" s="2"/>
      <c r="AL2281" s="2"/>
      <c r="AM2281" s="2"/>
      <c r="AO2281" s="2"/>
    </row>
    <row r="2282" spans="16:41" x14ac:dyDescent="0.2">
      <c r="P2282" s="2"/>
      <c r="Q2282" s="2"/>
      <c r="S2282" s="2"/>
      <c r="U2282" s="2"/>
      <c r="V2282" s="2"/>
      <c r="W2282" s="2"/>
      <c r="X2282" s="2"/>
      <c r="Y2282" s="2"/>
      <c r="Z2282" s="2"/>
      <c r="AA2282" s="2"/>
      <c r="AB2282" s="2"/>
      <c r="AC2282" s="2"/>
      <c r="AD2282" s="2"/>
      <c r="AE2282" s="2"/>
      <c r="AF2282" s="2"/>
      <c r="AG2282" s="2"/>
      <c r="AH2282" s="2"/>
      <c r="AI2282" s="2"/>
      <c r="AJ2282" s="2"/>
      <c r="AK2282" s="2"/>
      <c r="AL2282" s="2"/>
      <c r="AM2282" s="2"/>
      <c r="AO2282" s="2"/>
    </row>
    <row r="2283" spans="16:41" x14ac:dyDescent="0.2">
      <c r="P2283" s="2"/>
      <c r="Q2283" s="2"/>
      <c r="S2283" s="2"/>
      <c r="U2283" s="2"/>
      <c r="V2283" s="2"/>
      <c r="W2283" s="2"/>
      <c r="X2283" s="2"/>
      <c r="Y2283" s="2"/>
      <c r="Z2283" s="2"/>
      <c r="AA2283" s="2"/>
      <c r="AB2283" s="2"/>
      <c r="AC2283" s="2"/>
      <c r="AD2283" s="2"/>
      <c r="AE2283" s="2"/>
      <c r="AF2283" s="2"/>
      <c r="AG2283" s="2"/>
      <c r="AH2283" s="2"/>
      <c r="AI2283" s="2"/>
      <c r="AJ2283" s="2"/>
      <c r="AK2283" s="2"/>
      <c r="AL2283" s="2"/>
      <c r="AM2283" s="2"/>
      <c r="AO2283" s="2"/>
    </row>
    <row r="2284" spans="16:41" x14ac:dyDescent="0.2">
      <c r="P2284" s="2"/>
      <c r="Q2284" s="2"/>
      <c r="S2284" s="2"/>
      <c r="U2284" s="2"/>
      <c r="V2284" s="2"/>
      <c r="W2284" s="2"/>
      <c r="X2284" s="2"/>
      <c r="Y2284" s="2"/>
      <c r="Z2284" s="2"/>
      <c r="AA2284" s="2"/>
      <c r="AB2284" s="2"/>
      <c r="AC2284" s="2"/>
      <c r="AD2284" s="2"/>
      <c r="AE2284" s="2"/>
      <c r="AF2284" s="2"/>
      <c r="AG2284" s="2"/>
      <c r="AH2284" s="2"/>
      <c r="AI2284" s="2"/>
      <c r="AJ2284" s="2"/>
      <c r="AK2284" s="2"/>
      <c r="AL2284" s="2"/>
      <c r="AM2284" s="2"/>
      <c r="AO2284" s="2"/>
    </row>
    <row r="2285" spans="16:41" x14ac:dyDescent="0.2">
      <c r="P2285" s="2"/>
      <c r="Q2285" s="2"/>
      <c r="S2285" s="2"/>
      <c r="U2285" s="2"/>
      <c r="V2285" s="2"/>
      <c r="W2285" s="2"/>
      <c r="X2285" s="2"/>
      <c r="Y2285" s="2"/>
      <c r="Z2285" s="2"/>
      <c r="AA2285" s="2"/>
      <c r="AB2285" s="2"/>
      <c r="AC2285" s="2"/>
      <c r="AD2285" s="2"/>
      <c r="AE2285" s="2"/>
      <c r="AF2285" s="2"/>
      <c r="AG2285" s="2"/>
      <c r="AH2285" s="2"/>
      <c r="AI2285" s="2"/>
      <c r="AJ2285" s="2"/>
      <c r="AK2285" s="2"/>
      <c r="AL2285" s="2"/>
      <c r="AM2285" s="2"/>
      <c r="AO2285" s="2"/>
    </row>
    <row r="2286" spans="16:41" x14ac:dyDescent="0.2">
      <c r="P2286" s="2"/>
      <c r="Q2286" s="2"/>
      <c r="S2286" s="2"/>
      <c r="U2286" s="2"/>
      <c r="V2286" s="2"/>
      <c r="W2286" s="2"/>
      <c r="X2286" s="2"/>
      <c r="Y2286" s="2"/>
      <c r="Z2286" s="2"/>
      <c r="AA2286" s="2"/>
      <c r="AB2286" s="2"/>
      <c r="AC2286" s="2"/>
      <c r="AD2286" s="2"/>
      <c r="AE2286" s="2"/>
      <c r="AF2286" s="2"/>
      <c r="AG2286" s="2"/>
      <c r="AH2286" s="2"/>
      <c r="AI2286" s="2"/>
      <c r="AJ2286" s="2"/>
      <c r="AK2286" s="2"/>
      <c r="AL2286" s="2"/>
      <c r="AM2286" s="2"/>
      <c r="AO2286" s="2"/>
    </row>
    <row r="2287" spans="16:41" x14ac:dyDescent="0.2">
      <c r="P2287" s="2"/>
      <c r="Q2287" s="2"/>
      <c r="S2287" s="2"/>
      <c r="U2287" s="2"/>
      <c r="V2287" s="2"/>
      <c r="W2287" s="2"/>
      <c r="X2287" s="2"/>
      <c r="Y2287" s="2"/>
      <c r="Z2287" s="2"/>
      <c r="AA2287" s="2"/>
      <c r="AB2287" s="2"/>
      <c r="AC2287" s="2"/>
      <c r="AD2287" s="2"/>
      <c r="AE2287" s="2"/>
      <c r="AF2287" s="2"/>
      <c r="AG2287" s="2"/>
      <c r="AH2287" s="2"/>
      <c r="AI2287" s="2"/>
      <c r="AJ2287" s="2"/>
      <c r="AK2287" s="2"/>
      <c r="AL2287" s="2"/>
      <c r="AM2287" s="2"/>
      <c r="AO2287" s="2"/>
    </row>
    <row r="2288" spans="16:41" x14ac:dyDescent="0.2">
      <c r="P2288" s="2"/>
      <c r="Q2288" s="2"/>
      <c r="S2288" s="2"/>
      <c r="U2288" s="2"/>
      <c r="V2288" s="2"/>
      <c r="W2288" s="2"/>
      <c r="X2288" s="2"/>
      <c r="Y2288" s="2"/>
      <c r="Z2288" s="2"/>
      <c r="AA2288" s="2"/>
      <c r="AB2288" s="2"/>
      <c r="AC2288" s="2"/>
      <c r="AD2288" s="2"/>
      <c r="AE2288" s="2"/>
      <c r="AF2288" s="2"/>
      <c r="AG2288" s="2"/>
      <c r="AH2288" s="2"/>
      <c r="AI2288" s="2"/>
      <c r="AJ2288" s="2"/>
      <c r="AK2288" s="2"/>
      <c r="AL2288" s="2"/>
      <c r="AM2288" s="2"/>
      <c r="AO2288" s="2"/>
    </row>
    <row r="2289" spans="16:41" x14ac:dyDescent="0.2">
      <c r="P2289" s="2"/>
      <c r="Q2289" s="2"/>
      <c r="S2289" s="2"/>
      <c r="U2289" s="2"/>
      <c r="V2289" s="2"/>
      <c r="W2289" s="2"/>
      <c r="X2289" s="2"/>
      <c r="Y2289" s="2"/>
      <c r="Z2289" s="2"/>
      <c r="AA2289" s="2"/>
      <c r="AB2289" s="2"/>
      <c r="AC2289" s="2"/>
      <c r="AD2289" s="2"/>
      <c r="AE2289" s="2"/>
      <c r="AF2289" s="2"/>
      <c r="AG2289" s="2"/>
      <c r="AH2289" s="2"/>
      <c r="AI2289" s="2"/>
      <c r="AJ2289" s="2"/>
      <c r="AK2289" s="2"/>
      <c r="AL2289" s="2"/>
      <c r="AM2289" s="2"/>
      <c r="AO2289" s="2"/>
    </row>
    <row r="2290" spans="16:41" x14ac:dyDescent="0.2">
      <c r="P2290" s="2"/>
      <c r="Q2290" s="2"/>
      <c r="S2290" s="2"/>
      <c r="U2290" s="2"/>
      <c r="V2290" s="2"/>
      <c r="W2290" s="2"/>
      <c r="X2290" s="2"/>
      <c r="Y2290" s="2"/>
      <c r="Z2290" s="2"/>
      <c r="AA2290" s="2"/>
      <c r="AB2290" s="2"/>
      <c r="AC2290" s="2"/>
      <c r="AD2290" s="2"/>
      <c r="AE2290" s="2"/>
      <c r="AF2290" s="2"/>
      <c r="AG2290" s="2"/>
      <c r="AH2290" s="2"/>
      <c r="AI2290" s="2"/>
      <c r="AJ2290" s="2"/>
      <c r="AK2290" s="2"/>
      <c r="AL2290" s="2"/>
      <c r="AM2290" s="2"/>
      <c r="AO2290" s="2"/>
    </row>
    <row r="2291" spans="16:41" x14ac:dyDescent="0.2">
      <c r="P2291" s="2"/>
      <c r="Q2291" s="2"/>
      <c r="S2291" s="2"/>
      <c r="U2291" s="2"/>
      <c r="V2291" s="2"/>
      <c r="W2291" s="2"/>
      <c r="X2291" s="2"/>
      <c r="Y2291" s="2"/>
      <c r="Z2291" s="2"/>
      <c r="AA2291" s="2"/>
      <c r="AB2291" s="2"/>
      <c r="AC2291" s="2"/>
      <c r="AD2291" s="2"/>
      <c r="AE2291" s="2"/>
      <c r="AF2291" s="2"/>
      <c r="AG2291" s="2"/>
      <c r="AH2291" s="2"/>
      <c r="AI2291" s="2"/>
      <c r="AJ2291" s="2"/>
      <c r="AK2291" s="2"/>
      <c r="AL2291" s="2"/>
      <c r="AM2291" s="2"/>
      <c r="AO2291" s="2"/>
    </row>
    <row r="2292" spans="16:41" x14ac:dyDescent="0.2">
      <c r="P2292" s="2"/>
      <c r="Q2292" s="2"/>
      <c r="S2292" s="2"/>
      <c r="U2292" s="2"/>
      <c r="V2292" s="2"/>
      <c r="W2292" s="2"/>
      <c r="X2292" s="2"/>
      <c r="Y2292" s="2"/>
      <c r="Z2292" s="2"/>
      <c r="AA2292" s="2"/>
      <c r="AB2292" s="2"/>
      <c r="AC2292" s="2"/>
      <c r="AD2292" s="2"/>
      <c r="AE2292" s="2"/>
      <c r="AF2292" s="2"/>
      <c r="AG2292" s="2"/>
      <c r="AH2292" s="2"/>
      <c r="AI2292" s="2"/>
      <c r="AJ2292" s="2"/>
      <c r="AK2292" s="2"/>
      <c r="AL2292" s="2"/>
      <c r="AM2292" s="2"/>
      <c r="AO2292" s="2"/>
    </row>
    <row r="2293" spans="16:41" x14ac:dyDescent="0.2">
      <c r="P2293" s="2"/>
      <c r="Q2293" s="2"/>
      <c r="S2293" s="2"/>
      <c r="U2293" s="2"/>
      <c r="V2293" s="2"/>
      <c r="W2293" s="2"/>
      <c r="X2293" s="2"/>
      <c r="Y2293" s="2"/>
      <c r="Z2293" s="2"/>
      <c r="AA2293" s="2"/>
      <c r="AB2293" s="2"/>
      <c r="AC2293" s="2"/>
      <c r="AD2293" s="2"/>
      <c r="AE2293" s="2"/>
      <c r="AF2293" s="2"/>
      <c r="AG2293" s="2"/>
      <c r="AH2293" s="2"/>
      <c r="AI2293" s="2"/>
      <c r="AJ2293" s="2"/>
      <c r="AK2293" s="2"/>
      <c r="AL2293" s="2"/>
      <c r="AM2293" s="2"/>
      <c r="AO2293" s="2"/>
    </row>
    <row r="2294" spans="16:41" x14ac:dyDescent="0.2">
      <c r="P2294" s="2"/>
      <c r="Q2294" s="2"/>
      <c r="S2294" s="2"/>
      <c r="U2294" s="2"/>
      <c r="V2294" s="2"/>
      <c r="W2294" s="2"/>
      <c r="X2294" s="2"/>
      <c r="Y2294" s="2"/>
      <c r="Z2294" s="2"/>
      <c r="AA2294" s="2"/>
      <c r="AB2294" s="2"/>
      <c r="AC2294" s="2"/>
      <c r="AD2294" s="2"/>
      <c r="AE2294" s="2"/>
      <c r="AF2294" s="2"/>
      <c r="AG2294" s="2"/>
      <c r="AH2294" s="2"/>
      <c r="AI2294" s="2"/>
      <c r="AJ2294" s="2"/>
      <c r="AK2294" s="2"/>
      <c r="AL2294" s="2"/>
      <c r="AM2294" s="2"/>
      <c r="AO2294" s="2"/>
    </row>
    <row r="2295" spans="16:41" x14ac:dyDescent="0.2">
      <c r="P2295" s="2"/>
      <c r="Q2295" s="2"/>
      <c r="S2295" s="2"/>
      <c r="U2295" s="2"/>
      <c r="V2295" s="2"/>
      <c r="W2295" s="2"/>
      <c r="X2295" s="2"/>
      <c r="Y2295" s="2"/>
      <c r="Z2295" s="2"/>
      <c r="AA2295" s="2"/>
      <c r="AB2295" s="2"/>
      <c r="AC2295" s="2"/>
      <c r="AD2295" s="2"/>
      <c r="AE2295" s="2"/>
      <c r="AF2295" s="2"/>
      <c r="AG2295" s="2"/>
      <c r="AH2295" s="2"/>
      <c r="AI2295" s="2"/>
      <c r="AJ2295" s="2"/>
      <c r="AK2295" s="2"/>
      <c r="AL2295" s="2"/>
      <c r="AM2295" s="2"/>
      <c r="AO2295" s="2"/>
    </row>
    <row r="2296" spans="16:41" x14ac:dyDescent="0.2">
      <c r="P2296" s="2"/>
      <c r="Q2296" s="2"/>
      <c r="S2296" s="2"/>
      <c r="U2296" s="2"/>
      <c r="V2296" s="2"/>
      <c r="W2296" s="2"/>
      <c r="X2296" s="2"/>
      <c r="Y2296" s="2"/>
      <c r="Z2296" s="2"/>
      <c r="AA2296" s="2"/>
      <c r="AB2296" s="2"/>
      <c r="AC2296" s="2"/>
      <c r="AD2296" s="2"/>
      <c r="AE2296" s="2"/>
      <c r="AF2296" s="2"/>
      <c r="AG2296" s="2"/>
      <c r="AH2296" s="2"/>
      <c r="AI2296" s="2"/>
      <c r="AJ2296" s="2"/>
      <c r="AK2296" s="2"/>
      <c r="AL2296" s="2"/>
      <c r="AM2296" s="2"/>
      <c r="AO2296" s="2"/>
    </row>
    <row r="2297" spans="16:41" x14ac:dyDescent="0.2">
      <c r="P2297" s="2"/>
      <c r="Q2297" s="2"/>
      <c r="S2297" s="2"/>
      <c r="U2297" s="2"/>
      <c r="V2297" s="2"/>
      <c r="W2297" s="2"/>
      <c r="X2297" s="2"/>
      <c r="Y2297" s="2"/>
      <c r="Z2297" s="2"/>
      <c r="AA2297" s="2"/>
      <c r="AB2297" s="2"/>
      <c r="AC2297" s="2"/>
      <c r="AD2297" s="2"/>
      <c r="AE2297" s="2"/>
      <c r="AF2297" s="2"/>
      <c r="AG2297" s="2"/>
      <c r="AH2297" s="2"/>
      <c r="AI2297" s="2"/>
      <c r="AJ2297" s="2"/>
      <c r="AK2297" s="2"/>
      <c r="AL2297" s="2"/>
      <c r="AM2297" s="2"/>
      <c r="AO2297" s="2"/>
    </row>
    <row r="2298" spans="16:41" x14ac:dyDescent="0.2">
      <c r="P2298" s="2"/>
      <c r="Q2298" s="2"/>
      <c r="S2298" s="2"/>
      <c r="U2298" s="2"/>
      <c r="V2298" s="2"/>
      <c r="W2298" s="2"/>
      <c r="X2298" s="2"/>
      <c r="Y2298" s="2"/>
      <c r="Z2298" s="2"/>
      <c r="AA2298" s="2"/>
      <c r="AB2298" s="2"/>
      <c r="AC2298" s="2"/>
      <c r="AD2298" s="2"/>
      <c r="AE2298" s="2"/>
      <c r="AF2298" s="2"/>
      <c r="AG2298" s="2"/>
      <c r="AH2298" s="2"/>
      <c r="AI2298" s="2"/>
      <c r="AJ2298" s="2"/>
      <c r="AK2298" s="2"/>
      <c r="AL2298" s="2"/>
      <c r="AM2298" s="2"/>
      <c r="AO2298" s="2"/>
    </row>
    <row r="2299" spans="16:41" x14ac:dyDescent="0.2">
      <c r="P2299" s="2"/>
      <c r="Q2299" s="2"/>
      <c r="S2299" s="2"/>
      <c r="U2299" s="2"/>
      <c r="V2299" s="2"/>
      <c r="W2299" s="2"/>
      <c r="X2299" s="2"/>
      <c r="Y2299" s="2"/>
      <c r="Z2299" s="2"/>
      <c r="AA2299" s="2"/>
      <c r="AB2299" s="2"/>
      <c r="AC2299" s="2"/>
      <c r="AD2299" s="2"/>
      <c r="AE2299" s="2"/>
      <c r="AF2299" s="2"/>
      <c r="AG2299" s="2"/>
      <c r="AH2299" s="2"/>
      <c r="AI2299" s="2"/>
      <c r="AJ2299" s="2"/>
      <c r="AK2299" s="2"/>
      <c r="AL2299" s="2"/>
      <c r="AM2299" s="2"/>
      <c r="AO2299" s="2"/>
    </row>
    <row r="2300" spans="16:41" x14ac:dyDescent="0.2">
      <c r="P2300" s="2"/>
      <c r="Q2300" s="2"/>
      <c r="S2300" s="2"/>
      <c r="U2300" s="2"/>
      <c r="V2300" s="2"/>
      <c r="W2300" s="2"/>
      <c r="X2300" s="2"/>
      <c r="Y2300" s="2"/>
      <c r="Z2300" s="2"/>
      <c r="AA2300" s="2"/>
      <c r="AB2300" s="2"/>
      <c r="AC2300" s="2"/>
      <c r="AD2300" s="2"/>
      <c r="AE2300" s="2"/>
      <c r="AF2300" s="2"/>
      <c r="AG2300" s="2"/>
      <c r="AH2300" s="2"/>
      <c r="AI2300" s="2"/>
      <c r="AJ2300" s="2"/>
      <c r="AK2300" s="2"/>
      <c r="AL2300" s="2"/>
      <c r="AM2300" s="2"/>
      <c r="AO2300" s="2"/>
    </row>
    <row r="2301" spans="16:41" x14ac:dyDescent="0.2">
      <c r="P2301" s="2"/>
      <c r="Q2301" s="2"/>
      <c r="S2301" s="2"/>
      <c r="U2301" s="2"/>
      <c r="V2301" s="2"/>
      <c r="W2301" s="2"/>
      <c r="X2301" s="2"/>
      <c r="Y2301" s="2"/>
      <c r="Z2301" s="2"/>
      <c r="AA2301" s="2"/>
      <c r="AB2301" s="2"/>
      <c r="AC2301" s="2"/>
      <c r="AD2301" s="2"/>
      <c r="AE2301" s="2"/>
      <c r="AF2301" s="2"/>
      <c r="AG2301" s="2"/>
      <c r="AH2301" s="2"/>
      <c r="AI2301" s="2"/>
      <c r="AJ2301" s="2"/>
      <c r="AK2301" s="2"/>
      <c r="AL2301" s="2"/>
      <c r="AM2301" s="2"/>
      <c r="AO2301" s="2"/>
    </row>
    <row r="2302" spans="16:41" x14ac:dyDescent="0.2">
      <c r="P2302" s="2"/>
      <c r="Q2302" s="2"/>
      <c r="S2302" s="2"/>
      <c r="U2302" s="2"/>
      <c r="V2302" s="2"/>
      <c r="W2302" s="2"/>
      <c r="X2302" s="2"/>
      <c r="Y2302" s="2"/>
      <c r="Z2302" s="2"/>
      <c r="AA2302" s="2"/>
      <c r="AB2302" s="2"/>
      <c r="AC2302" s="2"/>
      <c r="AD2302" s="2"/>
      <c r="AE2302" s="2"/>
      <c r="AF2302" s="2"/>
      <c r="AG2302" s="2"/>
      <c r="AH2302" s="2"/>
      <c r="AI2302" s="2"/>
      <c r="AJ2302" s="2"/>
      <c r="AK2302" s="2"/>
      <c r="AL2302" s="2"/>
      <c r="AM2302" s="2"/>
      <c r="AO2302" s="2"/>
    </row>
    <row r="2303" spans="16:41" x14ac:dyDescent="0.2">
      <c r="P2303" s="2"/>
      <c r="Q2303" s="2"/>
      <c r="S2303" s="2"/>
      <c r="U2303" s="2"/>
      <c r="V2303" s="2"/>
      <c r="W2303" s="2"/>
      <c r="X2303" s="2"/>
      <c r="Y2303" s="2"/>
      <c r="Z2303" s="2"/>
      <c r="AA2303" s="2"/>
      <c r="AB2303" s="2"/>
      <c r="AC2303" s="2"/>
      <c r="AD2303" s="2"/>
      <c r="AE2303" s="2"/>
      <c r="AF2303" s="2"/>
      <c r="AG2303" s="2"/>
      <c r="AH2303" s="2"/>
      <c r="AI2303" s="2"/>
      <c r="AJ2303" s="2"/>
      <c r="AK2303" s="2"/>
      <c r="AL2303" s="2"/>
      <c r="AM2303" s="2"/>
      <c r="AO2303" s="2"/>
    </row>
    <row r="2304" spans="16:41" x14ac:dyDescent="0.2">
      <c r="P2304" s="2"/>
      <c r="Q2304" s="2"/>
      <c r="S2304" s="2"/>
      <c r="U2304" s="2"/>
      <c r="V2304" s="2"/>
      <c r="W2304" s="2"/>
      <c r="X2304" s="2"/>
      <c r="Y2304" s="2"/>
      <c r="Z2304" s="2"/>
      <c r="AA2304" s="2"/>
      <c r="AB2304" s="2"/>
      <c r="AC2304" s="2"/>
      <c r="AD2304" s="2"/>
      <c r="AE2304" s="2"/>
      <c r="AF2304" s="2"/>
      <c r="AG2304" s="2"/>
      <c r="AH2304" s="2"/>
      <c r="AI2304" s="2"/>
      <c r="AJ2304" s="2"/>
      <c r="AK2304" s="2"/>
      <c r="AL2304" s="2"/>
      <c r="AM2304" s="2"/>
      <c r="AO2304" s="2"/>
    </row>
    <row r="2305" spans="16:41" x14ac:dyDescent="0.2">
      <c r="P2305" s="2"/>
      <c r="Q2305" s="2"/>
      <c r="S2305" s="2"/>
      <c r="U2305" s="2"/>
      <c r="V2305" s="2"/>
      <c r="W2305" s="2"/>
      <c r="X2305" s="2"/>
      <c r="Y2305" s="2"/>
      <c r="Z2305" s="2"/>
      <c r="AA2305" s="2"/>
      <c r="AB2305" s="2"/>
      <c r="AC2305" s="2"/>
      <c r="AD2305" s="2"/>
      <c r="AE2305" s="2"/>
      <c r="AF2305" s="2"/>
      <c r="AG2305" s="2"/>
      <c r="AH2305" s="2"/>
      <c r="AI2305" s="2"/>
      <c r="AJ2305" s="2"/>
      <c r="AK2305" s="2"/>
      <c r="AL2305" s="2"/>
      <c r="AM2305" s="2"/>
      <c r="AO2305" s="2"/>
    </row>
    <row r="2306" spans="16:41" x14ac:dyDescent="0.2">
      <c r="P2306" s="2"/>
      <c r="Q2306" s="2"/>
      <c r="S2306" s="2"/>
      <c r="U2306" s="2"/>
      <c r="V2306" s="2"/>
      <c r="W2306" s="2"/>
      <c r="X2306" s="2"/>
      <c r="Y2306" s="2"/>
      <c r="Z2306" s="2"/>
      <c r="AA2306" s="2"/>
      <c r="AB2306" s="2"/>
      <c r="AC2306" s="2"/>
      <c r="AD2306" s="2"/>
      <c r="AE2306" s="2"/>
      <c r="AF2306" s="2"/>
      <c r="AG2306" s="2"/>
      <c r="AH2306" s="2"/>
      <c r="AI2306" s="2"/>
      <c r="AJ2306" s="2"/>
      <c r="AK2306" s="2"/>
      <c r="AL2306" s="2"/>
      <c r="AM2306" s="2"/>
      <c r="AO2306" s="2"/>
    </row>
    <row r="2307" spans="16:41" x14ac:dyDescent="0.2">
      <c r="P2307" s="2"/>
      <c r="Q2307" s="2"/>
      <c r="S2307" s="2"/>
      <c r="U2307" s="2"/>
      <c r="V2307" s="2"/>
      <c r="W2307" s="2"/>
      <c r="X2307" s="2"/>
      <c r="Y2307" s="2"/>
      <c r="Z2307" s="2"/>
      <c r="AA2307" s="2"/>
      <c r="AB2307" s="2"/>
      <c r="AC2307" s="2"/>
      <c r="AD2307" s="2"/>
      <c r="AE2307" s="2"/>
      <c r="AF2307" s="2"/>
      <c r="AG2307" s="2"/>
      <c r="AH2307" s="2"/>
      <c r="AI2307" s="2"/>
      <c r="AJ2307" s="2"/>
      <c r="AK2307" s="2"/>
      <c r="AL2307" s="2"/>
      <c r="AM2307" s="2"/>
      <c r="AO2307" s="2"/>
    </row>
    <row r="2308" spans="16:41" x14ac:dyDescent="0.2">
      <c r="P2308" s="2"/>
      <c r="Q2308" s="2"/>
      <c r="S2308" s="2"/>
      <c r="U2308" s="2"/>
      <c r="V2308" s="2"/>
      <c r="W2308" s="2"/>
      <c r="X2308" s="2"/>
      <c r="Y2308" s="2"/>
      <c r="Z2308" s="2"/>
      <c r="AA2308" s="2"/>
      <c r="AB2308" s="2"/>
      <c r="AC2308" s="2"/>
      <c r="AD2308" s="2"/>
      <c r="AE2308" s="2"/>
      <c r="AF2308" s="2"/>
      <c r="AG2308" s="2"/>
      <c r="AH2308" s="2"/>
      <c r="AI2308" s="2"/>
      <c r="AJ2308" s="2"/>
      <c r="AK2308" s="2"/>
      <c r="AL2308" s="2"/>
      <c r="AM2308" s="2"/>
      <c r="AO2308" s="2"/>
    </row>
    <row r="2309" spans="16:41" x14ac:dyDescent="0.2">
      <c r="P2309" s="2"/>
      <c r="Q2309" s="2"/>
      <c r="S2309" s="2"/>
      <c r="U2309" s="2"/>
      <c r="V2309" s="2"/>
      <c r="W2309" s="2"/>
      <c r="X2309" s="2"/>
      <c r="Y2309" s="2"/>
      <c r="Z2309" s="2"/>
      <c r="AA2309" s="2"/>
      <c r="AB2309" s="2"/>
      <c r="AC2309" s="2"/>
      <c r="AD2309" s="2"/>
      <c r="AE2309" s="2"/>
      <c r="AF2309" s="2"/>
      <c r="AG2309" s="2"/>
      <c r="AH2309" s="2"/>
      <c r="AI2309" s="2"/>
      <c r="AJ2309" s="2"/>
      <c r="AK2309" s="2"/>
      <c r="AL2309" s="2"/>
      <c r="AM2309" s="2"/>
      <c r="AO2309" s="2"/>
    </row>
    <row r="2310" spans="16:41" x14ac:dyDescent="0.2">
      <c r="P2310" s="2"/>
      <c r="Q2310" s="2"/>
      <c r="S2310" s="2"/>
      <c r="U2310" s="2"/>
      <c r="V2310" s="2"/>
      <c r="W2310" s="2"/>
      <c r="X2310" s="2"/>
      <c r="Y2310" s="2"/>
      <c r="Z2310" s="2"/>
      <c r="AA2310" s="2"/>
      <c r="AB2310" s="2"/>
      <c r="AC2310" s="2"/>
      <c r="AD2310" s="2"/>
      <c r="AE2310" s="2"/>
      <c r="AF2310" s="2"/>
      <c r="AG2310" s="2"/>
      <c r="AH2310" s="2"/>
      <c r="AI2310" s="2"/>
      <c r="AJ2310" s="2"/>
      <c r="AK2310" s="2"/>
      <c r="AL2310" s="2"/>
      <c r="AM2310" s="2"/>
      <c r="AO2310" s="2"/>
    </row>
    <row r="2311" spans="16:41" x14ac:dyDescent="0.2">
      <c r="P2311" s="2"/>
      <c r="Q2311" s="2"/>
      <c r="S2311" s="2"/>
      <c r="U2311" s="2"/>
      <c r="V2311" s="2"/>
      <c r="W2311" s="2"/>
      <c r="X2311" s="2"/>
      <c r="Y2311" s="2"/>
      <c r="Z2311" s="2"/>
      <c r="AA2311" s="2"/>
      <c r="AB2311" s="2"/>
      <c r="AC2311" s="2"/>
      <c r="AD2311" s="2"/>
      <c r="AE2311" s="2"/>
      <c r="AF2311" s="2"/>
      <c r="AG2311" s="2"/>
      <c r="AH2311" s="2"/>
      <c r="AI2311" s="2"/>
      <c r="AJ2311" s="2"/>
      <c r="AK2311" s="2"/>
      <c r="AL2311" s="2"/>
      <c r="AM2311" s="2"/>
      <c r="AO2311" s="2"/>
    </row>
    <row r="2312" spans="16:41" x14ac:dyDescent="0.2">
      <c r="P2312" s="2"/>
      <c r="Q2312" s="2"/>
      <c r="S2312" s="2"/>
      <c r="U2312" s="2"/>
      <c r="V2312" s="2"/>
      <c r="W2312" s="2"/>
      <c r="X2312" s="2"/>
      <c r="Y2312" s="2"/>
      <c r="Z2312" s="2"/>
      <c r="AA2312" s="2"/>
      <c r="AB2312" s="2"/>
      <c r="AC2312" s="2"/>
      <c r="AD2312" s="2"/>
      <c r="AE2312" s="2"/>
      <c r="AF2312" s="2"/>
      <c r="AG2312" s="2"/>
      <c r="AH2312" s="2"/>
      <c r="AI2312" s="2"/>
      <c r="AJ2312" s="2"/>
      <c r="AK2312" s="2"/>
      <c r="AL2312" s="2"/>
      <c r="AM2312" s="2"/>
      <c r="AO2312" s="2"/>
    </row>
    <row r="2313" spans="16:41" x14ac:dyDescent="0.2">
      <c r="P2313" s="2"/>
      <c r="Q2313" s="2"/>
      <c r="S2313" s="2"/>
      <c r="U2313" s="2"/>
      <c r="V2313" s="2"/>
      <c r="W2313" s="2"/>
      <c r="X2313" s="2"/>
      <c r="Y2313" s="2"/>
      <c r="Z2313" s="2"/>
      <c r="AA2313" s="2"/>
      <c r="AB2313" s="2"/>
      <c r="AC2313" s="2"/>
      <c r="AD2313" s="2"/>
      <c r="AE2313" s="2"/>
      <c r="AF2313" s="2"/>
      <c r="AG2313" s="2"/>
      <c r="AH2313" s="2"/>
      <c r="AI2313" s="2"/>
      <c r="AJ2313" s="2"/>
      <c r="AK2313" s="2"/>
      <c r="AL2313" s="2"/>
      <c r="AM2313" s="2"/>
      <c r="AO2313" s="2"/>
    </row>
    <row r="2314" spans="16:41" x14ac:dyDescent="0.2">
      <c r="P2314" s="2"/>
      <c r="Q2314" s="2"/>
      <c r="S2314" s="2"/>
      <c r="U2314" s="2"/>
      <c r="V2314" s="2"/>
      <c r="W2314" s="2"/>
      <c r="X2314" s="2"/>
      <c r="Y2314" s="2"/>
      <c r="Z2314" s="2"/>
      <c r="AA2314" s="2"/>
      <c r="AB2314" s="2"/>
      <c r="AC2314" s="2"/>
      <c r="AD2314" s="2"/>
      <c r="AE2314" s="2"/>
      <c r="AF2314" s="2"/>
      <c r="AG2314" s="2"/>
      <c r="AH2314" s="2"/>
      <c r="AI2314" s="2"/>
      <c r="AJ2314" s="2"/>
      <c r="AK2314" s="2"/>
      <c r="AL2314" s="2"/>
      <c r="AM2314" s="2"/>
      <c r="AO2314" s="2"/>
    </row>
    <row r="2315" spans="16:41" x14ac:dyDescent="0.2">
      <c r="P2315" s="2"/>
      <c r="Q2315" s="2"/>
      <c r="S2315" s="2"/>
      <c r="U2315" s="2"/>
      <c r="V2315" s="2"/>
      <c r="W2315" s="2"/>
      <c r="X2315" s="2"/>
      <c r="Y2315" s="2"/>
      <c r="Z2315" s="2"/>
      <c r="AA2315" s="2"/>
      <c r="AB2315" s="2"/>
      <c r="AC2315" s="2"/>
      <c r="AD2315" s="2"/>
      <c r="AE2315" s="2"/>
      <c r="AF2315" s="2"/>
      <c r="AG2315" s="2"/>
      <c r="AH2315" s="2"/>
      <c r="AI2315" s="2"/>
      <c r="AJ2315" s="2"/>
      <c r="AK2315" s="2"/>
      <c r="AL2315" s="2"/>
      <c r="AM2315" s="2"/>
      <c r="AO2315" s="2"/>
    </row>
    <row r="2316" spans="16:41" x14ac:dyDescent="0.2">
      <c r="P2316" s="2"/>
      <c r="Q2316" s="2"/>
      <c r="S2316" s="2"/>
      <c r="U2316" s="2"/>
      <c r="V2316" s="2"/>
      <c r="W2316" s="2"/>
      <c r="X2316" s="2"/>
      <c r="Y2316" s="2"/>
      <c r="Z2316" s="2"/>
      <c r="AA2316" s="2"/>
      <c r="AB2316" s="2"/>
      <c r="AC2316" s="2"/>
      <c r="AD2316" s="2"/>
      <c r="AE2316" s="2"/>
      <c r="AF2316" s="2"/>
      <c r="AG2316" s="2"/>
      <c r="AH2316" s="2"/>
      <c r="AI2316" s="2"/>
      <c r="AJ2316" s="2"/>
      <c r="AK2316" s="2"/>
      <c r="AL2316" s="2"/>
      <c r="AM2316" s="2"/>
      <c r="AO2316" s="2"/>
    </row>
    <row r="2317" spans="16:41" x14ac:dyDescent="0.2">
      <c r="P2317" s="2"/>
      <c r="Q2317" s="2"/>
      <c r="S2317" s="2"/>
      <c r="U2317" s="2"/>
      <c r="V2317" s="2"/>
      <c r="W2317" s="2"/>
      <c r="X2317" s="2"/>
      <c r="Y2317" s="2"/>
      <c r="Z2317" s="2"/>
      <c r="AA2317" s="2"/>
      <c r="AB2317" s="2"/>
      <c r="AC2317" s="2"/>
      <c r="AD2317" s="2"/>
      <c r="AE2317" s="2"/>
      <c r="AF2317" s="2"/>
      <c r="AG2317" s="2"/>
      <c r="AH2317" s="2"/>
      <c r="AI2317" s="2"/>
      <c r="AJ2317" s="2"/>
      <c r="AK2317" s="2"/>
      <c r="AL2317" s="2"/>
      <c r="AM2317" s="2"/>
      <c r="AO2317" s="2"/>
    </row>
    <row r="2318" spans="16:41" x14ac:dyDescent="0.2">
      <c r="P2318" s="2"/>
      <c r="Q2318" s="2"/>
      <c r="S2318" s="2"/>
      <c r="U2318" s="2"/>
      <c r="V2318" s="2"/>
      <c r="W2318" s="2"/>
      <c r="X2318" s="2"/>
      <c r="Y2318" s="2"/>
      <c r="Z2318" s="2"/>
      <c r="AA2318" s="2"/>
      <c r="AB2318" s="2"/>
      <c r="AC2318" s="2"/>
      <c r="AD2318" s="2"/>
      <c r="AE2318" s="2"/>
      <c r="AF2318" s="2"/>
      <c r="AG2318" s="2"/>
      <c r="AH2318" s="2"/>
      <c r="AI2318" s="2"/>
      <c r="AJ2318" s="2"/>
      <c r="AK2318" s="2"/>
      <c r="AL2318" s="2"/>
      <c r="AM2318" s="2"/>
      <c r="AO2318" s="2"/>
    </row>
    <row r="2319" spans="16:41" x14ac:dyDescent="0.2">
      <c r="P2319" s="2"/>
      <c r="Q2319" s="2"/>
      <c r="S2319" s="2"/>
      <c r="U2319" s="2"/>
      <c r="V2319" s="2"/>
      <c r="W2319" s="2"/>
      <c r="X2319" s="2"/>
      <c r="Y2319" s="2"/>
      <c r="Z2319" s="2"/>
      <c r="AA2319" s="2"/>
      <c r="AB2319" s="2"/>
      <c r="AC2319" s="2"/>
      <c r="AD2319" s="2"/>
      <c r="AE2319" s="2"/>
      <c r="AF2319" s="2"/>
      <c r="AG2319" s="2"/>
      <c r="AH2319" s="2"/>
      <c r="AI2319" s="2"/>
      <c r="AJ2319" s="2"/>
      <c r="AK2319" s="2"/>
      <c r="AL2319" s="2"/>
      <c r="AM2319" s="2"/>
      <c r="AO2319" s="2"/>
    </row>
    <row r="2320" spans="16:41" x14ac:dyDescent="0.2">
      <c r="P2320" s="2"/>
      <c r="Q2320" s="2"/>
      <c r="S2320" s="2"/>
      <c r="U2320" s="2"/>
      <c r="V2320" s="2"/>
      <c r="W2320" s="2"/>
      <c r="X2320" s="2"/>
      <c r="Y2320" s="2"/>
      <c r="Z2320" s="2"/>
      <c r="AA2320" s="2"/>
      <c r="AB2320" s="2"/>
      <c r="AC2320" s="2"/>
      <c r="AD2320" s="2"/>
      <c r="AE2320" s="2"/>
      <c r="AF2320" s="2"/>
      <c r="AG2320" s="2"/>
      <c r="AH2320" s="2"/>
      <c r="AI2320" s="2"/>
      <c r="AJ2320" s="2"/>
      <c r="AK2320" s="2"/>
      <c r="AL2320" s="2"/>
      <c r="AM2320" s="2"/>
      <c r="AO2320" s="2"/>
    </row>
    <row r="2321" spans="16:41" x14ac:dyDescent="0.2">
      <c r="P2321" s="2"/>
      <c r="Q2321" s="2"/>
      <c r="S2321" s="2"/>
      <c r="U2321" s="2"/>
      <c r="V2321" s="2"/>
      <c r="W2321" s="2"/>
      <c r="X2321" s="2"/>
      <c r="Y2321" s="2"/>
      <c r="Z2321" s="2"/>
      <c r="AA2321" s="2"/>
      <c r="AB2321" s="2"/>
      <c r="AC2321" s="2"/>
      <c r="AD2321" s="2"/>
      <c r="AE2321" s="2"/>
      <c r="AF2321" s="2"/>
      <c r="AG2321" s="2"/>
      <c r="AH2321" s="2"/>
      <c r="AI2321" s="2"/>
      <c r="AJ2321" s="2"/>
      <c r="AK2321" s="2"/>
      <c r="AL2321" s="2"/>
      <c r="AM2321" s="2"/>
      <c r="AO2321" s="2"/>
    </row>
    <row r="2322" spans="16:41" x14ac:dyDescent="0.2">
      <c r="P2322" s="2"/>
      <c r="Q2322" s="2"/>
      <c r="S2322" s="2"/>
      <c r="U2322" s="2"/>
      <c r="V2322" s="2"/>
      <c r="W2322" s="2"/>
      <c r="X2322" s="2"/>
      <c r="Y2322" s="2"/>
      <c r="Z2322" s="2"/>
      <c r="AA2322" s="2"/>
      <c r="AB2322" s="2"/>
      <c r="AC2322" s="2"/>
      <c r="AD2322" s="2"/>
      <c r="AE2322" s="2"/>
      <c r="AF2322" s="2"/>
      <c r="AG2322" s="2"/>
      <c r="AH2322" s="2"/>
      <c r="AI2322" s="2"/>
      <c r="AJ2322" s="2"/>
      <c r="AK2322" s="2"/>
      <c r="AL2322" s="2"/>
      <c r="AM2322" s="2"/>
      <c r="AO2322" s="2"/>
    </row>
    <row r="2323" spans="16:41" x14ac:dyDescent="0.2">
      <c r="P2323" s="2"/>
      <c r="Q2323" s="2"/>
      <c r="S2323" s="2"/>
      <c r="U2323" s="2"/>
      <c r="V2323" s="2"/>
      <c r="W2323" s="2"/>
      <c r="X2323" s="2"/>
      <c r="Y2323" s="2"/>
      <c r="Z2323" s="2"/>
      <c r="AA2323" s="2"/>
      <c r="AB2323" s="2"/>
      <c r="AC2323" s="2"/>
      <c r="AD2323" s="2"/>
      <c r="AE2323" s="2"/>
      <c r="AF2323" s="2"/>
      <c r="AG2323" s="2"/>
      <c r="AH2323" s="2"/>
      <c r="AI2323" s="2"/>
      <c r="AJ2323" s="2"/>
      <c r="AK2323" s="2"/>
      <c r="AL2323" s="2"/>
      <c r="AM2323" s="2"/>
      <c r="AO2323" s="2"/>
    </row>
    <row r="2324" spans="16:41" x14ac:dyDescent="0.2">
      <c r="P2324" s="2"/>
      <c r="Q2324" s="2"/>
      <c r="S2324" s="2"/>
      <c r="U2324" s="2"/>
      <c r="V2324" s="2"/>
      <c r="W2324" s="2"/>
      <c r="X2324" s="2"/>
      <c r="Y2324" s="2"/>
      <c r="Z2324" s="2"/>
      <c r="AA2324" s="2"/>
      <c r="AB2324" s="2"/>
      <c r="AC2324" s="2"/>
      <c r="AD2324" s="2"/>
      <c r="AE2324" s="2"/>
      <c r="AF2324" s="2"/>
      <c r="AG2324" s="2"/>
      <c r="AH2324" s="2"/>
      <c r="AI2324" s="2"/>
      <c r="AJ2324" s="2"/>
      <c r="AK2324" s="2"/>
      <c r="AL2324" s="2"/>
      <c r="AM2324" s="2"/>
      <c r="AO2324" s="2"/>
    </row>
    <row r="2325" spans="16:41" x14ac:dyDescent="0.2">
      <c r="P2325" s="2"/>
      <c r="Q2325" s="2"/>
      <c r="S2325" s="2"/>
      <c r="U2325" s="2"/>
      <c r="V2325" s="2"/>
      <c r="W2325" s="2"/>
      <c r="X2325" s="2"/>
      <c r="Y2325" s="2"/>
      <c r="Z2325" s="2"/>
      <c r="AA2325" s="2"/>
      <c r="AB2325" s="2"/>
      <c r="AC2325" s="2"/>
      <c r="AD2325" s="2"/>
      <c r="AE2325" s="2"/>
      <c r="AF2325" s="2"/>
      <c r="AG2325" s="2"/>
      <c r="AH2325" s="2"/>
      <c r="AI2325" s="2"/>
      <c r="AJ2325" s="2"/>
      <c r="AK2325" s="2"/>
      <c r="AL2325" s="2"/>
      <c r="AM2325" s="2"/>
      <c r="AO2325" s="2"/>
    </row>
    <row r="2326" spans="16:41" x14ac:dyDescent="0.2">
      <c r="P2326" s="2"/>
      <c r="Q2326" s="2"/>
      <c r="S2326" s="2"/>
      <c r="U2326" s="2"/>
      <c r="V2326" s="2"/>
      <c r="W2326" s="2"/>
      <c r="X2326" s="2"/>
      <c r="Y2326" s="2"/>
      <c r="Z2326" s="2"/>
      <c r="AA2326" s="2"/>
      <c r="AB2326" s="2"/>
      <c r="AC2326" s="2"/>
      <c r="AD2326" s="2"/>
      <c r="AE2326" s="2"/>
      <c r="AF2326" s="2"/>
      <c r="AG2326" s="2"/>
      <c r="AH2326" s="2"/>
      <c r="AI2326" s="2"/>
      <c r="AJ2326" s="2"/>
      <c r="AK2326" s="2"/>
      <c r="AL2326" s="2"/>
      <c r="AM2326" s="2"/>
      <c r="AO2326" s="2"/>
    </row>
    <row r="2327" spans="16:41" x14ac:dyDescent="0.2">
      <c r="P2327" s="2"/>
      <c r="Q2327" s="2"/>
      <c r="S2327" s="2"/>
      <c r="U2327" s="2"/>
      <c r="V2327" s="2"/>
      <c r="W2327" s="2"/>
      <c r="X2327" s="2"/>
      <c r="Y2327" s="2"/>
      <c r="Z2327" s="2"/>
      <c r="AA2327" s="2"/>
      <c r="AB2327" s="2"/>
      <c r="AC2327" s="2"/>
      <c r="AD2327" s="2"/>
      <c r="AE2327" s="2"/>
      <c r="AF2327" s="2"/>
      <c r="AG2327" s="2"/>
      <c r="AH2327" s="2"/>
      <c r="AI2327" s="2"/>
      <c r="AJ2327" s="2"/>
      <c r="AK2327" s="2"/>
      <c r="AL2327" s="2"/>
      <c r="AM2327" s="2"/>
      <c r="AO2327" s="2"/>
    </row>
    <row r="2328" spans="16:41" x14ac:dyDescent="0.2">
      <c r="P2328" s="2"/>
      <c r="Q2328" s="2"/>
      <c r="S2328" s="2"/>
      <c r="U2328" s="2"/>
      <c r="V2328" s="2"/>
      <c r="W2328" s="2"/>
      <c r="X2328" s="2"/>
      <c r="Y2328" s="2"/>
      <c r="Z2328" s="2"/>
      <c r="AA2328" s="2"/>
      <c r="AB2328" s="2"/>
      <c r="AC2328" s="2"/>
      <c r="AD2328" s="2"/>
      <c r="AE2328" s="2"/>
      <c r="AF2328" s="2"/>
      <c r="AG2328" s="2"/>
      <c r="AH2328" s="2"/>
      <c r="AI2328" s="2"/>
      <c r="AJ2328" s="2"/>
      <c r="AK2328" s="2"/>
      <c r="AL2328" s="2"/>
      <c r="AM2328" s="2"/>
      <c r="AO2328" s="2"/>
    </row>
    <row r="2329" spans="16:41" x14ac:dyDescent="0.2">
      <c r="P2329" s="2"/>
      <c r="Q2329" s="2"/>
      <c r="S2329" s="2"/>
      <c r="U2329" s="2"/>
      <c r="V2329" s="2"/>
      <c r="W2329" s="2"/>
      <c r="X2329" s="2"/>
      <c r="Y2329" s="2"/>
      <c r="Z2329" s="2"/>
      <c r="AA2329" s="2"/>
      <c r="AB2329" s="2"/>
      <c r="AC2329" s="2"/>
      <c r="AD2329" s="2"/>
      <c r="AE2329" s="2"/>
      <c r="AF2329" s="2"/>
      <c r="AG2329" s="2"/>
      <c r="AH2329" s="2"/>
      <c r="AI2329" s="2"/>
      <c r="AJ2329" s="2"/>
      <c r="AK2329" s="2"/>
      <c r="AL2329" s="2"/>
      <c r="AM2329" s="2"/>
      <c r="AO2329" s="2"/>
    </row>
    <row r="2330" spans="16:41" x14ac:dyDescent="0.2">
      <c r="P2330" s="2"/>
      <c r="Q2330" s="2"/>
      <c r="S2330" s="2"/>
      <c r="U2330" s="2"/>
      <c r="V2330" s="2"/>
      <c r="W2330" s="2"/>
      <c r="X2330" s="2"/>
      <c r="Y2330" s="2"/>
      <c r="Z2330" s="2"/>
      <c r="AA2330" s="2"/>
      <c r="AB2330" s="2"/>
      <c r="AC2330" s="2"/>
      <c r="AD2330" s="2"/>
      <c r="AE2330" s="2"/>
      <c r="AF2330" s="2"/>
      <c r="AG2330" s="2"/>
      <c r="AH2330" s="2"/>
      <c r="AI2330" s="2"/>
      <c r="AJ2330" s="2"/>
      <c r="AK2330" s="2"/>
      <c r="AL2330" s="2"/>
      <c r="AM2330" s="2"/>
      <c r="AO2330" s="2"/>
    </row>
    <row r="2331" spans="16:41" x14ac:dyDescent="0.2">
      <c r="P2331" s="2"/>
      <c r="Q2331" s="2"/>
      <c r="S2331" s="2"/>
      <c r="U2331" s="2"/>
      <c r="V2331" s="2"/>
      <c r="W2331" s="2"/>
      <c r="X2331" s="2"/>
      <c r="Y2331" s="2"/>
      <c r="Z2331" s="2"/>
      <c r="AA2331" s="2"/>
      <c r="AB2331" s="2"/>
      <c r="AC2331" s="2"/>
      <c r="AD2331" s="2"/>
      <c r="AE2331" s="2"/>
      <c r="AF2331" s="2"/>
      <c r="AG2331" s="2"/>
      <c r="AH2331" s="2"/>
      <c r="AI2331" s="2"/>
      <c r="AJ2331" s="2"/>
      <c r="AK2331" s="2"/>
      <c r="AL2331" s="2"/>
      <c r="AM2331" s="2"/>
      <c r="AO2331" s="2"/>
    </row>
    <row r="2332" spans="16:41" x14ac:dyDescent="0.2">
      <c r="P2332" s="2"/>
      <c r="Q2332" s="2"/>
      <c r="S2332" s="2"/>
      <c r="U2332" s="2"/>
      <c r="V2332" s="2"/>
      <c r="W2332" s="2"/>
      <c r="X2332" s="2"/>
      <c r="Y2332" s="2"/>
      <c r="Z2332" s="2"/>
      <c r="AA2332" s="2"/>
      <c r="AB2332" s="2"/>
      <c r="AC2332" s="2"/>
      <c r="AD2332" s="2"/>
      <c r="AE2332" s="2"/>
      <c r="AF2332" s="2"/>
      <c r="AG2332" s="2"/>
      <c r="AH2332" s="2"/>
      <c r="AI2332" s="2"/>
      <c r="AJ2332" s="2"/>
      <c r="AK2332" s="2"/>
      <c r="AL2332" s="2"/>
      <c r="AM2332" s="2"/>
      <c r="AO2332" s="2"/>
    </row>
    <row r="2333" spans="16:41" x14ac:dyDescent="0.2">
      <c r="P2333" s="2"/>
      <c r="Q2333" s="2"/>
      <c r="S2333" s="2"/>
      <c r="U2333" s="2"/>
      <c r="V2333" s="2"/>
      <c r="W2333" s="2"/>
      <c r="X2333" s="2"/>
      <c r="Y2333" s="2"/>
      <c r="Z2333" s="2"/>
      <c r="AA2333" s="2"/>
      <c r="AB2333" s="2"/>
      <c r="AC2333" s="2"/>
      <c r="AD2333" s="2"/>
      <c r="AE2333" s="2"/>
      <c r="AF2333" s="2"/>
      <c r="AG2333" s="2"/>
      <c r="AH2333" s="2"/>
      <c r="AI2333" s="2"/>
      <c r="AJ2333" s="2"/>
      <c r="AK2333" s="2"/>
      <c r="AL2333" s="2"/>
      <c r="AM2333" s="2"/>
      <c r="AO2333" s="2"/>
    </row>
    <row r="2334" spans="16:41" x14ac:dyDescent="0.2">
      <c r="P2334" s="2"/>
      <c r="Q2334" s="2"/>
      <c r="S2334" s="2"/>
      <c r="U2334" s="2"/>
      <c r="V2334" s="2"/>
      <c r="W2334" s="2"/>
      <c r="X2334" s="2"/>
      <c r="Y2334" s="2"/>
      <c r="Z2334" s="2"/>
      <c r="AA2334" s="2"/>
      <c r="AB2334" s="2"/>
      <c r="AC2334" s="2"/>
      <c r="AD2334" s="2"/>
      <c r="AE2334" s="2"/>
      <c r="AF2334" s="2"/>
      <c r="AG2334" s="2"/>
      <c r="AH2334" s="2"/>
      <c r="AI2334" s="2"/>
      <c r="AJ2334" s="2"/>
      <c r="AK2334" s="2"/>
      <c r="AL2334" s="2"/>
      <c r="AM2334" s="2"/>
      <c r="AO2334" s="2"/>
    </row>
    <row r="2335" spans="16:41" x14ac:dyDescent="0.2">
      <c r="P2335" s="2"/>
      <c r="Q2335" s="2"/>
      <c r="S2335" s="2"/>
      <c r="U2335" s="2"/>
      <c r="V2335" s="2"/>
      <c r="W2335" s="2"/>
      <c r="X2335" s="2"/>
      <c r="Y2335" s="2"/>
      <c r="Z2335" s="2"/>
      <c r="AA2335" s="2"/>
      <c r="AB2335" s="2"/>
      <c r="AC2335" s="2"/>
      <c r="AD2335" s="2"/>
      <c r="AE2335" s="2"/>
      <c r="AF2335" s="2"/>
      <c r="AG2335" s="2"/>
      <c r="AH2335" s="2"/>
      <c r="AI2335" s="2"/>
      <c r="AJ2335" s="2"/>
      <c r="AK2335" s="2"/>
      <c r="AL2335" s="2"/>
      <c r="AM2335" s="2"/>
      <c r="AO2335" s="2"/>
    </row>
    <row r="2336" spans="16:41" x14ac:dyDescent="0.2">
      <c r="P2336" s="2"/>
      <c r="Q2336" s="2"/>
      <c r="S2336" s="2"/>
      <c r="U2336" s="2"/>
      <c r="V2336" s="2"/>
      <c r="W2336" s="2"/>
      <c r="X2336" s="2"/>
      <c r="Y2336" s="2"/>
      <c r="Z2336" s="2"/>
      <c r="AA2336" s="2"/>
      <c r="AB2336" s="2"/>
      <c r="AC2336" s="2"/>
      <c r="AD2336" s="2"/>
      <c r="AE2336" s="2"/>
      <c r="AF2336" s="2"/>
      <c r="AG2336" s="2"/>
      <c r="AH2336" s="2"/>
      <c r="AI2336" s="2"/>
      <c r="AJ2336" s="2"/>
      <c r="AK2336" s="2"/>
      <c r="AL2336" s="2"/>
      <c r="AM2336" s="2"/>
      <c r="AO2336" s="2"/>
    </row>
    <row r="2337" spans="16:41" x14ac:dyDescent="0.2">
      <c r="P2337" s="2"/>
      <c r="Q2337" s="2"/>
      <c r="S2337" s="2"/>
      <c r="U2337" s="2"/>
      <c r="V2337" s="2"/>
      <c r="W2337" s="2"/>
      <c r="X2337" s="2"/>
      <c r="Y2337" s="2"/>
      <c r="Z2337" s="2"/>
      <c r="AA2337" s="2"/>
      <c r="AB2337" s="2"/>
      <c r="AC2337" s="2"/>
      <c r="AD2337" s="2"/>
      <c r="AE2337" s="2"/>
      <c r="AF2337" s="2"/>
      <c r="AG2337" s="2"/>
      <c r="AH2337" s="2"/>
      <c r="AI2337" s="2"/>
      <c r="AJ2337" s="2"/>
      <c r="AK2337" s="2"/>
      <c r="AL2337" s="2"/>
      <c r="AM2337" s="2"/>
      <c r="AO2337" s="2"/>
    </row>
    <row r="2338" spans="16:41" x14ac:dyDescent="0.2">
      <c r="P2338" s="2"/>
      <c r="Q2338" s="2"/>
      <c r="S2338" s="2"/>
      <c r="U2338" s="2"/>
      <c r="V2338" s="2"/>
      <c r="W2338" s="2"/>
      <c r="X2338" s="2"/>
      <c r="Y2338" s="2"/>
      <c r="Z2338" s="2"/>
      <c r="AA2338" s="2"/>
      <c r="AB2338" s="2"/>
      <c r="AC2338" s="2"/>
      <c r="AD2338" s="2"/>
      <c r="AE2338" s="2"/>
      <c r="AF2338" s="2"/>
      <c r="AG2338" s="2"/>
      <c r="AH2338" s="2"/>
      <c r="AI2338" s="2"/>
      <c r="AJ2338" s="2"/>
      <c r="AK2338" s="2"/>
      <c r="AL2338" s="2"/>
      <c r="AM2338" s="2"/>
      <c r="AO2338" s="2"/>
    </row>
    <row r="2339" spans="16:41" x14ac:dyDescent="0.2">
      <c r="P2339" s="2"/>
      <c r="Q2339" s="2"/>
      <c r="S2339" s="2"/>
      <c r="U2339" s="2"/>
      <c r="V2339" s="2"/>
      <c r="W2339" s="2"/>
      <c r="X2339" s="2"/>
      <c r="Y2339" s="2"/>
      <c r="Z2339" s="2"/>
      <c r="AA2339" s="2"/>
      <c r="AB2339" s="2"/>
      <c r="AC2339" s="2"/>
      <c r="AD2339" s="2"/>
      <c r="AE2339" s="2"/>
      <c r="AF2339" s="2"/>
      <c r="AG2339" s="2"/>
      <c r="AH2339" s="2"/>
      <c r="AI2339" s="2"/>
      <c r="AJ2339" s="2"/>
      <c r="AK2339" s="2"/>
      <c r="AL2339" s="2"/>
      <c r="AM2339" s="2"/>
      <c r="AO2339" s="2"/>
    </row>
    <row r="2340" spans="16:41" x14ac:dyDescent="0.2">
      <c r="P2340" s="2"/>
      <c r="Q2340" s="2"/>
      <c r="S2340" s="2"/>
      <c r="U2340" s="2"/>
      <c r="V2340" s="2"/>
      <c r="W2340" s="2"/>
      <c r="X2340" s="2"/>
      <c r="Y2340" s="2"/>
      <c r="Z2340" s="2"/>
      <c r="AA2340" s="2"/>
      <c r="AB2340" s="2"/>
      <c r="AC2340" s="2"/>
      <c r="AD2340" s="2"/>
      <c r="AE2340" s="2"/>
      <c r="AF2340" s="2"/>
      <c r="AG2340" s="2"/>
      <c r="AH2340" s="2"/>
      <c r="AI2340" s="2"/>
      <c r="AJ2340" s="2"/>
      <c r="AK2340" s="2"/>
      <c r="AL2340" s="2"/>
      <c r="AM2340" s="2"/>
      <c r="AO2340" s="2"/>
    </row>
    <row r="2341" spans="16:41" x14ac:dyDescent="0.2">
      <c r="P2341" s="2"/>
      <c r="Q2341" s="2"/>
      <c r="S2341" s="2"/>
      <c r="U2341" s="2"/>
      <c r="V2341" s="2"/>
      <c r="W2341" s="2"/>
      <c r="X2341" s="2"/>
      <c r="Y2341" s="2"/>
      <c r="Z2341" s="2"/>
      <c r="AA2341" s="2"/>
      <c r="AB2341" s="2"/>
      <c r="AC2341" s="2"/>
      <c r="AD2341" s="2"/>
      <c r="AE2341" s="2"/>
      <c r="AF2341" s="2"/>
      <c r="AG2341" s="2"/>
      <c r="AH2341" s="2"/>
      <c r="AI2341" s="2"/>
      <c r="AJ2341" s="2"/>
      <c r="AK2341" s="2"/>
      <c r="AL2341" s="2"/>
      <c r="AM2341" s="2"/>
      <c r="AO2341" s="2"/>
    </row>
    <row r="2342" spans="16:41" x14ac:dyDescent="0.2">
      <c r="P2342" s="2"/>
      <c r="Q2342" s="2"/>
      <c r="S2342" s="2"/>
      <c r="U2342" s="2"/>
      <c r="V2342" s="2"/>
      <c r="W2342" s="2"/>
      <c r="X2342" s="2"/>
      <c r="Y2342" s="2"/>
      <c r="Z2342" s="2"/>
      <c r="AA2342" s="2"/>
      <c r="AB2342" s="2"/>
      <c r="AC2342" s="2"/>
      <c r="AD2342" s="2"/>
      <c r="AE2342" s="2"/>
      <c r="AF2342" s="2"/>
      <c r="AG2342" s="2"/>
      <c r="AH2342" s="2"/>
      <c r="AI2342" s="2"/>
      <c r="AJ2342" s="2"/>
      <c r="AK2342" s="2"/>
      <c r="AL2342" s="2"/>
      <c r="AM2342" s="2"/>
      <c r="AO2342" s="2"/>
    </row>
    <row r="2343" spans="16:41" x14ac:dyDescent="0.2">
      <c r="P2343" s="2"/>
      <c r="Q2343" s="2"/>
      <c r="S2343" s="2"/>
      <c r="U2343" s="2"/>
      <c r="V2343" s="2"/>
      <c r="W2343" s="2"/>
      <c r="X2343" s="2"/>
      <c r="Y2343" s="2"/>
      <c r="Z2343" s="2"/>
      <c r="AA2343" s="2"/>
      <c r="AB2343" s="2"/>
      <c r="AC2343" s="2"/>
      <c r="AD2343" s="2"/>
      <c r="AE2343" s="2"/>
      <c r="AF2343" s="2"/>
      <c r="AG2343" s="2"/>
      <c r="AH2343" s="2"/>
      <c r="AI2343" s="2"/>
      <c r="AJ2343" s="2"/>
      <c r="AK2343" s="2"/>
      <c r="AL2343" s="2"/>
      <c r="AM2343" s="2"/>
      <c r="AO2343" s="2"/>
    </row>
    <row r="2344" spans="16:41" x14ac:dyDescent="0.2">
      <c r="P2344" s="2"/>
      <c r="Q2344" s="2"/>
      <c r="S2344" s="2"/>
      <c r="U2344" s="2"/>
      <c r="V2344" s="2"/>
      <c r="W2344" s="2"/>
      <c r="X2344" s="2"/>
      <c r="Y2344" s="2"/>
      <c r="Z2344" s="2"/>
      <c r="AA2344" s="2"/>
      <c r="AB2344" s="2"/>
      <c r="AC2344" s="2"/>
      <c r="AD2344" s="2"/>
      <c r="AE2344" s="2"/>
      <c r="AF2344" s="2"/>
      <c r="AG2344" s="2"/>
      <c r="AH2344" s="2"/>
      <c r="AI2344" s="2"/>
      <c r="AJ2344" s="2"/>
      <c r="AK2344" s="2"/>
      <c r="AL2344" s="2"/>
      <c r="AM2344" s="2"/>
      <c r="AO2344" s="2"/>
    </row>
    <row r="2345" spans="16:41" x14ac:dyDescent="0.2">
      <c r="P2345" s="2"/>
      <c r="Q2345" s="2"/>
      <c r="S2345" s="2"/>
      <c r="U2345" s="2"/>
      <c r="V2345" s="2"/>
      <c r="W2345" s="2"/>
      <c r="X2345" s="2"/>
      <c r="Y2345" s="2"/>
      <c r="Z2345" s="2"/>
      <c r="AA2345" s="2"/>
      <c r="AB2345" s="2"/>
      <c r="AC2345" s="2"/>
      <c r="AD2345" s="2"/>
      <c r="AE2345" s="2"/>
      <c r="AF2345" s="2"/>
      <c r="AG2345" s="2"/>
      <c r="AH2345" s="2"/>
      <c r="AI2345" s="2"/>
      <c r="AJ2345" s="2"/>
      <c r="AK2345" s="2"/>
      <c r="AL2345" s="2"/>
      <c r="AM2345" s="2"/>
      <c r="AO2345" s="2"/>
    </row>
    <row r="2346" spans="16:41" x14ac:dyDescent="0.2">
      <c r="P2346" s="2"/>
      <c r="Q2346" s="2"/>
      <c r="S2346" s="2"/>
      <c r="U2346" s="2"/>
      <c r="V2346" s="2"/>
      <c r="W2346" s="2"/>
      <c r="X2346" s="2"/>
      <c r="Y2346" s="2"/>
      <c r="Z2346" s="2"/>
      <c r="AA2346" s="2"/>
      <c r="AB2346" s="2"/>
      <c r="AC2346" s="2"/>
      <c r="AD2346" s="2"/>
      <c r="AE2346" s="2"/>
      <c r="AF2346" s="2"/>
      <c r="AG2346" s="2"/>
      <c r="AH2346" s="2"/>
      <c r="AI2346" s="2"/>
      <c r="AJ2346" s="2"/>
      <c r="AK2346" s="2"/>
      <c r="AL2346" s="2"/>
      <c r="AM2346" s="2"/>
      <c r="AO2346" s="2"/>
    </row>
    <row r="2347" spans="16:41" x14ac:dyDescent="0.2">
      <c r="P2347" s="2"/>
      <c r="Q2347" s="2"/>
      <c r="S2347" s="2"/>
      <c r="U2347" s="2"/>
      <c r="V2347" s="2"/>
      <c r="W2347" s="2"/>
      <c r="X2347" s="2"/>
      <c r="Y2347" s="2"/>
      <c r="Z2347" s="2"/>
      <c r="AA2347" s="2"/>
      <c r="AB2347" s="2"/>
      <c r="AC2347" s="2"/>
      <c r="AD2347" s="2"/>
      <c r="AE2347" s="2"/>
      <c r="AF2347" s="2"/>
      <c r="AG2347" s="2"/>
      <c r="AH2347" s="2"/>
      <c r="AI2347" s="2"/>
      <c r="AJ2347" s="2"/>
      <c r="AK2347" s="2"/>
      <c r="AL2347" s="2"/>
      <c r="AM2347" s="2"/>
      <c r="AO2347" s="2"/>
    </row>
    <row r="2348" spans="16:41" x14ac:dyDescent="0.2">
      <c r="P2348" s="2"/>
      <c r="Q2348" s="2"/>
      <c r="S2348" s="2"/>
      <c r="U2348" s="2"/>
      <c r="V2348" s="2"/>
      <c r="W2348" s="2"/>
      <c r="X2348" s="2"/>
      <c r="Y2348" s="2"/>
      <c r="Z2348" s="2"/>
      <c r="AA2348" s="2"/>
      <c r="AB2348" s="2"/>
      <c r="AC2348" s="2"/>
      <c r="AD2348" s="2"/>
      <c r="AE2348" s="2"/>
      <c r="AF2348" s="2"/>
      <c r="AG2348" s="2"/>
      <c r="AH2348" s="2"/>
      <c r="AI2348" s="2"/>
      <c r="AJ2348" s="2"/>
      <c r="AK2348" s="2"/>
      <c r="AL2348" s="2"/>
      <c r="AM2348" s="2"/>
      <c r="AO2348" s="2"/>
    </row>
    <row r="2349" spans="16:41" x14ac:dyDescent="0.2">
      <c r="P2349" s="2"/>
      <c r="Q2349" s="2"/>
      <c r="S2349" s="2"/>
      <c r="U2349" s="2"/>
      <c r="V2349" s="2"/>
      <c r="W2349" s="2"/>
      <c r="X2349" s="2"/>
      <c r="Y2349" s="2"/>
      <c r="Z2349" s="2"/>
      <c r="AA2349" s="2"/>
      <c r="AB2349" s="2"/>
      <c r="AC2349" s="2"/>
      <c r="AD2349" s="2"/>
      <c r="AE2349" s="2"/>
      <c r="AF2349" s="2"/>
      <c r="AG2349" s="2"/>
      <c r="AH2349" s="2"/>
      <c r="AI2349" s="2"/>
      <c r="AJ2349" s="2"/>
      <c r="AK2349" s="2"/>
      <c r="AL2349" s="2"/>
      <c r="AM2349" s="2"/>
      <c r="AO2349" s="2"/>
    </row>
    <row r="2350" spans="16:41" x14ac:dyDescent="0.2">
      <c r="P2350" s="2"/>
      <c r="Q2350" s="2"/>
      <c r="S2350" s="2"/>
      <c r="U2350" s="2"/>
      <c r="V2350" s="2"/>
      <c r="W2350" s="2"/>
      <c r="X2350" s="2"/>
      <c r="Y2350" s="2"/>
      <c r="Z2350" s="2"/>
      <c r="AA2350" s="2"/>
      <c r="AB2350" s="2"/>
      <c r="AC2350" s="2"/>
      <c r="AD2350" s="2"/>
      <c r="AE2350" s="2"/>
      <c r="AF2350" s="2"/>
      <c r="AG2350" s="2"/>
      <c r="AH2350" s="2"/>
      <c r="AI2350" s="2"/>
      <c r="AJ2350" s="2"/>
      <c r="AK2350" s="2"/>
      <c r="AL2350" s="2"/>
      <c r="AM2350" s="2"/>
      <c r="AO2350" s="2"/>
    </row>
    <row r="2351" spans="16:41" x14ac:dyDescent="0.2">
      <c r="P2351" s="2"/>
      <c r="Q2351" s="2"/>
      <c r="S2351" s="2"/>
      <c r="U2351" s="2"/>
      <c r="V2351" s="2"/>
      <c r="W2351" s="2"/>
      <c r="X2351" s="2"/>
      <c r="Y2351" s="2"/>
      <c r="Z2351" s="2"/>
      <c r="AA2351" s="2"/>
      <c r="AB2351" s="2"/>
      <c r="AC2351" s="2"/>
      <c r="AD2351" s="2"/>
      <c r="AE2351" s="2"/>
      <c r="AF2351" s="2"/>
      <c r="AG2351" s="2"/>
      <c r="AH2351" s="2"/>
      <c r="AI2351" s="2"/>
      <c r="AJ2351" s="2"/>
      <c r="AK2351" s="2"/>
      <c r="AL2351" s="2"/>
      <c r="AM2351" s="2"/>
      <c r="AO2351" s="2"/>
    </row>
    <row r="2352" spans="16:41" x14ac:dyDescent="0.2">
      <c r="P2352" s="2"/>
      <c r="Q2352" s="2"/>
      <c r="S2352" s="2"/>
      <c r="U2352" s="2"/>
      <c r="V2352" s="2"/>
      <c r="W2352" s="2"/>
      <c r="X2352" s="2"/>
      <c r="Y2352" s="2"/>
      <c r="Z2352" s="2"/>
      <c r="AA2352" s="2"/>
      <c r="AB2352" s="2"/>
      <c r="AC2352" s="2"/>
      <c r="AD2352" s="2"/>
      <c r="AE2352" s="2"/>
      <c r="AF2352" s="2"/>
      <c r="AG2352" s="2"/>
      <c r="AH2352" s="2"/>
      <c r="AI2352" s="2"/>
      <c r="AJ2352" s="2"/>
      <c r="AK2352" s="2"/>
      <c r="AL2352" s="2"/>
      <c r="AM2352" s="2"/>
      <c r="AO2352" s="2"/>
    </row>
    <row r="2353" spans="16:41" x14ac:dyDescent="0.2">
      <c r="P2353" s="2"/>
      <c r="Q2353" s="2"/>
      <c r="S2353" s="2"/>
      <c r="U2353" s="2"/>
      <c r="V2353" s="2"/>
      <c r="W2353" s="2"/>
      <c r="X2353" s="2"/>
      <c r="Y2353" s="2"/>
      <c r="Z2353" s="2"/>
      <c r="AA2353" s="2"/>
      <c r="AB2353" s="2"/>
      <c r="AC2353" s="2"/>
      <c r="AD2353" s="2"/>
      <c r="AE2353" s="2"/>
      <c r="AF2353" s="2"/>
      <c r="AG2353" s="2"/>
      <c r="AH2353" s="2"/>
      <c r="AI2353" s="2"/>
      <c r="AJ2353" s="2"/>
      <c r="AK2353" s="2"/>
      <c r="AL2353" s="2"/>
      <c r="AM2353" s="2"/>
      <c r="AO2353" s="2"/>
    </row>
    <row r="2354" spans="16:41" x14ac:dyDescent="0.2">
      <c r="P2354" s="2"/>
      <c r="Q2354" s="2"/>
      <c r="S2354" s="2"/>
      <c r="U2354" s="2"/>
      <c r="V2354" s="2"/>
      <c r="W2354" s="2"/>
      <c r="X2354" s="2"/>
      <c r="Y2354" s="2"/>
      <c r="Z2354" s="2"/>
      <c r="AA2354" s="2"/>
      <c r="AB2354" s="2"/>
      <c r="AC2354" s="2"/>
      <c r="AD2354" s="2"/>
      <c r="AE2354" s="2"/>
      <c r="AF2354" s="2"/>
      <c r="AG2354" s="2"/>
      <c r="AH2354" s="2"/>
      <c r="AI2354" s="2"/>
      <c r="AJ2354" s="2"/>
      <c r="AK2354" s="2"/>
      <c r="AL2354" s="2"/>
      <c r="AM2354" s="2"/>
      <c r="AO2354" s="2"/>
    </row>
    <row r="2355" spans="16:41" x14ac:dyDescent="0.2">
      <c r="P2355" s="2"/>
      <c r="Q2355" s="2"/>
      <c r="S2355" s="2"/>
      <c r="U2355" s="2"/>
      <c r="V2355" s="2"/>
      <c r="W2355" s="2"/>
      <c r="X2355" s="2"/>
      <c r="Y2355" s="2"/>
      <c r="Z2355" s="2"/>
      <c r="AA2355" s="2"/>
      <c r="AB2355" s="2"/>
      <c r="AC2355" s="2"/>
      <c r="AD2355" s="2"/>
      <c r="AE2355" s="2"/>
      <c r="AF2355" s="2"/>
      <c r="AG2355" s="2"/>
      <c r="AH2355" s="2"/>
      <c r="AI2355" s="2"/>
      <c r="AJ2355" s="2"/>
      <c r="AK2355" s="2"/>
      <c r="AL2355" s="2"/>
      <c r="AM2355" s="2"/>
      <c r="AO2355" s="2"/>
    </row>
    <row r="2356" spans="16:41" x14ac:dyDescent="0.2">
      <c r="P2356" s="2"/>
      <c r="Q2356" s="2"/>
      <c r="S2356" s="2"/>
      <c r="U2356" s="2"/>
      <c r="V2356" s="2"/>
      <c r="W2356" s="2"/>
      <c r="X2356" s="2"/>
      <c r="Y2356" s="2"/>
      <c r="Z2356" s="2"/>
      <c r="AA2356" s="2"/>
      <c r="AB2356" s="2"/>
      <c r="AC2356" s="2"/>
      <c r="AD2356" s="2"/>
      <c r="AE2356" s="2"/>
      <c r="AF2356" s="2"/>
      <c r="AG2356" s="2"/>
      <c r="AH2356" s="2"/>
      <c r="AI2356" s="2"/>
      <c r="AJ2356" s="2"/>
      <c r="AK2356" s="2"/>
      <c r="AL2356" s="2"/>
      <c r="AM2356" s="2"/>
      <c r="AO2356" s="2"/>
    </row>
    <row r="2357" spans="16:41" x14ac:dyDescent="0.2">
      <c r="P2357" s="2"/>
      <c r="Q2357" s="2"/>
      <c r="S2357" s="2"/>
      <c r="U2357" s="2"/>
      <c r="V2357" s="2"/>
      <c r="Y2357" s="88"/>
      <c r="AC2357" s="41"/>
      <c r="AE2357" s="159"/>
      <c r="AF2357" s="159"/>
      <c r="AG2357" s="41"/>
      <c r="AH2357" s="88"/>
      <c r="AK2357" s="41"/>
      <c r="AL2357" s="41"/>
      <c r="AM2357" s="41"/>
      <c r="AO2357" s="2"/>
    </row>
    <row r="2358" spans="16:41" x14ac:dyDescent="0.2">
      <c r="P2358" s="2"/>
      <c r="Q2358" s="2"/>
      <c r="S2358" s="2"/>
      <c r="U2358" s="2"/>
      <c r="V2358" s="2"/>
      <c r="Y2358" s="88"/>
      <c r="AC2358" s="41"/>
      <c r="AE2358" s="159"/>
      <c r="AF2358" s="159"/>
      <c r="AG2358" s="41"/>
      <c r="AH2358" s="88"/>
      <c r="AK2358" s="41"/>
      <c r="AL2358" s="41"/>
      <c r="AM2358" s="41"/>
      <c r="AO2358" s="2"/>
    </row>
    <row r="2359" spans="16:41" x14ac:dyDescent="0.2">
      <c r="P2359" s="2"/>
      <c r="Q2359" s="2"/>
      <c r="S2359" s="2"/>
      <c r="U2359" s="2"/>
      <c r="V2359" s="2"/>
      <c r="Y2359" s="88"/>
      <c r="AC2359" s="41"/>
      <c r="AE2359" s="159"/>
      <c r="AF2359" s="159"/>
      <c r="AG2359" s="41"/>
      <c r="AH2359" s="88"/>
      <c r="AK2359" s="41"/>
      <c r="AL2359" s="41"/>
      <c r="AM2359" s="41"/>
      <c r="AO2359" s="2"/>
    </row>
    <row r="2360" spans="16:41" x14ac:dyDescent="0.2">
      <c r="P2360" s="2"/>
      <c r="Q2360" s="2"/>
      <c r="S2360" s="2"/>
      <c r="U2360" s="2"/>
      <c r="V2360" s="2"/>
      <c r="Y2360" s="88"/>
      <c r="AC2360" s="41"/>
      <c r="AE2360" s="159"/>
      <c r="AF2360" s="159"/>
      <c r="AG2360" s="41"/>
      <c r="AH2360" s="88"/>
      <c r="AK2360" s="41"/>
      <c r="AL2360" s="41"/>
      <c r="AM2360" s="41"/>
      <c r="AO2360" s="2"/>
    </row>
    <row r="2361" spans="16:41" x14ac:dyDescent="0.2">
      <c r="P2361" s="2"/>
      <c r="Q2361" s="2"/>
      <c r="S2361" s="2"/>
      <c r="U2361" s="2"/>
      <c r="V2361" s="2"/>
      <c r="Y2361" s="88"/>
      <c r="AC2361" s="41"/>
      <c r="AE2361" s="159"/>
      <c r="AF2361" s="159"/>
      <c r="AG2361" s="41"/>
      <c r="AH2361" s="88"/>
      <c r="AK2361" s="41"/>
      <c r="AL2361" s="41"/>
      <c r="AM2361" s="41"/>
      <c r="AO2361" s="2"/>
    </row>
    <row r="2362" spans="16:41" x14ac:dyDescent="0.2">
      <c r="P2362" s="2"/>
      <c r="Q2362" s="2"/>
      <c r="S2362" s="2"/>
      <c r="U2362" s="2"/>
      <c r="V2362" s="2"/>
      <c r="Y2362" s="88"/>
      <c r="AC2362" s="41"/>
      <c r="AE2362" s="159"/>
      <c r="AF2362" s="159"/>
      <c r="AG2362" s="41"/>
      <c r="AH2362" s="88"/>
      <c r="AK2362" s="41"/>
      <c r="AL2362" s="41"/>
      <c r="AM2362" s="41"/>
      <c r="AO2362" s="2"/>
    </row>
    <row r="2363" spans="16:41" x14ac:dyDescent="0.2">
      <c r="P2363" s="2"/>
      <c r="Q2363" s="2"/>
      <c r="S2363" s="2"/>
      <c r="U2363" s="2"/>
      <c r="V2363" s="2"/>
      <c r="Y2363" s="88"/>
      <c r="AC2363" s="41"/>
      <c r="AE2363" s="159"/>
      <c r="AF2363" s="159"/>
      <c r="AG2363" s="41"/>
      <c r="AH2363" s="88"/>
      <c r="AK2363" s="41"/>
      <c r="AL2363" s="41"/>
      <c r="AM2363" s="41"/>
      <c r="AO2363" s="2"/>
    </row>
    <row r="2364" spans="16:41" x14ac:dyDescent="0.2">
      <c r="P2364" s="2"/>
      <c r="Q2364" s="2"/>
      <c r="S2364" s="2"/>
      <c r="U2364" s="2"/>
      <c r="V2364" s="2"/>
      <c r="Y2364" s="88"/>
      <c r="AC2364" s="41"/>
      <c r="AE2364" s="159"/>
      <c r="AF2364" s="159"/>
      <c r="AG2364" s="41"/>
      <c r="AH2364" s="88"/>
      <c r="AK2364" s="41"/>
      <c r="AL2364" s="41"/>
      <c r="AM2364" s="41"/>
      <c r="AO2364" s="2"/>
    </row>
    <row r="2365" spans="16:41" x14ac:dyDescent="0.2">
      <c r="P2365" s="2"/>
      <c r="Q2365" s="2"/>
      <c r="S2365" s="2"/>
      <c r="U2365" s="2"/>
      <c r="V2365" s="2"/>
      <c r="Y2365" s="88"/>
      <c r="AC2365" s="41"/>
      <c r="AE2365" s="159"/>
      <c r="AF2365" s="159"/>
      <c r="AG2365" s="41"/>
      <c r="AH2365" s="88"/>
      <c r="AK2365" s="41"/>
      <c r="AL2365" s="41"/>
      <c r="AM2365" s="41"/>
      <c r="AO2365" s="2"/>
    </row>
    <row r="2366" spans="16:41" x14ac:dyDescent="0.2">
      <c r="P2366" s="2"/>
      <c r="Q2366" s="2"/>
      <c r="S2366" s="2"/>
      <c r="U2366" s="2"/>
      <c r="V2366" s="2"/>
      <c r="Y2366" s="88"/>
      <c r="AC2366" s="41"/>
      <c r="AE2366" s="159"/>
      <c r="AF2366" s="159"/>
      <c r="AG2366" s="41"/>
      <c r="AH2366" s="88"/>
      <c r="AK2366" s="41"/>
      <c r="AL2366" s="41"/>
      <c r="AM2366" s="41"/>
      <c r="AO2366" s="2"/>
    </row>
    <row r="2367" spans="16:41" x14ac:dyDescent="0.2">
      <c r="P2367" s="2"/>
      <c r="Q2367" s="2"/>
      <c r="S2367" s="2"/>
      <c r="U2367" s="2"/>
      <c r="V2367" s="2"/>
      <c r="Y2367" s="88"/>
      <c r="AC2367" s="41"/>
      <c r="AE2367" s="159"/>
      <c r="AF2367" s="159"/>
      <c r="AG2367" s="41"/>
      <c r="AH2367" s="88"/>
      <c r="AK2367" s="41"/>
      <c r="AL2367" s="41"/>
      <c r="AM2367" s="41"/>
      <c r="AO2367" s="2"/>
    </row>
    <row r="2368" spans="16:41" x14ac:dyDescent="0.2">
      <c r="P2368" s="2"/>
      <c r="Q2368" s="2"/>
      <c r="S2368" s="2"/>
      <c r="U2368" s="2"/>
      <c r="V2368" s="2"/>
      <c r="Y2368" s="88"/>
      <c r="AC2368" s="41"/>
      <c r="AE2368" s="159"/>
      <c r="AF2368" s="159"/>
      <c r="AG2368" s="41"/>
      <c r="AH2368" s="88"/>
      <c r="AK2368" s="41"/>
      <c r="AL2368" s="41"/>
      <c r="AM2368" s="41"/>
      <c r="AO2368" s="2"/>
    </row>
    <row r="2369" spans="16:41" x14ac:dyDescent="0.2">
      <c r="P2369" s="2"/>
      <c r="Q2369" s="2"/>
      <c r="S2369" s="2"/>
      <c r="U2369" s="2"/>
      <c r="V2369" s="2"/>
      <c r="Y2369" s="88"/>
      <c r="AC2369" s="41"/>
      <c r="AE2369" s="159"/>
      <c r="AF2369" s="159"/>
      <c r="AG2369" s="41"/>
      <c r="AH2369" s="88"/>
      <c r="AK2369" s="41"/>
      <c r="AL2369" s="41"/>
      <c r="AM2369" s="41"/>
      <c r="AO2369" s="2"/>
    </row>
    <row r="2370" spans="16:41" x14ac:dyDescent="0.2">
      <c r="P2370" s="2"/>
      <c r="Q2370" s="2"/>
      <c r="S2370" s="2"/>
      <c r="U2370" s="2"/>
      <c r="V2370" s="2"/>
      <c r="Y2370" s="88"/>
      <c r="AC2370" s="41"/>
      <c r="AE2370" s="159"/>
      <c r="AF2370" s="159"/>
      <c r="AG2370" s="41"/>
      <c r="AH2370" s="88"/>
      <c r="AK2370" s="41"/>
      <c r="AL2370" s="41"/>
      <c r="AM2370" s="41"/>
      <c r="AO2370" s="2"/>
    </row>
    <row r="2371" spans="16:41" x14ac:dyDescent="0.2">
      <c r="P2371" s="2"/>
      <c r="Q2371" s="2"/>
      <c r="S2371" s="2"/>
      <c r="U2371" s="2"/>
      <c r="V2371" s="2"/>
      <c r="Y2371" s="88"/>
      <c r="AC2371" s="41"/>
      <c r="AE2371" s="159"/>
      <c r="AF2371" s="159"/>
      <c r="AG2371" s="41"/>
      <c r="AH2371" s="88"/>
      <c r="AK2371" s="41"/>
      <c r="AL2371" s="41"/>
      <c r="AM2371" s="41"/>
      <c r="AO2371" s="2"/>
    </row>
    <row r="2372" spans="16:41" x14ac:dyDescent="0.2">
      <c r="P2372" s="2"/>
      <c r="Q2372" s="2"/>
      <c r="S2372" s="2"/>
      <c r="U2372" s="2"/>
      <c r="V2372" s="2"/>
      <c r="Y2372" s="88"/>
      <c r="AC2372" s="41"/>
      <c r="AE2372" s="159"/>
      <c r="AF2372" s="159"/>
      <c r="AG2372" s="41"/>
      <c r="AH2372" s="88"/>
      <c r="AK2372" s="41"/>
      <c r="AL2372" s="41"/>
      <c r="AM2372" s="41"/>
      <c r="AO2372" s="2"/>
    </row>
    <row r="2373" spans="16:41" x14ac:dyDescent="0.2">
      <c r="P2373" s="2"/>
      <c r="Q2373" s="2"/>
      <c r="S2373" s="2"/>
      <c r="U2373" s="2"/>
      <c r="V2373" s="2"/>
      <c r="Y2373" s="88"/>
      <c r="AC2373" s="41"/>
      <c r="AE2373" s="159"/>
      <c r="AF2373" s="159"/>
      <c r="AG2373" s="41"/>
      <c r="AH2373" s="88"/>
      <c r="AK2373" s="41"/>
      <c r="AL2373" s="41"/>
      <c r="AM2373" s="41"/>
      <c r="AO2373" s="2"/>
    </row>
    <row r="2374" spans="16:41" x14ac:dyDescent="0.2">
      <c r="P2374" s="2"/>
      <c r="Q2374" s="2"/>
      <c r="S2374" s="2"/>
      <c r="U2374" s="2"/>
      <c r="V2374" s="2"/>
      <c r="Y2374" s="88"/>
      <c r="AC2374" s="41"/>
      <c r="AE2374" s="159"/>
      <c r="AF2374" s="159"/>
      <c r="AG2374" s="41"/>
      <c r="AH2374" s="88"/>
      <c r="AK2374" s="41"/>
      <c r="AL2374" s="41"/>
      <c r="AM2374" s="41"/>
      <c r="AO2374" s="2"/>
    </row>
    <row r="2375" spans="16:41" x14ac:dyDescent="0.2">
      <c r="P2375" s="2"/>
      <c r="Q2375" s="2"/>
      <c r="S2375" s="2"/>
      <c r="U2375" s="2"/>
      <c r="V2375" s="2"/>
      <c r="Y2375" s="88"/>
      <c r="AC2375" s="41"/>
      <c r="AE2375" s="159"/>
      <c r="AF2375" s="159"/>
      <c r="AG2375" s="41"/>
      <c r="AH2375" s="88"/>
      <c r="AK2375" s="41"/>
      <c r="AL2375" s="41"/>
      <c r="AM2375" s="41"/>
      <c r="AO2375" s="2"/>
    </row>
    <row r="2376" spans="16:41" x14ac:dyDescent="0.2">
      <c r="P2376" s="2"/>
      <c r="Q2376" s="2"/>
      <c r="S2376" s="2"/>
      <c r="U2376" s="2"/>
      <c r="V2376" s="2"/>
      <c r="Y2376" s="88"/>
      <c r="AC2376" s="41"/>
      <c r="AE2376" s="159"/>
      <c r="AF2376" s="159"/>
      <c r="AG2376" s="41"/>
      <c r="AH2376" s="88"/>
      <c r="AK2376" s="41"/>
      <c r="AL2376" s="41"/>
      <c r="AM2376" s="41"/>
      <c r="AO2376" s="2"/>
    </row>
    <row r="2377" spans="16:41" x14ac:dyDescent="0.2">
      <c r="P2377" s="2"/>
      <c r="Q2377" s="2"/>
      <c r="S2377" s="2"/>
      <c r="U2377" s="2"/>
      <c r="V2377" s="2"/>
      <c r="Y2377" s="88"/>
      <c r="AC2377" s="41"/>
      <c r="AE2377" s="159"/>
      <c r="AF2377" s="159"/>
      <c r="AG2377" s="41"/>
      <c r="AH2377" s="88"/>
      <c r="AK2377" s="41"/>
      <c r="AL2377" s="41"/>
      <c r="AM2377" s="41"/>
      <c r="AO2377" s="2"/>
    </row>
    <row r="2378" spans="16:41" x14ac:dyDescent="0.2">
      <c r="P2378" s="2"/>
      <c r="Q2378" s="2"/>
      <c r="S2378" s="2"/>
      <c r="U2378" s="2"/>
      <c r="V2378" s="2"/>
      <c r="Y2378" s="88"/>
      <c r="AC2378" s="41"/>
      <c r="AE2378" s="159"/>
      <c r="AF2378" s="159"/>
      <c r="AG2378" s="41"/>
      <c r="AH2378" s="88"/>
      <c r="AK2378" s="41"/>
      <c r="AL2378" s="41"/>
      <c r="AM2378" s="41"/>
      <c r="AO2378" s="2"/>
    </row>
    <row r="2379" spans="16:41" x14ac:dyDescent="0.2">
      <c r="P2379" s="2"/>
      <c r="Q2379" s="2"/>
      <c r="S2379" s="2"/>
      <c r="U2379" s="2"/>
      <c r="V2379" s="2"/>
      <c r="Y2379" s="88"/>
      <c r="AC2379" s="41"/>
      <c r="AE2379" s="159"/>
      <c r="AF2379" s="159"/>
      <c r="AG2379" s="41"/>
      <c r="AH2379" s="88"/>
      <c r="AK2379" s="41"/>
      <c r="AL2379" s="41"/>
      <c r="AM2379" s="41"/>
      <c r="AO2379" s="2"/>
    </row>
    <row r="2380" spans="16:41" x14ac:dyDescent="0.2">
      <c r="P2380" s="2"/>
      <c r="Q2380" s="2"/>
      <c r="S2380" s="2"/>
      <c r="U2380" s="2"/>
      <c r="V2380" s="2"/>
      <c r="Y2380" s="88"/>
      <c r="AC2380" s="41"/>
      <c r="AE2380" s="159"/>
      <c r="AF2380" s="159"/>
      <c r="AG2380" s="41"/>
      <c r="AH2380" s="88"/>
      <c r="AK2380" s="41"/>
      <c r="AL2380" s="41"/>
      <c r="AM2380" s="41"/>
      <c r="AO2380" s="2"/>
    </row>
    <row r="2381" spans="16:41" x14ac:dyDescent="0.2">
      <c r="P2381" s="2"/>
      <c r="Q2381" s="2"/>
      <c r="S2381" s="2"/>
      <c r="U2381" s="2"/>
      <c r="V2381" s="2"/>
      <c r="Y2381" s="88"/>
      <c r="AC2381" s="41"/>
      <c r="AE2381" s="159"/>
      <c r="AF2381" s="159"/>
      <c r="AG2381" s="41"/>
      <c r="AH2381" s="88"/>
      <c r="AK2381" s="41"/>
      <c r="AL2381" s="41"/>
      <c r="AM2381" s="41"/>
      <c r="AO2381" s="2"/>
    </row>
    <row r="2382" spans="16:41" x14ac:dyDescent="0.2">
      <c r="P2382" s="2"/>
      <c r="Q2382" s="2"/>
      <c r="S2382" s="2"/>
      <c r="U2382" s="2"/>
      <c r="V2382" s="2"/>
      <c r="Y2382" s="88"/>
      <c r="AC2382" s="41"/>
      <c r="AE2382" s="159"/>
      <c r="AF2382" s="159"/>
      <c r="AG2382" s="41"/>
      <c r="AH2382" s="88"/>
      <c r="AK2382" s="41"/>
      <c r="AL2382" s="41"/>
      <c r="AM2382" s="41"/>
      <c r="AO2382" s="2"/>
    </row>
    <row r="2383" spans="16:41" x14ac:dyDescent="0.2">
      <c r="P2383" s="2"/>
      <c r="Q2383" s="2"/>
      <c r="S2383" s="2"/>
      <c r="U2383" s="2"/>
      <c r="V2383" s="2"/>
      <c r="Y2383" s="88"/>
      <c r="AC2383" s="41"/>
      <c r="AE2383" s="159"/>
      <c r="AF2383" s="159"/>
      <c r="AG2383" s="41"/>
      <c r="AH2383" s="88"/>
      <c r="AK2383" s="41"/>
      <c r="AL2383" s="41"/>
      <c r="AM2383" s="41"/>
      <c r="AO2383" s="2"/>
    </row>
    <row r="2384" spans="16:41" x14ac:dyDescent="0.2">
      <c r="P2384" s="2"/>
      <c r="Q2384" s="2"/>
      <c r="S2384" s="2"/>
      <c r="U2384" s="2"/>
      <c r="V2384" s="2"/>
      <c r="Y2384" s="88"/>
      <c r="AC2384" s="41"/>
      <c r="AE2384" s="159"/>
      <c r="AF2384" s="159"/>
      <c r="AG2384" s="41"/>
      <c r="AH2384" s="88"/>
      <c r="AK2384" s="41"/>
      <c r="AL2384" s="41"/>
      <c r="AM2384" s="41"/>
      <c r="AO2384" s="2"/>
    </row>
    <row r="2385" spans="16:41" x14ac:dyDescent="0.2">
      <c r="P2385" s="2"/>
      <c r="Q2385" s="2"/>
      <c r="S2385" s="2"/>
      <c r="U2385" s="2"/>
      <c r="V2385" s="2"/>
      <c r="Y2385" s="88"/>
      <c r="AC2385" s="41"/>
      <c r="AE2385" s="159"/>
      <c r="AF2385" s="159"/>
      <c r="AG2385" s="41"/>
      <c r="AH2385" s="88"/>
      <c r="AK2385" s="41"/>
      <c r="AL2385" s="41"/>
      <c r="AM2385" s="41"/>
      <c r="AO2385" s="2"/>
    </row>
    <row r="2386" spans="16:41" x14ac:dyDescent="0.2">
      <c r="P2386" s="2"/>
      <c r="Q2386" s="2"/>
      <c r="S2386" s="2"/>
      <c r="U2386" s="2"/>
      <c r="V2386" s="2"/>
      <c r="Y2386" s="88"/>
      <c r="AC2386" s="41"/>
      <c r="AE2386" s="159"/>
      <c r="AF2386" s="159"/>
      <c r="AG2386" s="41"/>
      <c r="AH2386" s="88"/>
      <c r="AK2386" s="41"/>
      <c r="AL2386" s="41"/>
      <c r="AM2386" s="41"/>
      <c r="AO2386" s="2"/>
    </row>
    <row r="2387" spans="16:41" x14ac:dyDescent="0.2">
      <c r="P2387" s="2"/>
      <c r="Q2387" s="2"/>
      <c r="S2387" s="2"/>
      <c r="U2387" s="2"/>
      <c r="V2387" s="2"/>
      <c r="Y2387" s="88"/>
      <c r="AC2387" s="41"/>
      <c r="AE2387" s="159"/>
      <c r="AF2387" s="159"/>
      <c r="AG2387" s="41"/>
      <c r="AH2387" s="88"/>
      <c r="AK2387" s="41"/>
      <c r="AL2387" s="41"/>
      <c r="AM2387" s="41"/>
      <c r="AO2387" s="2"/>
    </row>
    <row r="2388" spans="16:41" x14ac:dyDescent="0.2">
      <c r="P2388" s="2"/>
      <c r="Q2388" s="2"/>
      <c r="S2388" s="2"/>
      <c r="U2388" s="2"/>
      <c r="V2388" s="2"/>
      <c r="Y2388" s="88"/>
      <c r="AC2388" s="41"/>
      <c r="AE2388" s="159"/>
      <c r="AF2388" s="159"/>
      <c r="AG2388" s="41"/>
      <c r="AH2388" s="88"/>
      <c r="AK2388" s="41"/>
      <c r="AL2388" s="41"/>
      <c r="AM2388" s="41"/>
      <c r="AO2388" s="2"/>
    </row>
    <row r="2389" spans="16:41" x14ac:dyDescent="0.2">
      <c r="P2389" s="2"/>
      <c r="Q2389" s="2"/>
      <c r="S2389" s="2"/>
      <c r="U2389" s="2"/>
      <c r="V2389" s="2"/>
      <c r="Y2389" s="88"/>
      <c r="AC2389" s="41"/>
      <c r="AE2389" s="159"/>
      <c r="AF2389" s="159"/>
      <c r="AG2389" s="41"/>
      <c r="AH2389" s="88"/>
      <c r="AK2389" s="41"/>
      <c r="AL2389" s="41"/>
      <c r="AM2389" s="41"/>
      <c r="AO2389" s="2"/>
    </row>
    <row r="2390" spans="16:41" x14ac:dyDescent="0.2">
      <c r="P2390" s="2"/>
      <c r="Q2390" s="2"/>
      <c r="S2390" s="2"/>
      <c r="U2390" s="2"/>
      <c r="V2390" s="2"/>
      <c r="Y2390" s="88"/>
      <c r="AC2390" s="41"/>
      <c r="AE2390" s="159"/>
      <c r="AF2390" s="159"/>
      <c r="AG2390" s="41"/>
      <c r="AH2390" s="88"/>
      <c r="AK2390" s="41"/>
      <c r="AL2390" s="41"/>
      <c r="AM2390" s="41"/>
      <c r="AO2390" s="2"/>
    </row>
    <row r="2391" spans="16:41" x14ac:dyDescent="0.2">
      <c r="P2391" s="2"/>
      <c r="Q2391" s="2"/>
      <c r="S2391" s="2"/>
      <c r="U2391" s="2"/>
      <c r="V2391" s="2"/>
      <c r="Y2391" s="88"/>
      <c r="AC2391" s="41"/>
      <c r="AE2391" s="159"/>
      <c r="AF2391" s="159"/>
      <c r="AG2391" s="41"/>
      <c r="AH2391" s="88"/>
      <c r="AK2391" s="41"/>
      <c r="AL2391" s="41"/>
      <c r="AM2391" s="41"/>
      <c r="AO2391" s="2"/>
    </row>
    <row r="2392" spans="16:41" x14ac:dyDescent="0.2">
      <c r="P2392" s="2"/>
      <c r="Q2392" s="2"/>
      <c r="S2392" s="2"/>
      <c r="U2392" s="2"/>
      <c r="V2392" s="2"/>
      <c r="Y2392" s="88"/>
      <c r="AC2392" s="41"/>
      <c r="AE2392" s="159"/>
      <c r="AF2392" s="159"/>
      <c r="AG2392" s="41"/>
      <c r="AH2392" s="88"/>
      <c r="AK2392" s="41"/>
      <c r="AL2392" s="41"/>
      <c r="AM2392" s="41"/>
      <c r="AO2392" s="2"/>
    </row>
    <row r="2393" spans="16:41" x14ac:dyDescent="0.2">
      <c r="P2393" s="2"/>
      <c r="Q2393" s="2"/>
      <c r="S2393" s="2"/>
      <c r="U2393" s="2"/>
      <c r="V2393" s="2"/>
      <c r="Y2393" s="88"/>
      <c r="AC2393" s="41"/>
      <c r="AE2393" s="159"/>
      <c r="AF2393" s="159"/>
      <c r="AG2393" s="41"/>
      <c r="AH2393" s="88"/>
      <c r="AK2393" s="41"/>
      <c r="AL2393" s="41"/>
      <c r="AM2393" s="41"/>
      <c r="AO2393" s="2"/>
    </row>
    <row r="2394" spans="16:41" x14ac:dyDescent="0.2">
      <c r="P2394" s="2"/>
      <c r="Q2394" s="2"/>
      <c r="S2394" s="2"/>
      <c r="U2394" s="2"/>
      <c r="V2394" s="2"/>
      <c r="Y2394" s="88"/>
      <c r="AC2394" s="41"/>
      <c r="AE2394" s="159"/>
      <c r="AF2394" s="159"/>
      <c r="AG2394" s="41"/>
      <c r="AH2394" s="88"/>
      <c r="AK2394" s="41"/>
      <c r="AL2394" s="41"/>
      <c r="AM2394" s="41"/>
      <c r="AO2394" s="2"/>
    </row>
    <row r="2395" spans="16:41" x14ac:dyDescent="0.2">
      <c r="P2395" s="2"/>
      <c r="Q2395" s="2"/>
      <c r="S2395" s="2"/>
      <c r="U2395" s="2"/>
      <c r="V2395" s="2"/>
      <c r="Y2395" s="88"/>
      <c r="AC2395" s="41"/>
      <c r="AE2395" s="159"/>
      <c r="AF2395" s="159"/>
      <c r="AG2395" s="41"/>
      <c r="AH2395" s="88"/>
      <c r="AK2395" s="41"/>
      <c r="AL2395" s="41"/>
      <c r="AM2395" s="41"/>
      <c r="AO2395" s="2"/>
    </row>
    <row r="2396" spans="16:41" x14ac:dyDescent="0.2">
      <c r="P2396" s="2"/>
      <c r="Q2396" s="2"/>
      <c r="S2396" s="2"/>
      <c r="U2396" s="2"/>
      <c r="V2396" s="2"/>
      <c r="Y2396" s="88"/>
      <c r="AC2396" s="41"/>
      <c r="AE2396" s="159"/>
      <c r="AF2396" s="159"/>
      <c r="AG2396" s="41"/>
      <c r="AH2396" s="88"/>
      <c r="AK2396" s="41"/>
      <c r="AL2396" s="41"/>
      <c r="AM2396" s="41"/>
      <c r="AO2396" s="2"/>
    </row>
    <row r="2397" spans="16:41" x14ac:dyDescent="0.2">
      <c r="P2397" s="2"/>
      <c r="Q2397" s="2"/>
      <c r="S2397" s="2"/>
      <c r="U2397" s="2"/>
      <c r="V2397" s="2"/>
      <c r="Y2397" s="88"/>
      <c r="AC2397" s="41"/>
      <c r="AE2397" s="159"/>
      <c r="AF2397" s="159"/>
      <c r="AG2397" s="41"/>
      <c r="AH2397" s="88"/>
      <c r="AK2397" s="41"/>
      <c r="AL2397" s="41"/>
      <c r="AM2397" s="41"/>
      <c r="AO2397" s="2"/>
    </row>
    <row r="2398" spans="16:41" x14ac:dyDescent="0.2">
      <c r="P2398" s="2"/>
      <c r="Q2398" s="2"/>
      <c r="S2398" s="2"/>
      <c r="U2398" s="2"/>
      <c r="V2398" s="2"/>
      <c r="Y2398" s="88"/>
      <c r="AC2398" s="41"/>
      <c r="AE2398" s="159"/>
      <c r="AF2398" s="159"/>
      <c r="AG2398" s="41"/>
      <c r="AH2398" s="88"/>
      <c r="AK2398" s="41"/>
      <c r="AL2398" s="41"/>
      <c r="AM2398" s="41"/>
      <c r="AO2398" s="2"/>
    </row>
    <row r="2399" spans="16:41" x14ac:dyDescent="0.2">
      <c r="P2399" s="2"/>
      <c r="Q2399" s="2"/>
      <c r="S2399" s="2"/>
      <c r="U2399" s="2"/>
      <c r="V2399" s="2"/>
      <c r="Y2399" s="88"/>
      <c r="AC2399" s="41"/>
      <c r="AE2399" s="159"/>
      <c r="AF2399" s="159"/>
      <c r="AG2399" s="41"/>
      <c r="AH2399" s="88"/>
      <c r="AK2399" s="41"/>
      <c r="AL2399" s="41"/>
      <c r="AM2399" s="41"/>
      <c r="AO2399" s="2"/>
    </row>
    <row r="2400" spans="16:41" x14ac:dyDescent="0.2">
      <c r="P2400" s="2"/>
      <c r="Q2400" s="2"/>
      <c r="S2400" s="2"/>
      <c r="U2400" s="2"/>
      <c r="V2400" s="2"/>
      <c r="Y2400" s="88"/>
      <c r="AC2400" s="41"/>
      <c r="AE2400" s="159"/>
      <c r="AF2400" s="159"/>
      <c r="AG2400" s="41"/>
      <c r="AH2400" s="88"/>
      <c r="AK2400" s="41"/>
      <c r="AL2400" s="41"/>
      <c r="AM2400" s="41"/>
      <c r="AO2400" s="2"/>
    </row>
    <row r="2401" spans="16:41" x14ac:dyDescent="0.2">
      <c r="P2401" s="2"/>
      <c r="Q2401" s="2"/>
      <c r="S2401" s="2"/>
      <c r="U2401" s="2"/>
      <c r="V2401" s="2"/>
      <c r="Y2401" s="88"/>
      <c r="AC2401" s="41"/>
      <c r="AE2401" s="159"/>
      <c r="AF2401" s="159"/>
      <c r="AG2401" s="41"/>
      <c r="AH2401" s="88"/>
      <c r="AK2401" s="41"/>
      <c r="AL2401" s="41"/>
      <c r="AM2401" s="41"/>
      <c r="AO2401" s="2"/>
    </row>
    <row r="2402" spans="16:41" x14ac:dyDescent="0.2">
      <c r="P2402" s="2"/>
      <c r="Q2402" s="2"/>
      <c r="S2402" s="2"/>
      <c r="U2402" s="2"/>
      <c r="V2402" s="2"/>
      <c r="Y2402" s="88"/>
      <c r="AC2402" s="41"/>
      <c r="AE2402" s="159"/>
      <c r="AF2402" s="159"/>
      <c r="AG2402" s="41"/>
      <c r="AH2402" s="88"/>
      <c r="AK2402" s="41"/>
      <c r="AL2402" s="41"/>
      <c r="AM2402" s="41"/>
      <c r="AO2402" s="2"/>
    </row>
    <row r="2403" spans="16:41" x14ac:dyDescent="0.2">
      <c r="P2403" s="2"/>
      <c r="Q2403" s="2"/>
      <c r="S2403" s="2"/>
      <c r="U2403" s="2"/>
      <c r="V2403" s="2"/>
      <c r="Y2403" s="88"/>
      <c r="AC2403" s="41"/>
      <c r="AE2403" s="159"/>
      <c r="AF2403" s="159"/>
      <c r="AG2403" s="41"/>
      <c r="AH2403" s="88"/>
      <c r="AK2403" s="41"/>
      <c r="AL2403" s="41"/>
      <c r="AM2403" s="41"/>
      <c r="AO2403" s="2"/>
    </row>
    <row r="2404" spans="16:41" x14ac:dyDescent="0.2">
      <c r="P2404" s="2"/>
      <c r="Q2404" s="2"/>
      <c r="S2404" s="2"/>
      <c r="U2404" s="2"/>
      <c r="V2404" s="2"/>
      <c r="Y2404" s="88"/>
      <c r="AC2404" s="41"/>
      <c r="AE2404" s="159"/>
      <c r="AF2404" s="159"/>
      <c r="AG2404" s="41"/>
      <c r="AH2404" s="88"/>
      <c r="AK2404" s="41"/>
      <c r="AL2404" s="41"/>
      <c r="AM2404" s="41"/>
      <c r="AO2404" s="2"/>
    </row>
    <row r="2405" spans="16:41" x14ac:dyDescent="0.2">
      <c r="P2405" s="2"/>
      <c r="Q2405" s="2"/>
      <c r="S2405" s="2"/>
      <c r="U2405" s="2"/>
      <c r="V2405" s="2"/>
      <c r="Y2405" s="88"/>
      <c r="AC2405" s="41"/>
      <c r="AE2405" s="159"/>
      <c r="AF2405" s="159"/>
      <c r="AG2405" s="41"/>
      <c r="AH2405" s="88"/>
      <c r="AK2405" s="41"/>
      <c r="AL2405" s="41"/>
      <c r="AM2405" s="41"/>
      <c r="AO2405" s="2"/>
    </row>
    <row r="2406" spans="16:41" x14ac:dyDescent="0.2">
      <c r="P2406" s="2"/>
      <c r="Q2406" s="2"/>
      <c r="S2406" s="2"/>
      <c r="U2406" s="2"/>
      <c r="V2406" s="2"/>
      <c r="Y2406" s="88"/>
      <c r="AC2406" s="41"/>
      <c r="AE2406" s="159"/>
      <c r="AF2406" s="159"/>
      <c r="AG2406" s="41"/>
      <c r="AH2406" s="88"/>
      <c r="AK2406" s="41"/>
      <c r="AL2406" s="41"/>
      <c r="AM2406" s="41"/>
      <c r="AO2406" s="2"/>
    </row>
    <row r="2407" spans="16:41" x14ac:dyDescent="0.2">
      <c r="P2407" s="2"/>
      <c r="Q2407" s="2"/>
      <c r="S2407" s="2"/>
      <c r="U2407" s="2"/>
      <c r="V2407" s="2"/>
      <c r="Y2407" s="88"/>
      <c r="AC2407" s="41"/>
      <c r="AE2407" s="159"/>
      <c r="AF2407" s="159"/>
      <c r="AG2407" s="41"/>
      <c r="AH2407" s="88"/>
      <c r="AK2407" s="41"/>
      <c r="AL2407" s="41"/>
      <c r="AM2407" s="41"/>
      <c r="AO2407" s="2"/>
    </row>
    <row r="2408" spans="16:41" x14ac:dyDescent="0.2">
      <c r="P2408" s="2"/>
      <c r="Q2408" s="2"/>
      <c r="S2408" s="2"/>
      <c r="U2408" s="2"/>
      <c r="V2408" s="2"/>
      <c r="Y2408" s="88"/>
      <c r="AC2408" s="41"/>
      <c r="AE2408" s="159"/>
      <c r="AF2408" s="159"/>
      <c r="AG2408" s="41"/>
      <c r="AH2408" s="88"/>
      <c r="AK2408" s="41"/>
      <c r="AL2408" s="41"/>
      <c r="AM2408" s="41"/>
      <c r="AO2408" s="2"/>
    </row>
    <row r="2409" spans="16:41" x14ac:dyDescent="0.2">
      <c r="P2409" s="2"/>
      <c r="Q2409" s="2"/>
      <c r="S2409" s="2"/>
      <c r="U2409" s="2"/>
      <c r="V2409" s="2"/>
      <c r="Y2409" s="88"/>
      <c r="AC2409" s="41"/>
      <c r="AE2409" s="159"/>
      <c r="AF2409" s="159"/>
      <c r="AG2409" s="41"/>
      <c r="AH2409" s="88"/>
      <c r="AK2409" s="41"/>
      <c r="AL2409" s="41"/>
      <c r="AM2409" s="41"/>
      <c r="AO2409" s="2"/>
    </row>
    <row r="2410" spans="16:41" x14ac:dyDescent="0.2">
      <c r="P2410" s="2"/>
      <c r="Q2410" s="2"/>
      <c r="S2410" s="2"/>
      <c r="U2410" s="2"/>
      <c r="V2410" s="2"/>
      <c r="Y2410" s="88"/>
      <c r="AC2410" s="41"/>
      <c r="AE2410" s="159"/>
      <c r="AF2410" s="159"/>
      <c r="AG2410" s="41"/>
      <c r="AH2410" s="88"/>
      <c r="AK2410" s="41"/>
      <c r="AL2410" s="41"/>
      <c r="AM2410" s="41"/>
      <c r="AO2410" s="2"/>
    </row>
    <row r="2411" spans="16:41" x14ac:dyDescent="0.2">
      <c r="P2411" s="2"/>
      <c r="Q2411" s="2"/>
      <c r="S2411" s="2"/>
      <c r="U2411" s="2"/>
      <c r="V2411" s="2"/>
      <c r="Y2411" s="88"/>
      <c r="AC2411" s="41"/>
      <c r="AE2411" s="159"/>
      <c r="AF2411" s="159"/>
      <c r="AG2411" s="41"/>
      <c r="AH2411" s="88"/>
      <c r="AK2411" s="41"/>
      <c r="AL2411" s="41"/>
      <c r="AM2411" s="41"/>
      <c r="AO2411" s="2"/>
    </row>
    <row r="2412" spans="16:41" x14ac:dyDescent="0.2">
      <c r="P2412" s="2"/>
      <c r="Q2412" s="2"/>
      <c r="S2412" s="2"/>
      <c r="U2412" s="2"/>
      <c r="V2412" s="2"/>
      <c r="Y2412" s="88"/>
      <c r="AC2412" s="41"/>
      <c r="AE2412" s="159"/>
      <c r="AF2412" s="159"/>
      <c r="AG2412" s="41"/>
      <c r="AH2412" s="88"/>
      <c r="AK2412" s="41"/>
      <c r="AL2412" s="41"/>
      <c r="AM2412" s="41"/>
      <c r="AO2412" s="2"/>
    </row>
    <row r="2413" spans="16:41" x14ac:dyDescent="0.2">
      <c r="P2413" s="2"/>
      <c r="Q2413" s="2"/>
      <c r="S2413" s="2"/>
      <c r="U2413" s="2"/>
      <c r="V2413" s="2"/>
      <c r="Y2413" s="88"/>
      <c r="AC2413" s="41"/>
      <c r="AE2413" s="159"/>
      <c r="AF2413" s="159"/>
      <c r="AG2413" s="41"/>
      <c r="AH2413" s="88"/>
      <c r="AK2413" s="41"/>
      <c r="AL2413" s="41"/>
      <c r="AM2413" s="41"/>
      <c r="AO2413" s="2"/>
    </row>
    <row r="2414" spans="16:41" x14ac:dyDescent="0.2">
      <c r="P2414" s="2"/>
      <c r="Q2414" s="2"/>
      <c r="S2414" s="2"/>
      <c r="U2414" s="2"/>
      <c r="V2414" s="2"/>
      <c r="Y2414" s="88"/>
      <c r="AC2414" s="41"/>
      <c r="AE2414" s="159"/>
      <c r="AF2414" s="159"/>
      <c r="AG2414" s="41"/>
      <c r="AH2414" s="88"/>
      <c r="AK2414" s="41"/>
      <c r="AL2414" s="41"/>
      <c r="AM2414" s="41"/>
      <c r="AO2414" s="2"/>
    </row>
    <row r="2415" spans="16:41" x14ac:dyDescent="0.2">
      <c r="P2415" s="2"/>
      <c r="Q2415" s="2"/>
      <c r="S2415" s="2"/>
      <c r="U2415" s="2"/>
      <c r="V2415" s="2"/>
      <c r="Y2415" s="88"/>
      <c r="AC2415" s="41"/>
      <c r="AE2415" s="159"/>
      <c r="AF2415" s="159"/>
      <c r="AG2415" s="41"/>
      <c r="AH2415" s="88"/>
      <c r="AK2415" s="41"/>
      <c r="AL2415" s="41"/>
      <c r="AM2415" s="41"/>
      <c r="AO2415" s="2"/>
    </row>
    <row r="2416" spans="16:41" x14ac:dyDescent="0.2">
      <c r="P2416" s="2"/>
      <c r="Q2416" s="2"/>
      <c r="S2416" s="2"/>
      <c r="U2416" s="2"/>
      <c r="V2416" s="2"/>
      <c r="Y2416" s="88"/>
      <c r="AC2416" s="41"/>
      <c r="AE2416" s="159"/>
      <c r="AF2416" s="159"/>
      <c r="AG2416" s="41"/>
      <c r="AH2416" s="88"/>
      <c r="AK2416" s="41"/>
      <c r="AL2416" s="41"/>
      <c r="AM2416" s="41"/>
      <c r="AO2416" s="2"/>
    </row>
    <row r="2417" spans="16:41" x14ac:dyDescent="0.2">
      <c r="P2417" s="2"/>
      <c r="Q2417" s="2"/>
      <c r="S2417" s="2"/>
      <c r="U2417" s="2"/>
      <c r="V2417" s="2"/>
      <c r="Y2417" s="88"/>
      <c r="AC2417" s="41"/>
      <c r="AE2417" s="159"/>
      <c r="AF2417" s="159"/>
      <c r="AG2417" s="41"/>
      <c r="AH2417" s="88"/>
      <c r="AK2417" s="41"/>
      <c r="AL2417" s="41"/>
      <c r="AM2417" s="41"/>
      <c r="AO2417" s="2"/>
    </row>
    <row r="2418" spans="16:41" x14ac:dyDescent="0.2">
      <c r="P2418" s="2"/>
      <c r="Q2418" s="2"/>
      <c r="S2418" s="2"/>
      <c r="U2418" s="2"/>
      <c r="V2418" s="2"/>
      <c r="Y2418" s="88"/>
      <c r="AC2418" s="41"/>
      <c r="AE2418" s="159"/>
      <c r="AF2418" s="159"/>
      <c r="AG2418" s="41"/>
      <c r="AH2418" s="88"/>
      <c r="AK2418" s="41"/>
      <c r="AL2418" s="41"/>
      <c r="AM2418" s="41"/>
      <c r="AO2418" s="2"/>
    </row>
    <row r="2419" spans="16:41" x14ac:dyDescent="0.2">
      <c r="P2419" s="2"/>
      <c r="Q2419" s="2"/>
      <c r="S2419" s="2"/>
      <c r="U2419" s="2"/>
      <c r="V2419" s="2"/>
      <c r="Y2419" s="88"/>
      <c r="AC2419" s="41"/>
      <c r="AE2419" s="159"/>
      <c r="AF2419" s="159"/>
      <c r="AG2419" s="41"/>
      <c r="AH2419" s="88"/>
      <c r="AK2419" s="41"/>
      <c r="AL2419" s="41"/>
      <c r="AM2419" s="41"/>
      <c r="AO2419" s="2"/>
    </row>
    <row r="2420" spans="16:41" x14ac:dyDescent="0.2">
      <c r="P2420" s="2"/>
      <c r="Q2420" s="2"/>
      <c r="S2420" s="2"/>
      <c r="U2420" s="2"/>
      <c r="V2420" s="2"/>
      <c r="Y2420" s="88"/>
      <c r="AC2420" s="41"/>
      <c r="AE2420" s="159"/>
      <c r="AF2420" s="159"/>
      <c r="AG2420" s="41"/>
      <c r="AH2420" s="88"/>
      <c r="AK2420" s="41"/>
      <c r="AL2420" s="41"/>
      <c r="AM2420" s="41"/>
      <c r="AO2420" s="2"/>
    </row>
    <row r="2421" spans="16:41" x14ac:dyDescent="0.2">
      <c r="P2421" s="2"/>
      <c r="Q2421" s="2"/>
      <c r="S2421" s="2"/>
      <c r="U2421" s="2"/>
      <c r="V2421" s="2"/>
      <c r="Y2421" s="88"/>
      <c r="AC2421" s="41"/>
      <c r="AE2421" s="159"/>
      <c r="AF2421" s="159"/>
      <c r="AG2421" s="41"/>
      <c r="AH2421" s="88"/>
      <c r="AK2421" s="41"/>
      <c r="AL2421" s="41"/>
      <c r="AM2421" s="41"/>
      <c r="AO2421" s="2"/>
    </row>
    <row r="2422" spans="16:41" x14ac:dyDescent="0.2">
      <c r="P2422" s="2"/>
      <c r="Q2422" s="2"/>
      <c r="S2422" s="2"/>
      <c r="U2422" s="2"/>
      <c r="V2422" s="2"/>
      <c r="Y2422" s="88"/>
      <c r="AC2422" s="41"/>
      <c r="AE2422" s="159"/>
      <c r="AF2422" s="159"/>
      <c r="AG2422" s="41"/>
      <c r="AH2422" s="88"/>
      <c r="AK2422" s="41"/>
      <c r="AL2422" s="41"/>
      <c r="AM2422" s="41"/>
      <c r="AO2422" s="2"/>
    </row>
    <row r="2423" spans="16:41" x14ac:dyDescent="0.2">
      <c r="P2423" s="2"/>
      <c r="Q2423" s="2"/>
      <c r="S2423" s="2"/>
      <c r="U2423" s="2"/>
      <c r="V2423" s="2"/>
      <c r="Y2423" s="88"/>
      <c r="AC2423" s="41"/>
      <c r="AE2423" s="159"/>
      <c r="AF2423" s="159"/>
      <c r="AG2423" s="41"/>
      <c r="AH2423" s="88"/>
      <c r="AK2423" s="41"/>
      <c r="AL2423" s="41"/>
      <c r="AM2423" s="41"/>
      <c r="AO2423" s="2"/>
    </row>
    <row r="2424" spans="16:41" x14ac:dyDescent="0.2">
      <c r="P2424" s="2"/>
      <c r="Q2424" s="2"/>
      <c r="S2424" s="2"/>
      <c r="U2424" s="2"/>
      <c r="V2424" s="2"/>
      <c r="Y2424" s="88"/>
      <c r="AC2424" s="41"/>
      <c r="AE2424" s="159"/>
      <c r="AF2424" s="159"/>
      <c r="AG2424" s="41"/>
      <c r="AH2424" s="88"/>
      <c r="AK2424" s="41"/>
      <c r="AL2424" s="41"/>
      <c r="AM2424" s="41"/>
      <c r="AO2424" s="2"/>
    </row>
    <row r="2425" spans="16:41" x14ac:dyDescent="0.2">
      <c r="P2425" s="2"/>
      <c r="Q2425" s="2"/>
      <c r="S2425" s="2"/>
      <c r="U2425" s="2"/>
      <c r="V2425" s="2"/>
      <c r="Y2425" s="88"/>
      <c r="AC2425" s="41"/>
      <c r="AE2425" s="159"/>
      <c r="AF2425" s="159"/>
      <c r="AG2425" s="41"/>
      <c r="AH2425" s="88"/>
      <c r="AK2425" s="41"/>
      <c r="AL2425" s="41"/>
      <c r="AM2425" s="41"/>
      <c r="AO2425" s="2"/>
    </row>
    <row r="2426" spans="16:41" x14ac:dyDescent="0.2">
      <c r="P2426" s="2"/>
      <c r="Q2426" s="2"/>
      <c r="S2426" s="2"/>
      <c r="U2426" s="2"/>
      <c r="V2426" s="2"/>
      <c r="Y2426" s="88"/>
      <c r="AC2426" s="41"/>
      <c r="AE2426" s="159"/>
      <c r="AF2426" s="159"/>
      <c r="AG2426" s="41"/>
      <c r="AH2426" s="88"/>
      <c r="AK2426" s="41"/>
      <c r="AL2426" s="41"/>
      <c r="AM2426" s="41"/>
      <c r="AO2426" s="2"/>
    </row>
    <row r="2427" spans="16:41" x14ac:dyDescent="0.2">
      <c r="P2427" s="2"/>
      <c r="Q2427" s="2"/>
      <c r="S2427" s="2"/>
      <c r="U2427" s="2"/>
      <c r="V2427" s="2"/>
      <c r="Y2427" s="88"/>
      <c r="AC2427" s="41"/>
      <c r="AE2427" s="159"/>
      <c r="AF2427" s="159"/>
      <c r="AG2427" s="41"/>
      <c r="AH2427" s="88"/>
      <c r="AK2427" s="41"/>
      <c r="AL2427" s="41"/>
      <c r="AM2427" s="41"/>
      <c r="AO2427" s="2"/>
    </row>
    <row r="2428" spans="16:41" x14ac:dyDescent="0.2">
      <c r="P2428" s="2"/>
      <c r="Q2428" s="2"/>
      <c r="S2428" s="2"/>
      <c r="U2428" s="2"/>
      <c r="V2428" s="2"/>
      <c r="Y2428" s="88"/>
      <c r="AC2428" s="41"/>
      <c r="AE2428" s="159"/>
      <c r="AF2428" s="159"/>
      <c r="AG2428" s="41"/>
      <c r="AH2428" s="88"/>
      <c r="AK2428" s="41"/>
      <c r="AL2428" s="41"/>
      <c r="AM2428" s="41"/>
      <c r="AO2428" s="2"/>
    </row>
    <row r="2429" spans="16:41" x14ac:dyDescent="0.2">
      <c r="P2429" s="2"/>
      <c r="Q2429" s="2"/>
      <c r="S2429" s="2"/>
      <c r="U2429" s="2"/>
      <c r="V2429" s="2"/>
      <c r="Y2429" s="88"/>
      <c r="AC2429" s="41"/>
      <c r="AE2429" s="159"/>
      <c r="AF2429" s="159"/>
      <c r="AG2429" s="41"/>
      <c r="AH2429" s="88"/>
      <c r="AK2429" s="41"/>
      <c r="AL2429" s="41"/>
      <c r="AM2429" s="41"/>
      <c r="AO2429" s="2"/>
    </row>
    <row r="2430" spans="16:41" x14ac:dyDescent="0.2">
      <c r="P2430" s="2"/>
      <c r="Q2430" s="2"/>
      <c r="S2430" s="2"/>
      <c r="U2430" s="2"/>
      <c r="V2430" s="2"/>
      <c r="Y2430" s="88"/>
      <c r="AC2430" s="41"/>
      <c r="AE2430" s="159"/>
      <c r="AF2430" s="159"/>
      <c r="AG2430" s="41"/>
      <c r="AH2430" s="88"/>
      <c r="AK2430" s="41"/>
      <c r="AL2430" s="41"/>
      <c r="AM2430" s="41"/>
      <c r="AO2430" s="2"/>
    </row>
    <row r="2431" spans="16:41" x14ac:dyDescent="0.2">
      <c r="P2431" s="2"/>
      <c r="Q2431" s="2"/>
      <c r="S2431" s="2"/>
      <c r="U2431" s="2"/>
      <c r="V2431" s="2"/>
      <c r="Y2431" s="88"/>
      <c r="AC2431" s="41"/>
      <c r="AE2431" s="159"/>
      <c r="AF2431" s="159"/>
      <c r="AG2431" s="41"/>
      <c r="AH2431" s="88"/>
      <c r="AK2431" s="41"/>
      <c r="AL2431" s="41"/>
      <c r="AM2431" s="41"/>
      <c r="AO2431" s="2"/>
    </row>
    <row r="2432" spans="16:41" x14ac:dyDescent="0.2">
      <c r="P2432" s="2"/>
      <c r="Q2432" s="2"/>
      <c r="S2432" s="2"/>
      <c r="U2432" s="2"/>
      <c r="V2432" s="2"/>
      <c r="Y2432" s="88"/>
      <c r="AC2432" s="41"/>
      <c r="AE2432" s="159"/>
      <c r="AF2432" s="159"/>
      <c r="AG2432" s="41"/>
      <c r="AH2432" s="88"/>
      <c r="AK2432" s="41"/>
      <c r="AL2432" s="41"/>
      <c r="AM2432" s="41"/>
      <c r="AO2432" s="2"/>
    </row>
    <row r="2433" spans="16:41" x14ac:dyDescent="0.2">
      <c r="P2433" s="2"/>
      <c r="Q2433" s="2"/>
      <c r="S2433" s="2"/>
      <c r="U2433" s="2"/>
      <c r="V2433" s="2"/>
      <c r="Y2433" s="88"/>
      <c r="AC2433" s="41"/>
      <c r="AE2433" s="159"/>
      <c r="AF2433" s="159"/>
      <c r="AG2433" s="41"/>
      <c r="AH2433" s="88"/>
      <c r="AK2433" s="41"/>
      <c r="AL2433" s="41"/>
      <c r="AM2433" s="41"/>
      <c r="AO2433" s="2"/>
    </row>
    <row r="2434" spans="16:41" x14ac:dyDescent="0.2">
      <c r="P2434" s="2"/>
      <c r="Q2434" s="2"/>
      <c r="S2434" s="2"/>
      <c r="U2434" s="2"/>
      <c r="V2434" s="2"/>
      <c r="Y2434" s="88"/>
      <c r="AC2434" s="41"/>
      <c r="AE2434" s="159"/>
      <c r="AF2434" s="159"/>
      <c r="AG2434" s="41"/>
      <c r="AH2434" s="88"/>
      <c r="AK2434" s="41"/>
      <c r="AL2434" s="41"/>
      <c r="AM2434" s="41"/>
      <c r="AO2434" s="2"/>
    </row>
    <row r="2435" spans="16:41" x14ac:dyDescent="0.2">
      <c r="P2435" s="2"/>
      <c r="Q2435" s="2"/>
      <c r="S2435" s="2"/>
      <c r="U2435" s="2"/>
      <c r="V2435" s="2"/>
      <c r="Y2435" s="88"/>
      <c r="AC2435" s="41"/>
      <c r="AE2435" s="159"/>
      <c r="AF2435" s="159"/>
      <c r="AG2435" s="41"/>
      <c r="AH2435" s="88"/>
      <c r="AK2435" s="41"/>
      <c r="AL2435" s="41"/>
      <c r="AM2435" s="41"/>
      <c r="AO2435" s="2"/>
    </row>
    <row r="2436" spans="16:41" x14ac:dyDescent="0.2">
      <c r="P2436" s="2"/>
      <c r="Q2436" s="2"/>
      <c r="S2436" s="2"/>
      <c r="U2436" s="2"/>
      <c r="V2436" s="2"/>
      <c r="Y2436" s="88"/>
      <c r="AC2436" s="41"/>
      <c r="AE2436" s="159"/>
      <c r="AF2436" s="159"/>
      <c r="AG2436" s="41"/>
      <c r="AH2436" s="88"/>
      <c r="AK2436" s="41"/>
      <c r="AL2436" s="41"/>
      <c r="AM2436" s="41"/>
      <c r="AO2436" s="2"/>
    </row>
    <row r="2437" spans="16:41" x14ac:dyDescent="0.2">
      <c r="P2437" s="2"/>
      <c r="Q2437" s="2"/>
      <c r="S2437" s="2"/>
      <c r="U2437" s="2"/>
      <c r="V2437" s="2"/>
      <c r="Y2437" s="88"/>
      <c r="AC2437" s="41"/>
      <c r="AE2437" s="159"/>
      <c r="AF2437" s="159"/>
      <c r="AG2437" s="41"/>
      <c r="AH2437" s="88"/>
      <c r="AK2437" s="41"/>
      <c r="AL2437" s="41"/>
      <c r="AM2437" s="41"/>
      <c r="AO2437" s="2"/>
    </row>
    <row r="2438" spans="16:41" x14ac:dyDescent="0.2">
      <c r="P2438" s="2"/>
      <c r="Q2438" s="2"/>
      <c r="S2438" s="2"/>
      <c r="U2438" s="2"/>
      <c r="V2438" s="2"/>
      <c r="Y2438" s="88"/>
      <c r="AC2438" s="41"/>
      <c r="AE2438" s="159"/>
      <c r="AF2438" s="159"/>
      <c r="AG2438" s="41"/>
      <c r="AH2438" s="88"/>
      <c r="AK2438" s="41"/>
      <c r="AL2438" s="41"/>
      <c r="AM2438" s="41"/>
      <c r="AO2438" s="2"/>
    </row>
    <row r="2439" spans="16:41" x14ac:dyDescent="0.2">
      <c r="P2439" s="2"/>
      <c r="Q2439" s="2"/>
      <c r="S2439" s="2"/>
      <c r="U2439" s="2"/>
      <c r="V2439" s="2"/>
      <c r="Y2439" s="88"/>
      <c r="AC2439" s="41"/>
      <c r="AE2439" s="159"/>
      <c r="AF2439" s="159"/>
      <c r="AG2439" s="41"/>
      <c r="AH2439" s="88"/>
      <c r="AK2439" s="41"/>
      <c r="AL2439" s="41"/>
      <c r="AM2439" s="41"/>
      <c r="AO2439" s="2"/>
    </row>
    <row r="2440" spans="16:41" x14ac:dyDescent="0.2">
      <c r="P2440" s="2"/>
      <c r="Q2440" s="2"/>
      <c r="S2440" s="2"/>
      <c r="U2440" s="2"/>
      <c r="V2440" s="2"/>
      <c r="Y2440" s="88"/>
      <c r="AC2440" s="41"/>
      <c r="AE2440" s="159"/>
      <c r="AF2440" s="159"/>
      <c r="AG2440" s="41"/>
      <c r="AH2440" s="88"/>
      <c r="AK2440" s="41"/>
      <c r="AL2440" s="41"/>
      <c r="AM2440" s="41"/>
      <c r="AO2440" s="2"/>
    </row>
    <row r="2441" spans="16:41" x14ac:dyDescent="0.2">
      <c r="P2441" s="2"/>
      <c r="Q2441" s="2"/>
      <c r="S2441" s="2"/>
      <c r="U2441" s="2"/>
      <c r="V2441" s="2"/>
      <c r="Y2441" s="88"/>
      <c r="AC2441" s="41"/>
      <c r="AE2441" s="159"/>
      <c r="AF2441" s="159"/>
      <c r="AG2441" s="41"/>
      <c r="AH2441" s="88"/>
      <c r="AK2441" s="41"/>
      <c r="AL2441" s="41"/>
      <c r="AM2441" s="41"/>
      <c r="AO2441" s="2"/>
    </row>
    <row r="2442" spans="16:41" x14ac:dyDescent="0.2">
      <c r="P2442" s="2"/>
      <c r="Q2442" s="2"/>
      <c r="S2442" s="2"/>
      <c r="U2442" s="2"/>
      <c r="V2442" s="2"/>
      <c r="Y2442" s="88"/>
      <c r="AC2442" s="41"/>
      <c r="AE2442" s="159"/>
      <c r="AF2442" s="159"/>
      <c r="AG2442" s="41"/>
      <c r="AH2442" s="88"/>
      <c r="AK2442" s="41"/>
      <c r="AL2442" s="41"/>
      <c r="AM2442" s="41"/>
      <c r="AO2442" s="2"/>
    </row>
    <row r="2443" spans="16:41" x14ac:dyDescent="0.2">
      <c r="P2443" s="2"/>
      <c r="Q2443" s="2"/>
      <c r="S2443" s="2"/>
      <c r="U2443" s="2"/>
      <c r="V2443" s="2"/>
      <c r="Y2443" s="88"/>
      <c r="AC2443" s="41"/>
      <c r="AE2443" s="159"/>
      <c r="AF2443" s="159"/>
      <c r="AG2443" s="41"/>
      <c r="AH2443" s="88"/>
      <c r="AK2443" s="41"/>
      <c r="AL2443" s="41"/>
      <c r="AM2443" s="41"/>
      <c r="AO2443" s="2"/>
    </row>
    <row r="2444" spans="16:41" x14ac:dyDescent="0.2">
      <c r="P2444" s="2"/>
      <c r="Q2444" s="2"/>
      <c r="S2444" s="2"/>
      <c r="U2444" s="2"/>
      <c r="V2444" s="2"/>
      <c r="Y2444" s="88"/>
      <c r="AC2444" s="41"/>
      <c r="AE2444" s="159"/>
      <c r="AF2444" s="159"/>
      <c r="AG2444" s="41"/>
      <c r="AH2444" s="88"/>
      <c r="AK2444" s="41"/>
      <c r="AL2444" s="41"/>
      <c r="AM2444" s="41"/>
      <c r="AO2444" s="2"/>
    </row>
    <row r="2445" spans="16:41" x14ac:dyDescent="0.2">
      <c r="P2445" s="2"/>
      <c r="Q2445" s="2"/>
      <c r="S2445" s="2"/>
      <c r="U2445" s="2"/>
      <c r="V2445" s="2"/>
      <c r="Y2445" s="88"/>
      <c r="AC2445" s="41"/>
      <c r="AE2445" s="159"/>
      <c r="AF2445" s="159"/>
      <c r="AG2445" s="41"/>
      <c r="AH2445" s="88"/>
      <c r="AK2445" s="41"/>
      <c r="AL2445" s="41"/>
      <c r="AM2445" s="41"/>
      <c r="AO2445" s="2"/>
    </row>
    <row r="2446" spans="16:41" x14ac:dyDescent="0.2">
      <c r="P2446" s="2"/>
      <c r="Q2446" s="2"/>
      <c r="S2446" s="2"/>
      <c r="U2446" s="2"/>
      <c r="V2446" s="2"/>
      <c r="Y2446" s="88"/>
      <c r="AC2446" s="41"/>
      <c r="AE2446" s="159"/>
      <c r="AF2446" s="159"/>
      <c r="AG2446" s="41"/>
      <c r="AH2446" s="88"/>
      <c r="AK2446" s="41"/>
      <c r="AL2446" s="41"/>
      <c r="AM2446" s="41"/>
      <c r="AO2446" s="2"/>
    </row>
    <row r="2447" spans="16:41" x14ac:dyDescent="0.2">
      <c r="P2447" s="2"/>
      <c r="Q2447" s="2"/>
      <c r="S2447" s="2"/>
      <c r="U2447" s="2"/>
      <c r="V2447" s="2"/>
      <c r="Y2447" s="88"/>
      <c r="AC2447" s="41"/>
      <c r="AE2447" s="159"/>
      <c r="AF2447" s="159"/>
      <c r="AG2447" s="41"/>
      <c r="AH2447" s="88"/>
      <c r="AK2447" s="41"/>
      <c r="AL2447" s="41"/>
      <c r="AM2447" s="41"/>
      <c r="AO2447" s="2"/>
    </row>
    <row r="2448" spans="16:41" x14ac:dyDescent="0.2">
      <c r="P2448" s="2"/>
      <c r="Q2448" s="2"/>
      <c r="S2448" s="2"/>
      <c r="U2448" s="2"/>
      <c r="V2448" s="2"/>
      <c r="Y2448" s="88"/>
      <c r="AC2448" s="41"/>
      <c r="AE2448" s="159"/>
      <c r="AF2448" s="159"/>
      <c r="AG2448" s="41"/>
      <c r="AH2448" s="88"/>
      <c r="AK2448" s="41"/>
      <c r="AL2448" s="41"/>
      <c r="AM2448" s="41"/>
      <c r="AO2448" s="2"/>
    </row>
    <row r="2449" spans="16:41" x14ac:dyDescent="0.2">
      <c r="P2449" s="2"/>
      <c r="Q2449" s="2"/>
      <c r="S2449" s="2"/>
      <c r="U2449" s="2"/>
      <c r="V2449" s="2"/>
      <c r="Y2449" s="88"/>
      <c r="AC2449" s="41"/>
      <c r="AE2449" s="159"/>
      <c r="AF2449" s="159"/>
      <c r="AG2449" s="41"/>
      <c r="AH2449" s="88"/>
      <c r="AK2449" s="41"/>
      <c r="AL2449" s="41"/>
      <c r="AM2449" s="41"/>
      <c r="AO2449" s="2"/>
    </row>
    <row r="2450" spans="16:41" x14ac:dyDescent="0.2">
      <c r="P2450" s="2"/>
      <c r="Q2450" s="2"/>
      <c r="S2450" s="2"/>
      <c r="U2450" s="2"/>
      <c r="V2450" s="2"/>
      <c r="Y2450" s="88"/>
      <c r="AC2450" s="41"/>
      <c r="AE2450" s="159"/>
      <c r="AF2450" s="159"/>
      <c r="AG2450" s="41"/>
      <c r="AH2450" s="88"/>
      <c r="AK2450" s="41"/>
      <c r="AL2450" s="41"/>
      <c r="AM2450" s="41"/>
      <c r="AO2450" s="2"/>
    </row>
    <row r="2451" spans="16:41" x14ac:dyDescent="0.2">
      <c r="P2451" s="2"/>
      <c r="Q2451" s="2"/>
      <c r="S2451" s="2"/>
      <c r="U2451" s="2"/>
      <c r="V2451" s="2"/>
      <c r="Y2451" s="88"/>
      <c r="AC2451" s="41"/>
      <c r="AE2451" s="159"/>
      <c r="AF2451" s="159"/>
      <c r="AG2451" s="41"/>
      <c r="AH2451" s="88"/>
      <c r="AK2451" s="41"/>
      <c r="AL2451" s="41"/>
      <c r="AM2451" s="41"/>
      <c r="AO2451" s="2"/>
    </row>
    <row r="2452" spans="16:41" x14ac:dyDescent="0.2">
      <c r="P2452" s="2"/>
      <c r="Q2452" s="2"/>
      <c r="S2452" s="2"/>
      <c r="U2452" s="2"/>
      <c r="V2452" s="2"/>
      <c r="Y2452" s="88"/>
      <c r="AC2452" s="41"/>
      <c r="AE2452" s="159"/>
      <c r="AF2452" s="159"/>
      <c r="AG2452" s="41"/>
      <c r="AH2452" s="88"/>
      <c r="AK2452" s="41"/>
      <c r="AL2452" s="41"/>
      <c r="AM2452" s="41"/>
      <c r="AO2452" s="2"/>
    </row>
    <row r="2453" spans="16:41" x14ac:dyDescent="0.2">
      <c r="P2453" s="2"/>
      <c r="Q2453" s="2"/>
      <c r="S2453" s="2"/>
      <c r="U2453" s="2"/>
      <c r="V2453" s="2"/>
      <c r="Y2453" s="88"/>
      <c r="AC2453" s="41"/>
      <c r="AE2453" s="159"/>
      <c r="AF2453" s="159"/>
      <c r="AG2453" s="41"/>
      <c r="AH2453" s="88"/>
      <c r="AK2453" s="41"/>
      <c r="AL2453" s="41"/>
      <c r="AM2453" s="41"/>
      <c r="AO2453" s="2"/>
    </row>
    <row r="2454" spans="16:41" x14ac:dyDescent="0.2">
      <c r="P2454" s="2"/>
      <c r="Q2454" s="2"/>
      <c r="S2454" s="2"/>
      <c r="U2454" s="2"/>
      <c r="V2454" s="2"/>
      <c r="Y2454" s="88"/>
      <c r="AC2454" s="41"/>
      <c r="AE2454" s="159"/>
      <c r="AF2454" s="159"/>
      <c r="AG2454" s="41"/>
      <c r="AH2454" s="88"/>
      <c r="AK2454" s="41"/>
      <c r="AL2454" s="41"/>
      <c r="AM2454" s="41"/>
      <c r="AO2454" s="2"/>
    </row>
    <row r="2455" spans="16:41" x14ac:dyDescent="0.2">
      <c r="P2455" s="2"/>
      <c r="Q2455" s="2"/>
      <c r="S2455" s="2"/>
      <c r="U2455" s="2"/>
      <c r="V2455" s="2"/>
      <c r="Y2455" s="88"/>
      <c r="AC2455" s="41"/>
      <c r="AE2455" s="159"/>
      <c r="AF2455" s="159"/>
      <c r="AG2455" s="41"/>
      <c r="AH2455" s="88"/>
      <c r="AK2455" s="41"/>
      <c r="AL2455" s="41"/>
      <c r="AM2455" s="41"/>
      <c r="AO2455" s="2"/>
    </row>
    <row r="2456" spans="16:41" x14ac:dyDescent="0.2">
      <c r="P2456" s="2"/>
      <c r="Q2456" s="2"/>
      <c r="S2456" s="2"/>
      <c r="U2456" s="2"/>
      <c r="V2456" s="2"/>
      <c r="Y2456" s="88"/>
      <c r="AC2456" s="41"/>
      <c r="AE2456" s="159"/>
      <c r="AF2456" s="159"/>
      <c r="AG2456" s="41"/>
      <c r="AH2456" s="88"/>
      <c r="AK2456" s="41"/>
      <c r="AL2456" s="41"/>
      <c r="AM2456" s="41"/>
      <c r="AO2456" s="2"/>
    </row>
    <row r="2457" spans="16:41" x14ac:dyDescent="0.2">
      <c r="P2457" s="2"/>
      <c r="Q2457" s="2"/>
      <c r="S2457" s="2"/>
      <c r="U2457" s="2"/>
      <c r="V2457" s="2"/>
      <c r="Y2457" s="88"/>
      <c r="AC2457" s="41"/>
      <c r="AE2457" s="159"/>
      <c r="AF2457" s="159"/>
      <c r="AG2457" s="41"/>
      <c r="AH2457" s="88"/>
      <c r="AK2457" s="41"/>
      <c r="AL2457" s="41"/>
      <c r="AM2457" s="41"/>
      <c r="AO2457" s="2"/>
    </row>
    <row r="2458" spans="16:41" x14ac:dyDescent="0.2">
      <c r="P2458" s="2"/>
      <c r="Q2458" s="2"/>
      <c r="S2458" s="2"/>
      <c r="U2458" s="2"/>
      <c r="V2458" s="2"/>
      <c r="Y2458" s="88"/>
      <c r="AC2458" s="41"/>
      <c r="AE2458" s="159"/>
      <c r="AF2458" s="159"/>
      <c r="AG2458" s="41"/>
      <c r="AH2458" s="88"/>
      <c r="AK2458" s="41"/>
      <c r="AL2458" s="41"/>
      <c r="AM2458" s="41"/>
      <c r="AO2458" s="2"/>
    </row>
    <row r="2459" spans="16:41" x14ac:dyDescent="0.2">
      <c r="P2459" s="2"/>
      <c r="Q2459" s="2"/>
      <c r="S2459" s="2"/>
      <c r="U2459" s="2"/>
      <c r="V2459" s="2"/>
      <c r="Y2459" s="88"/>
      <c r="AC2459" s="41"/>
      <c r="AE2459" s="159"/>
      <c r="AF2459" s="159"/>
      <c r="AG2459" s="41"/>
      <c r="AH2459" s="88"/>
      <c r="AK2459" s="41"/>
      <c r="AL2459" s="41"/>
      <c r="AM2459" s="41"/>
      <c r="AO2459" s="2"/>
    </row>
    <row r="2460" spans="16:41" x14ac:dyDescent="0.2">
      <c r="P2460" s="2"/>
      <c r="Q2460" s="2"/>
      <c r="S2460" s="2"/>
      <c r="U2460" s="2"/>
      <c r="V2460" s="2"/>
      <c r="Y2460" s="88"/>
      <c r="AC2460" s="41"/>
      <c r="AE2460" s="159"/>
      <c r="AF2460" s="159"/>
      <c r="AG2460" s="41"/>
      <c r="AH2460" s="88"/>
      <c r="AK2460" s="41"/>
      <c r="AL2460" s="41"/>
      <c r="AM2460" s="41"/>
      <c r="AO2460" s="2"/>
    </row>
    <row r="2461" spans="16:41" x14ac:dyDescent="0.2">
      <c r="P2461" s="2"/>
      <c r="Q2461" s="2"/>
      <c r="S2461" s="2"/>
      <c r="U2461" s="2"/>
      <c r="V2461" s="2"/>
      <c r="Y2461" s="88"/>
      <c r="AC2461" s="41"/>
      <c r="AE2461" s="159"/>
      <c r="AF2461" s="159"/>
      <c r="AG2461" s="41"/>
      <c r="AH2461" s="88"/>
      <c r="AK2461" s="41"/>
      <c r="AL2461" s="41"/>
      <c r="AM2461" s="41"/>
      <c r="AO2461" s="2"/>
    </row>
    <row r="2462" spans="16:41" x14ac:dyDescent="0.2">
      <c r="P2462" s="2"/>
      <c r="Q2462" s="2"/>
      <c r="S2462" s="2"/>
      <c r="U2462" s="2"/>
      <c r="V2462" s="2"/>
      <c r="Y2462" s="88"/>
      <c r="AC2462" s="41"/>
      <c r="AE2462" s="159"/>
      <c r="AF2462" s="159"/>
      <c r="AG2462" s="41"/>
      <c r="AH2462" s="88"/>
      <c r="AK2462" s="41"/>
      <c r="AL2462" s="41"/>
      <c r="AM2462" s="41"/>
      <c r="AO2462" s="2"/>
    </row>
    <row r="2463" spans="16:41" x14ac:dyDescent="0.2">
      <c r="P2463" s="2"/>
      <c r="Q2463" s="2"/>
      <c r="S2463" s="2"/>
      <c r="U2463" s="2"/>
      <c r="V2463" s="2"/>
      <c r="Y2463" s="88"/>
      <c r="AC2463" s="41"/>
      <c r="AE2463" s="159"/>
      <c r="AF2463" s="159"/>
      <c r="AG2463" s="41"/>
      <c r="AH2463" s="88"/>
      <c r="AK2463" s="41"/>
      <c r="AL2463" s="41"/>
      <c r="AM2463" s="41"/>
      <c r="AO2463" s="2"/>
    </row>
    <row r="2464" spans="16:41" x14ac:dyDescent="0.2">
      <c r="P2464" s="2"/>
      <c r="Q2464" s="2"/>
      <c r="S2464" s="2"/>
      <c r="U2464" s="2"/>
      <c r="V2464" s="2"/>
      <c r="Y2464" s="88"/>
      <c r="AC2464" s="41"/>
      <c r="AE2464" s="159"/>
      <c r="AF2464" s="159"/>
      <c r="AG2464" s="41"/>
      <c r="AH2464" s="88"/>
      <c r="AK2464" s="41"/>
      <c r="AL2464" s="41"/>
      <c r="AM2464" s="41"/>
      <c r="AO2464" s="2"/>
    </row>
    <row r="2465" spans="16:41" x14ac:dyDescent="0.2">
      <c r="P2465" s="2"/>
      <c r="Q2465" s="2"/>
      <c r="S2465" s="2"/>
      <c r="U2465" s="2"/>
      <c r="V2465" s="2"/>
      <c r="Y2465" s="88"/>
      <c r="AC2465" s="41"/>
      <c r="AE2465" s="159"/>
      <c r="AF2465" s="159"/>
      <c r="AG2465" s="41"/>
      <c r="AH2465" s="88"/>
      <c r="AK2465" s="41"/>
      <c r="AL2465" s="41"/>
      <c r="AM2465" s="41"/>
      <c r="AO2465" s="2"/>
    </row>
    <row r="2466" spans="16:41" x14ac:dyDescent="0.2">
      <c r="P2466" s="2"/>
      <c r="Q2466" s="2"/>
      <c r="S2466" s="2"/>
      <c r="U2466" s="2"/>
      <c r="V2466" s="2"/>
      <c r="Y2466" s="88"/>
      <c r="AC2466" s="41"/>
      <c r="AE2466" s="159"/>
      <c r="AF2466" s="159"/>
      <c r="AG2466" s="41"/>
      <c r="AH2466" s="88"/>
      <c r="AK2466" s="41"/>
      <c r="AL2466" s="41"/>
      <c r="AM2466" s="41"/>
      <c r="AO2466" s="2"/>
    </row>
    <row r="2467" spans="16:41" x14ac:dyDescent="0.2">
      <c r="P2467" s="2"/>
      <c r="Q2467" s="2"/>
      <c r="S2467" s="2"/>
      <c r="U2467" s="2"/>
      <c r="V2467" s="2"/>
      <c r="Y2467" s="88"/>
      <c r="AC2467" s="41"/>
      <c r="AE2467" s="159"/>
      <c r="AF2467" s="159"/>
      <c r="AG2467" s="41"/>
      <c r="AH2467" s="88"/>
      <c r="AK2467" s="41"/>
      <c r="AL2467" s="41"/>
      <c r="AM2467" s="41"/>
      <c r="AO2467" s="2"/>
    </row>
    <row r="2468" spans="16:41" x14ac:dyDescent="0.2">
      <c r="P2468" s="2"/>
      <c r="Q2468" s="2"/>
      <c r="S2468" s="2"/>
      <c r="U2468" s="2"/>
      <c r="V2468" s="2"/>
      <c r="Y2468" s="88"/>
      <c r="AC2468" s="41"/>
      <c r="AE2468" s="159"/>
      <c r="AF2468" s="159"/>
      <c r="AG2468" s="41"/>
      <c r="AH2468" s="88"/>
      <c r="AK2468" s="41"/>
      <c r="AL2468" s="41"/>
      <c r="AM2468" s="41"/>
      <c r="AO2468" s="2"/>
    </row>
    <row r="2469" spans="16:41" x14ac:dyDescent="0.2">
      <c r="P2469" s="2"/>
      <c r="Q2469" s="2"/>
      <c r="S2469" s="2"/>
      <c r="U2469" s="2"/>
      <c r="V2469" s="2"/>
      <c r="Y2469" s="88"/>
      <c r="AC2469" s="41"/>
      <c r="AE2469" s="159"/>
      <c r="AF2469" s="159"/>
      <c r="AG2469" s="41"/>
      <c r="AH2469" s="88"/>
      <c r="AK2469" s="41"/>
      <c r="AL2469" s="41"/>
      <c r="AM2469" s="41"/>
      <c r="AO2469" s="2"/>
    </row>
    <row r="2470" spans="16:41" x14ac:dyDescent="0.2">
      <c r="P2470" s="2"/>
      <c r="Q2470" s="2"/>
      <c r="S2470" s="2"/>
      <c r="U2470" s="2"/>
      <c r="V2470" s="2"/>
      <c r="Y2470" s="88"/>
      <c r="AC2470" s="41"/>
      <c r="AE2470" s="159"/>
      <c r="AF2470" s="159"/>
      <c r="AG2470" s="41"/>
      <c r="AH2470" s="88"/>
      <c r="AK2470" s="41"/>
      <c r="AL2470" s="41"/>
      <c r="AM2470" s="41"/>
      <c r="AO2470" s="2"/>
    </row>
    <row r="2471" spans="16:41" x14ac:dyDescent="0.2">
      <c r="P2471" s="2"/>
      <c r="Q2471" s="2"/>
      <c r="S2471" s="2"/>
      <c r="U2471" s="2"/>
      <c r="V2471" s="2"/>
      <c r="Y2471" s="88"/>
      <c r="AC2471" s="41"/>
      <c r="AE2471" s="159"/>
      <c r="AF2471" s="159"/>
      <c r="AG2471" s="41"/>
      <c r="AH2471" s="88"/>
      <c r="AK2471" s="41"/>
      <c r="AL2471" s="41"/>
      <c r="AM2471" s="41"/>
      <c r="AO2471" s="2"/>
    </row>
    <row r="2472" spans="16:41" x14ac:dyDescent="0.2">
      <c r="P2472" s="2"/>
      <c r="Q2472" s="2"/>
      <c r="S2472" s="2"/>
      <c r="U2472" s="2"/>
      <c r="V2472" s="2"/>
      <c r="Y2472" s="88"/>
      <c r="AC2472" s="41"/>
      <c r="AE2472" s="159"/>
      <c r="AF2472" s="159"/>
      <c r="AG2472" s="41"/>
      <c r="AH2472" s="88"/>
      <c r="AK2472" s="41"/>
      <c r="AL2472" s="41"/>
      <c r="AM2472" s="41"/>
      <c r="AO2472" s="2"/>
    </row>
    <row r="2473" spans="16:41" x14ac:dyDescent="0.2">
      <c r="P2473" s="2"/>
      <c r="Q2473" s="2"/>
      <c r="S2473" s="2"/>
      <c r="U2473" s="2"/>
      <c r="V2473" s="2"/>
      <c r="Y2473" s="88"/>
      <c r="AC2473" s="41"/>
      <c r="AE2473" s="159"/>
      <c r="AF2473" s="159"/>
      <c r="AG2473" s="41"/>
      <c r="AH2473" s="88"/>
      <c r="AK2473" s="41"/>
      <c r="AL2473" s="41"/>
      <c r="AM2473" s="41"/>
      <c r="AO2473" s="2"/>
    </row>
    <row r="2474" spans="16:41" x14ac:dyDescent="0.2">
      <c r="P2474" s="2"/>
      <c r="Q2474" s="2"/>
      <c r="S2474" s="2"/>
      <c r="U2474" s="2"/>
      <c r="V2474" s="2"/>
      <c r="Y2474" s="88"/>
      <c r="AC2474" s="41"/>
      <c r="AE2474" s="159"/>
      <c r="AF2474" s="159"/>
      <c r="AG2474" s="41"/>
      <c r="AH2474" s="88"/>
      <c r="AK2474" s="41"/>
      <c r="AL2474" s="41"/>
      <c r="AM2474" s="41"/>
      <c r="AO2474" s="2"/>
    </row>
    <row r="2475" spans="16:41" x14ac:dyDescent="0.2">
      <c r="P2475" s="2"/>
      <c r="Q2475" s="2"/>
      <c r="S2475" s="2"/>
      <c r="U2475" s="2"/>
      <c r="V2475" s="2"/>
      <c r="Y2475" s="88"/>
      <c r="AC2475" s="41"/>
      <c r="AE2475" s="159"/>
      <c r="AF2475" s="159"/>
      <c r="AG2475" s="41"/>
      <c r="AH2475" s="88"/>
      <c r="AK2475" s="41"/>
      <c r="AL2475" s="41"/>
      <c r="AM2475" s="41"/>
      <c r="AO2475" s="2"/>
    </row>
    <row r="2476" spans="16:41" x14ac:dyDescent="0.2">
      <c r="P2476" s="2"/>
      <c r="Q2476" s="2"/>
      <c r="S2476" s="2"/>
      <c r="U2476" s="2"/>
      <c r="V2476" s="2"/>
      <c r="Y2476" s="88"/>
      <c r="AC2476" s="41"/>
      <c r="AE2476" s="159"/>
      <c r="AF2476" s="159"/>
      <c r="AG2476" s="41"/>
      <c r="AH2476" s="88"/>
      <c r="AK2476" s="41"/>
      <c r="AL2476" s="41"/>
      <c r="AM2476" s="41"/>
      <c r="AO2476" s="2"/>
    </row>
    <row r="2477" spans="16:41" x14ac:dyDescent="0.2">
      <c r="P2477" s="2"/>
      <c r="Q2477" s="2"/>
      <c r="S2477" s="2"/>
      <c r="U2477" s="2"/>
      <c r="V2477" s="2"/>
      <c r="Y2477" s="88"/>
      <c r="AC2477" s="41"/>
      <c r="AE2477" s="159"/>
      <c r="AF2477" s="159"/>
      <c r="AG2477" s="41"/>
      <c r="AH2477" s="88"/>
      <c r="AK2477" s="41"/>
      <c r="AL2477" s="41"/>
      <c r="AM2477" s="41"/>
      <c r="AO2477" s="2"/>
    </row>
    <row r="2478" spans="16:41" x14ac:dyDescent="0.2">
      <c r="P2478" s="2"/>
      <c r="Q2478" s="2"/>
      <c r="S2478" s="2"/>
      <c r="U2478" s="2"/>
      <c r="V2478" s="2"/>
      <c r="Y2478" s="88"/>
      <c r="AC2478" s="41"/>
      <c r="AE2478" s="159"/>
      <c r="AF2478" s="159"/>
      <c r="AG2478" s="41"/>
      <c r="AH2478" s="88"/>
      <c r="AK2478" s="41"/>
      <c r="AL2478" s="41"/>
      <c r="AM2478" s="41"/>
      <c r="AO2478" s="2"/>
    </row>
    <row r="2479" spans="16:41" x14ac:dyDescent="0.2">
      <c r="P2479" s="2"/>
      <c r="Q2479" s="2"/>
      <c r="S2479" s="2"/>
      <c r="U2479" s="2"/>
      <c r="V2479" s="2"/>
      <c r="Y2479" s="88"/>
      <c r="AC2479" s="41"/>
      <c r="AE2479" s="159"/>
      <c r="AF2479" s="159"/>
      <c r="AG2479" s="41"/>
      <c r="AH2479" s="88"/>
      <c r="AK2479" s="41"/>
      <c r="AL2479" s="41"/>
      <c r="AM2479" s="41"/>
      <c r="AO2479" s="2"/>
    </row>
    <row r="2480" spans="16:41" x14ac:dyDescent="0.2">
      <c r="P2480" s="2"/>
      <c r="Q2480" s="2"/>
      <c r="S2480" s="2"/>
      <c r="U2480" s="2"/>
      <c r="V2480" s="2"/>
      <c r="Y2480" s="88"/>
      <c r="AC2480" s="41"/>
      <c r="AE2480" s="159"/>
      <c r="AF2480" s="159"/>
      <c r="AG2480" s="41"/>
      <c r="AH2480" s="88"/>
      <c r="AK2480" s="41"/>
      <c r="AL2480" s="41"/>
      <c r="AM2480" s="41"/>
      <c r="AO2480" s="2"/>
    </row>
    <row r="2481" spans="16:41" x14ac:dyDescent="0.2">
      <c r="P2481" s="2"/>
      <c r="Q2481" s="2"/>
      <c r="S2481" s="2"/>
      <c r="U2481" s="2"/>
      <c r="V2481" s="2"/>
      <c r="Y2481" s="88"/>
      <c r="AC2481" s="41"/>
      <c r="AE2481" s="159"/>
      <c r="AF2481" s="159"/>
      <c r="AG2481" s="41"/>
      <c r="AH2481" s="88"/>
      <c r="AK2481" s="41"/>
      <c r="AL2481" s="41"/>
      <c r="AM2481" s="41"/>
      <c r="AO2481" s="2"/>
    </row>
    <row r="2482" spans="16:41" x14ac:dyDescent="0.2">
      <c r="P2482" s="2"/>
      <c r="Q2482" s="2"/>
      <c r="S2482" s="2"/>
      <c r="U2482" s="2"/>
      <c r="V2482" s="2"/>
      <c r="Y2482" s="88"/>
      <c r="AC2482" s="41"/>
      <c r="AE2482" s="159"/>
      <c r="AF2482" s="159"/>
      <c r="AG2482" s="41"/>
      <c r="AH2482" s="88"/>
      <c r="AK2482" s="41"/>
      <c r="AL2482" s="41"/>
      <c r="AM2482" s="41"/>
      <c r="AO2482" s="2"/>
    </row>
    <row r="2483" spans="16:41" x14ac:dyDescent="0.2">
      <c r="P2483" s="2"/>
      <c r="Q2483" s="2"/>
      <c r="S2483" s="2"/>
      <c r="U2483" s="2"/>
      <c r="V2483" s="2"/>
      <c r="Y2483" s="88"/>
      <c r="AC2483" s="41"/>
      <c r="AE2483" s="159"/>
      <c r="AF2483" s="159"/>
      <c r="AG2483" s="41"/>
      <c r="AH2483" s="88"/>
      <c r="AK2483" s="41"/>
      <c r="AL2483" s="41"/>
      <c r="AM2483" s="41"/>
      <c r="AO2483" s="2"/>
    </row>
    <row r="2484" spans="16:41" x14ac:dyDescent="0.2">
      <c r="P2484" s="2"/>
      <c r="Q2484" s="2"/>
      <c r="S2484" s="2"/>
      <c r="U2484" s="2"/>
      <c r="V2484" s="2"/>
      <c r="Y2484" s="88"/>
      <c r="AC2484" s="41"/>
      <c r="AE2484" s="159"/>
      <c r="AF2484" s="159"/>
      <c r="AG2484" s="41"/>
      <c r="AH2484" s="88"/>
      <c r="AK2484" s="41"/>
      <c r="AL2484" s="41"/>
      <c r="AM2484" s="41"/>
      <c r="AO2484" s="2"/>
    </row>
    <row r="2485" spans="16:41" x14ac:dyDescent="0.2">
      <c r="P2485" s="2"/>
      <c r="Q2485" s="2"/>
      <c r="S2485" s="2"/>
      <c r="U2485" s="2"/>
      <c r="V2485" s="2"/>
      <c r="Y2485" s="88"/>
      <c r="AC2485" s="41"/>
      <c r="AE2485" s="159"/>
      <c r="AF2485" s="159"/>
      <c r="AG2485" s="41"/>
      <c r="AH2485" s="88"/>
      <c r="AK2485" s="41"/>
      <c r="AL2485" s="41"/>
      <c r="AM2485" s="41"/>
      <c r="AO2485" s="2"/>
    </row>
    <row r="2486" spans="16:41" x14ac:dyDescent="0.2">
      <c r="P2486" s="2"/>
      <c r="Q2486" s="2"/>
      <c r="S2486" s="2"/>
      <c r="U2486" s="2"/>
      <c r="V2486" s="2"/>
      <c r="Y2486" s="88"/>
      <c r="AC2486" s="41"/>
      <c r="AE2486" s="159"/>
      <c r="AF2486" s="159"/>
      <c r="AG2486" s="41"/>
      <c r="AH2486" s="88"/>
      <c r="AK2486" s="41"/>
      <c r="AL2486" s="41"/>
      <c r="AM2486" s="41"/>
      <c r="AO2486" s="2"/>
    </row>
    <row r="2487" spans="16:41" x14ac:dyDescent="0.2">
      <c r="P2487" s="2"/>
      <c r="Q2487" s="2"/>
      <c r="S2487" s="2"/>
      <c r="U2487" s="2"/>
      <c r="V2487" s="2"/>
      <c r="Y2487" s="88"/>
      <c r="AC2487" s="41"/>
      <c r="AE2487" s="159"/>
      <c r="AF2487" s="159"/>
      <c r="AG2487" s="41"/>
      <c r="AH2487" s="88"/>
      <c r="AK2487" s="41"/>
      <c r="AL2487" s="41"/>
      <c r="AM2487" s="41"/>
      <c r="AO2487" s="2"/>
    </row>
    <row r="2488" spans="16:41" x14ac:dyDescent="0.2">
      <c r="P2488" s="2"/>
      <c r="Q2488" s="2"/>
      <c r="S2488" s="2"/>
      <c r="U2488" s="2"/>
      <c r="V2488" s="2"/>
      <c r="Y2488" s="88"/>
      <c r="AC2488" s="41"/>
      <c r="AE2488" s="159"/>
      <c r="AF2488" s="159"/>
      <c r="AG2488" s="41"/>
      <c r="AH2488" s="88"/>
      <c r="AK2488" s="41"/>
      <c r="AL2488" s="41"/>
      <c r="AM2488" s="41"/>
      <c r="AO2488" s="2"/>
    </row>
    <row r="2489" spans="16:41" x14ac:dyDescent="0.2">
      <c r="P2489" s="2"/>
      <c r="Q2489" s="2"/>
      <c r="S2489" s="2"/>
      <c r="U2489" s="2"/>
      <c r="V2489" s="2"/>
      <c r="Y2489" s="88"/>
      <c r="AC2489" s="41"/>
      <c r="AE2489" s="159"/>
      <c r="AF2489" s="159"/>
      <c r="AG2489" s="41"/>
      <c r="AH2489" s="88"/>
      <c r="AK2489" s="41"/>
      <c r="AL2489" s="41"/>
      <c r="AM2489" s="41"/>
      <c r="AO2489" s="2"/>
    </row>
    <row r="2490" spans="16:41" x14ac:dyDescent="0.2">
      <c r="P2490" s="2"/>
      <c r="Q2490" s="2"/>
      <c r="S2490" s="2"/>
      <c r="U2490" s="2"/>
      <c r="V2490" s="2"/>
      <c r="Y2490" s="88"/>
      <c r="AC2490" s="41"/>
      <c r="AE2490" s="159"/>
      <c r="AF2490" s="159"/>
      <c r="AG2490" s="41"/>
      <c r="AH2490" s="88"/>
      <c r="AK2490" s="41"/>
      <c r="AL2490" s="41"/>
      <c r="AM2490" s="41"/>
      <c r="AO2490" s="2"/>
    </row>
    <row r="2491" spans="16:41" x14ac:dyDescent="0.2">
      <c r="P2491" s="2"/>
      <c r="Q2491" s="2"/>
      <c r="S2491" s="2"/>
      <c r="U2491" s="2"/>
      <c r="V2491" s="2"/>
      <c r="Y2491" s="88"/>
      <c r="AC2491" s="41"/>
      <c r="AE2491" s="159"/>
      <c r="AF2491" s="159"/>
      <c r="AG2491" s="41"/>
      <c r="AH2491" s="88"/>
      <c r="AK2491" s="41"/>
      <c r="AL2491" s="41"/>
      <c r="AM2491" s="41"/>
      <c r="AO2491" s="2"/>
    </row>
    <row r="2492" spans="16:41" x14ac:dyDescent="0.2">
      <c r="P2492" s="2"/>
      <c r="Q2492" s="2"/>
      <c r="S2492" s="2"/>
      <c r="U2492" s="2"/>
      <c r="V2492" s="2"/>
      <c r="Y2492" s="88"/>
      <c r="AC2492" s="41"/>
      <c r="AE2492" s="159"/>
      <c r="AF2492" s="159"/>
      <c r="AG2492" s="41"/>
      <c r="AH2492" s="88"/>
      <c r="AK2492" s="41"/>
      <c r="AL2492" s="41"/>
      <c r="AM2492" s="41"/>
      <c r="AO2492" s="2"/>
    </row>
    <row r="2493" spans="16:41" x14ac:dyDescent="0.2">
      <c r="P2493" s="2"/>
      <c r="Q2493" s="2"/>
      <c r="S2493" s="2"/>
      <c r="U2493" s="2"/>
      <c r="V2493" s="2"/>
      <c r="Y2493" s="88"/>
      <c r="AC2493" s="41"/>
      <c r="AE2493" s="159"/>
      <c r="AF2493" s="159"/>
      <c r="AG2493" s="41"/>
      <c r="AH2493" s="88"/>
      <c r="AK2493" s="41"/>
      <c r="AL2493" s="41"/>
      <c r="AM2493" s="41"/>
      <c r="AO2493" s="2"/>
    </row>
    <row r="2494" spans="16:41" x14ac:dyDescent="0.2">
      <c r="P2494" s="2"/>
      <c r="Q2494" s="2"/>
      <c r="S2494" s="2"/>
      <c r="U2494" s="2"/>
      <c r="V2494" s="2"/>
      <c r="Y2494" s="88"/>
      <c r="AC2494" s="41"/>
      <c r="AE2494" s="159"/>
      <c r="AF2494" s="159"/>
      <c r="AG2494" s="41"/>
      <c r="AH2494" s="88"/>
      <c r="AK2494" s="41"/>
      <c r="AL2494" s="41"/>
      <c r="AM2494" s="41"/>
      <c r="AO2494" s="2"/>
    </row>
    <row r="2495" spans="16:41" x14ac:dyDescent="0.2">
      <c r="P2495" s="2"/>
      <c r="Q2495" s="2"/>
      <c r="S2495" s="2"/>
      <c r="U2495" s="2"/>
      <c r="V2495" s="2"/>
      <c r="Y2495" s="88"/>
      <c r="AC2495" s="41"/>
      <c r="AE2495" s="159"/>
      <c r="AF2495" s="159"/>
      <c r="AG2495" s="41"/>
      <c r="AH2495" s="88"/>
      <c r="AK2495" s="41"/>
      <c r="AL2495" s="41"/>
      <c r="AM2495" s="41"/>
      <c r="AO2495" s="2"/>
    </row>
    <row r="2496" spans="16:41" x14ac:dyDescent="0.2">
      <c r="P2496" s="2"/>
      <c r="Q2496" s="2"/>
      <c r="S2496" s="2"/>
      <c r="U2496" s="2"/>
      <c r="V2496" s="2"/>
      <c r="Y2496" s="88"/>
      <c r="AC2496" s="41"/>
      <c r="AE2496" s="159"/>
      <c r="AF2496" s="159"/>
      <c r="AG2496" s="41"/>
      <c r="AH2496" s="88"/>
      <c r="AK2496" s="41"/>
      <c r="AL2496" s="41"/>
      <c r="AM2496" s="41"/>
      <c r="AO2496" s="2"/>
    </row>
    <row r="2497" spans="16:41" x14ac:dyDescent="0.2">
      <c r="P2497" s="2"/>
      <c r="Q2497" s="2"/>
      <c r="S2497" s="2"/>
      <c r="U2497" s="2"/>
      <c r="V2497" s="2"/>
      <c r="Y2497" s="88"/>
      <c r="AC2497" s="41"/>
      <c r="AE2497" s="159"/>
      <c r="AF2497" s="159"/>
      <c r="AG2497" s="41"/>
      <c r="AH2497" s="88"/>
      <c r="AK2497" s="41"/>
      <c r="AL2497" s="41"/>
      <c r="AM2497" s="41"/>
      <c r="AO2497" s="2"/>
    </row>
    <row r="2498" spans="16:41" x14ac:dyDescent="0.2">
      <c r="P2498" s="2"/>
      <c r="Q2498" s="2"/>
      <c r="S2498" s="2"/>
      <c r="U2498" s="2"/>
      <c r="V2498" s="2"/>
      <c r="Y2498" s="88"/>
      <c r="AC2498" s="41"/>
      <c r="AE2498" s="159"/>
      <c r="AF2498" s="159"/>
      <c r="AG2498" s="41"/>
      <c r="AH2498" s="88"/>
      <c r="AK2498" s="41"/>
      <c r="AL2498" s="41"/>
      <c r="AM2498" s="41"/>
      <c r="AO2498" s="2"/>
    </row>
    <row r="2499" spans="16:41" x14ac:dyDescent="0.2">
      <c r="P2499" s="2"/>
      <c r="Q2499" s="2"/>
      <c r="S2499" s="2"/>
      <c r="U2499" s="2"/>
      <c r="V2499" s="2"/>
      <c r="Y2499" s="88"/>
      <c r="AC2499" s="41"/>
      <c r="AE2499" s="159"/>
      <c r="AF2499" s="159"/>
      <c r="AG2499" s="41"/>
      <c r="AH2499" s="88"/>
      <c r="AK2499" s="41"/>
      <c r="AL2499" s="41"/>
      <c r="AM2499" s="41"/>
      <c r="AO2499" s="2"/>
    </row>
    <row r="2500" spans="16:41" x14ac:dyDescent="0.2">
      <c r="P2500" s="2"/>
      <c r="Q2500" s="2"/>
      <c r="S2500" s="2"/>
      <c r="U2500" s="2"/>
      <c r="V2500" s="2"/>
      <c r="Y2500" s="88"/>
      <c r="AC2500" s="41"/>
      <c r="AE2500" s="159"/>
      <c r="AF2500" s="159"/>
      <c r="AG2500" s="41"/>
      <c r="AH2500" s="88"/>
      <c r="AK2500" s="41"/>
      <c r="AL2500" s="41"/>
      <c r="AM2500" s="41"/>
      <c r="AO2500" s="2"/>
    </row>
    <row r="2501" spans="16:41" x14ac:dyDescent="0.2">
      <c r="P2501" s="2"/>
      <c r="Q2501" s="2"/>
      <c r="S2501" s="2"/>
      <c r="U2501" s="2"/>
      <c r="V2501" s="2"/>
      <c r="Y2501" s="88"/>
      <c r="AC2501" s="41"/>
      <c r="AE2501" s="159"/>
      <c r="AF2501" s="159"/>
      <c r="AG2501" s="41"/>
      <c r="AH2501" s="88"/>
      <c r="AK2501" s="41"/>
      <c r="AL2501" s="41"/>
      <c r="AM2501" s="41"/>
      <c r="AO2501" s="2"/>
    </row>
    <row r="2502" spans="16:41" x14ac:dyDescent="0.2">
      <c r="P2502" s="2"/>
      <c r="Q2502" s="2"/>
      <c r="S2502" s="2"/>
      <c r="U2502" s="2"/>
      <c r="V2502" s="2"/>
      <c r="Y2502" s="88"/>
      <c r="AC2502" s="41"/>
      <c r="AE2502" s="159"/>
      <c r="AF2502" s="159"/>
      <c r="AG2502" s="41"/>
      <c r="AH2502" s="88"/>
      <c r="AK2502" s="41"/>
      <c r="AL2502" s="41"/>
      <c r="AM2502" s="41"/>
      <c r="AO2502" s="2"/>
    </row>
    <row r="2503" spans="16:41" x14ac:dyDescent="0.2">
      <c r="P2503" s="2"/>
      <c r="Q2503" s="2"/>
      <c r="S2503" s="2"/>
      <c r="U2503" s="2"/>
      <c r="V2503" s="2"/>
      <c r="Y2503" s="88"/>
      <c r="AC2503" s="41"/>
      <c r="AE2503" s="159"/>
      <c r="AF2503" s="159"/>
      <c r="AG2503" s="41"/>
      <c r="AH2503" s="88"/>
      <c r="AK2503" s="41"/>
      <c r="AL2503" s="41"/>
      <c r="AM2503" s="41"/>
      <c r="AO2503" s="2"/>
    </row>
    <row r="2504" spans="16:41" x14ac:dyDescent="0.2">
      <c r="P2504" s="2"/>
      <c r="Q2504" s="2"/>
      <c r="S2504" s="2"/>
      <c r="U2504" s="2"/>
      <c r="V2504" s="2"/>
      <c r="Y2504" s="88"/>
      <c r="AC2504" s="41"/>
      <c r="AE2504" s="159"/>
      <c r="AF2504" s="159"/>
      <c r="AG2504" s="41"/>
      <c r="AH2504" s="88"/>
      <c r="AK2504" s="41"/>
      <c r="AL2504" s="41"/>
      <c r="AM2504" s="41"/>
      <c r="AO2504" s="2"/>
    </row>
    <row r="2505" spans="16:41" x14ac:dyDescent="0.2">
      <c r="P2505" s="2"/>
      <c r="Q2505" s="2"/>
      <c r="S2505" s="2"/>
      <c r="U2505" s="2"/>
      <c r="V2505" s="2"/>
      <c r="Y2505" s="88"/>
      <c r="AC2505" s="41"/>
      <c r="AE2505" s="159"/>
      <c r="AF2505" s="159"/>
      <c r="AG2505" s="41"/>
      <c r="AH2505" s="88"/>
      <c r="AK2505" s="41"/>
      <c r="AL2505" s="41"/>
      <c r="AM2505" s="41"/>
      <c r="AO2505" s="2"/>
    </row>
    <row r="2506" spans="16:41" x14ac:dyDescent="0.2">
      <c r="P2506" s="2"/>
      <c r="Q2506" s="2"/>
      <c r="S2506" s="2"/>
      <c r="U2506" s="2"/>
      <c r="V2506" s="2"/>
      <c r="Y2506" s="88"/>
      <c r="AC2506" s="41"/>
      <c r="AE2506" s="159"/>
      <c r="AF2506" s="159"/>
      <c r="AG2506" s="41"/>
      <c r="AH2506" s="88"/>
      <c r="AK2506" s="41"/>
      <c r="AL2506" s="41"/>
      <c r="AM2506" s="41"/>
      <c r="AO2506" s="2"/>
    </row>
    <row r="2507" spans="16:41" x14ac:dyDescent="0.2">
      <c r="P2507" s="2"/>
      <c r="Q2507" s="2"/>
      <c r="S2507" s="2"/>
      <c r="U2507" s="2"/>
      <c r="V2507" s="2"/>
      <c r="Y2507" s="88"/>
      <c r="AC2507" s="41"/>
      <c r="AE2507" s="159"/>
      <c r="AF2507" s="159"/>
      <c r="AG2507" s="41"/>
      <c r="AH2507" s="88"/>
      <c r="AK2507" s="41"/>
      <c r="AL2507" s="41"/>
      <c r="AM2507" s="41"/>
      <c r="AO2507" s="2"/>
    </row>
    <row r="2508" spans="16:41" x14ac:dyDescent="0.2">
      <c r="P2508" s="2"/>
      <c r="Q2508" s="2"/>
      <c r="S2508" s="2"/>
      <c r="U2508" s="2"/>
      <c r="V2508" s="2"/>
      <c r="Y2508" s="88"/>
      <c r="AC2508" s="41"/>
      <c r="AE2508" s="159"/>
      <c r="AF2508" s="159"/>
      <c r="AG2508" s="41"/>
      <c r="AH2508" s="88"/>
      <c r="AK2508" s="41"/>
      <c r="AL2508" s="41"/>
      <c r="AM2508" s="41"/>
      <c r="AO2508" s="2"/>
    </row>
    <row r="2509" spans="16:41" x14ac:dyDescent="0.2">
      <c r="P2509" s="2"/>
      <c r="Q2509" s="2"/>
      <c r="S2509" s="2"/>
      <c r="U2509" s="2"/>
      <c r="V2509" s="2"/>
      <c r="Y2509" s="88"/>
      <c r="AC2509" s="41"/>
      <c r="AE2509" s="159"/>
      <c r="AF2509" s="159"/>
      <c r="AG2509" s="41"/>
      <c r="AH2509" s="88"/>
      <c r="AK2509" s="41"/>
      <c r="AL2509" s="41"/>
      <c r="AM2509" s="41"/>
      <c r="AO2509" s="2"/>
    </row>
    <row r="2510" spans="16:41" x14ac:dyDescent="0.2">
      <c r="P2510" s="2"/>
      <c r="Q2510" s="2"/>
      <c r="S2510" s="2"/>
      <c r="U2510" s="2"/>
      <c r="V2510" s="2"/>
      <c r="Y2510" s="88"/>
      <c r="AC2510" s="41"/>
      <c r="AE2510" s="159"/>
      <c r="AF2510" s="159"/>
      <c r="AG2510" s="41"/>
      <c r="AH2510" s="88"/>
      <c r="AK2510" s="41"/>
      <c r="AL2510" s="41"/>
      <c r="AM2510" s="41"/>
      <c r="AO2510" s="2"/>
    </row>
    <row r="2511" spans="16:41" x14ac:dyDescent="0.2">
      <c r="P2511" s="2"/>
      <c r="Q2511" s="2"/>
      <c r="S2511" s="2"/>
      <c r="U2511" s="2"/>
      <c r="V2511" s="2"/>
      <c r="Y2511" s="88"/>
      <c r="AC2511" s="41"/>
      <c r="AE2511" s="159"/>
      <c r="AF2511" s="159"/>
      <c r="AG2511" s="41"/>
      <c r="AH2511" s="88"/>
      <c r="AK2511" s="41"/>
      <c r="AL2511" s="41"/>
      <c r="AM2511" s="41"/>
      <c r="AO2511" s="2"/>
    </row>
    <row r="2512" spans="16:41" x14ac:dyDescent="0.2">
      <c r="P2512" s="2"/>
      <c r="Q2512" s="2"/>
      <c r="S2512" s="2"/>
      <c r="U2512" s="2"/>
      <c r="V2512" s="2"/>
      <c r="Y2512" s="88"/>
      <c r="AC2512" s="41"/>
      <c r="AE2512" s="159"/>
      <c r="AF2512" s="159"/>
      <c r="AG2512" s="41"/>
      <c r="AH2512" s="88"/>
      <c r="AK2512" s="41"/>
      <c r="AL2512" s="41"/>
      <c r="AM2512" s="41"/>
      <c r="AO2512" s="2"/>
    </row>
    <row r="2513" spans="16:41" x14ac:dyDescent="0.2">
      <c r="P2513" s="2"/>
      <c r="Q2513" s="2"/>
      <c r="S2513" s="2"/>
      <c r="U2513" s="2"/>
      <c r="V2513" s="2"/>
      <c r="Y2513" s="88"/>
      <c r="AC2513" s="41"/>
      <c r="AE2513" s="159"/>
      <c r="AF2513" s="159"/>
      <c r="AG2513" s="41"/>
      <c r="AH2513" s="88"/>
      <c r="AK2513" s="41"/>
      <c r="AL2513" s="41"/>
      <c r="AM2513" s="41"/>
      <c r="AO2513" s="2"/>
    </row>
    <row r="2514" spans="16:41" x14ac:dyDescent="0.2">
      <c r="P2514" s="2"/>
      <c r="Q2514" s="2"/>
      <c r="S2514" s="2"/>
      <c r="U2514" s="2"/>
      <c r="V2514" s="2"/>
      <c r="Y2514" s="88"/>
      <c r="AC2514" s="41"/>
      <c r="AE2514" s="159"/>
      <c r="AF2514" s="159"/>
      <c r="AG2514" s="41"/>
      <c r="AH2514" s="88"/>
      <c r="AK2514" s="41"/>
      <c r="AL2514" s="41"/>
      <c r="AM2514" s="41"/>
      <c r="AO2514" s="2"/>
    </row>
    <row r="2515" spans="16:41" x14ac:dyDescent="0.2">
      <c r="P2515" s="2"/>
      <c r="Q2515" s="2"/>
      <c r="S2515" s="2"/>
      <c r="U2515" s="2"/>
      <c r="V2515" s="2"/>
      <c r="Y2515" s="88"/>
      <c r="AC2515" s="41"/>
      <c r="AE2515" s="159"/>
      <c r="AF2515" s="159"/>
      <c r="AG2515" s="41"/>
      <c r="AH2515" s="88"/>
      <c r="AK2515" s="41"/>
      <c r="AL2515" s="41"/>
      <c r="AM2515" s="41"/>
      <c r="AO2515" s="2"/>
    </row>
    <row r="2516" spans="16:41" x14ac:dyDescent="0.2">
      <c r="P2516" s="2"/>
      <c r="Q2516" s="2"/>
      <c r="S2516" s="2"/>
      <c r="U2516" s="2"/>
      <c r="V2516" s="2"/>
      <c r="Y2516" s="88"/>
      <c r="AC2516" s="41"/>
      <c r="AE2516" s="159"/>
      <c r="AF2516" s="159"/>
      <c r="AG2516" s="41"/>
      <c r="AH2516" s="88"/>
      <c r="AK2516" s="41"/>
      <c r="AL2516" s="41"/>
      <c r="AM2516" s="41"/>
      <c r="AO2516" s="2"/>
    </row>
    <row r="2517" spans="16:41" x14ac:dyDescent="0.2">
      <c r="P2517" s="2"/>
      <c r="Q2517" s="2"/>
      <c r="S2517" s="2"/>
      <c r="U2517" s="2"/>
      <c r="V2517" s="2"/>
      <c r="Y2517" s="88"/>
      <c r="AC2517" s="41"/>
      <c r="AE2517" s="159"/>
      <c r="AF2517" s="159"/>
      <c r="AG2517" s="41"/>
      <c r="AH2517" s="88"/>
      <c r="AK2517" s="41"/>
      <c r="AL2517" s="41"/>
      <c r="AM2517" s="41"/>
      <c r="AO2517" s="2"/>
    </row>
    <row r="2518" spans="16:41" x14ac:dyDescent="0.2">
      <c r="P2518" s="2"/>
      <c r="Q2518" s="2"/>
      <c r="S2518" s="2"/>
      <c r="U2518" s="2"/>
      <c r="V2518" s="2"/>
      <c r="Y2518" s="88"/>
      <c r="AC2518" s="41"/>
      <c r="AE2518" s="159"/>
      <c r="AF2518" s="159"/>
      <c r="AG2518" s="41"/>
      <c r="AH2518" s="88"/>
      <c r="AK2518" s="41"/>
      <c r="AL2518" s="41"/>
      <c r="AM2518" s="41"/>
      <c r="AO2518" s="2"/>
    </row>
    <row r="2519" spans="16:41" x14ac:dyDescent="0.2">
      <c r="P2519" s="2"/>
      <c r="Q2519" s="2"/>
      <c r="S2519" s="2"/>
      <c r="U2519" s="2"/>
      <c r="V2519" s="2"/>
      <c r="Y2519" s="88"/>
      <c r="AC2519" s="41"/>
      <c r="AE2519" s="159"/>
      <c r="AF2519" s="159"/>
      <c r="AG2519" s="41"/>
      <c r="AH2519" s="88"/>
      <c r="AK2519" s="41"/>
      <c r="AL2519" s="41"/>
      <c r="AM2519" s="41"/>
      <c r="AO2519" s="2"/>
    </row>
    <row r="2520" spans="16:41" x14ac:dyDescent="0.2">
      <c r="P2520" s="2"/>
      <c r="Q2520" s="2"/>
      <c r="S2520" s="2"/>
      <c r="U2520" s="2"/>
      <c r="V2520" s="2"/>
      <c r="Y2520" s="88"/>
      <c r="AC2520" s="41"/>
      <c r="AE2520" s="159"/>
      <c r="AF2520" s="159"/>
      <c r="AG2520" s="41"/>
      <c r="AH2520" s="88"/>
      <c r="AK2520" s="41"/>
      <c r="AL2520" s="41"/>
      <c r="AM2520" s="41"/>
      <c r="AO2520" s="2"/>
    </row>
    <row r="2521" spans="16:41" x14ac:dyDescent="0.2">
      <c r="P2521" s="2"/>
      <c r="Q2521" s="2"/>
      <c r="S2521" s="2"/>
      <c r="U2521" s="2"/>
      <c r="V2521" s="2"/>
      <c r="Y2521" s="88"/>
      <c r="AC2521" s="41"/>
      <c r="AE2521" s="159"/>
      <c r="AF2521" s="159"/>
      <c r="AG2521" s="41"/>
      <c r="AH2521" s="88"/>
      <c r="AK2521" s="41"/>
      <c r="AL2521" s="41"/>
      <c r="AM2521" s="41"/>
      <c r="AO2521" s="2"/>
    </row>
    <row r="2522" spans="16:41" x14ac:dyDescent="0.2">
      <c r="P2522" s="2"/>
      <c r="Q2522" s="2"/>
      <c r="S2522" s="2"/>
      <c r="U2522" s="2"/>
      <c r="V2522" s="2"/>
      <c r="Y2522" s="88"/>
      <c r="AC2522" s="41"/>
      <c r="AE2522" s="159"/>
      <c r="AF2522" s="159"/>
      <c r="AG2522" s="41"/>
      <c r="AH2522" s="88"/>
      <c r="AK2522" s="41"/>
      <c r="AL2522" s="41"/>
      <c r="AM2522" s="41"/>
      <c r="AO2522" s="2"/>
    </row>
    <row r="2523" spans="16:41" x14ac:dyDescent="0.2">
      <c r="P2523" s="2"/>
      <c r="Q2523" s="2"/>
      <c r="S2523" s="2"/>
      <c r="U2523" s="2"/>
      <c r="V2523" s="2"/>
      <c r="Y2523" s="88"/>
      <c r="AC2523" s="41"/>
      <c r="AE2523" s="159"/>
      <c r="AF2523" s="159"/>
      <c r="AG2523" s="41"/>
      <c r="AH2523" s="88"/>
      <c r="AK2523" s="41"/>
      <c r="AL2523" s="41"/>
      <c r="AM2523" s="41"/>
      <c r="AO2523" s="2"/>
    </row>
    <row r="2524" spans="16:41" x14ac:dyDescent="0.2">
      <c r="P2524" s="2"/>
      <c r="Q2524" s="2"/>
      <c r="S2524" s="2"/>
      <c r="U2524" s="2"/>
      <c r="V2524" s="2"/>
      <c r="Y2524" s="88"/>
      <c r="AC2524" s="41"/>
      <c r="AE2524" s="159"/>
      <c r="AF2524" s="159"/>
      <c r="AG2524" s="41"/>
      <c r="AH2524" s="88"/>
      <c r="AK2524" s="41"/>
      <c r="AL2524" s="41"/>
      <c r="AM2524" s="41"/>
      <c r="AO2524" s="2"/>
    </row>
    <row r="2525" spans="16:41" x14ac:dyDescent="0.2">
      <c r="P2525" s="2"/>
      <c r="Q2525" s="2"/>
      <c r="S2525" s="2"/>
      <c r="U2525" s="2"/>
      <c r="V2525" s="2"/>
      <c r="Y2525" s="88"/>
      <c r="AC2525" s="41"/>
      <c r="AE2525" s="159"/>
      <c r="AF2525" s="159"/>
      <c r="AG2525" s="41"/>
      <c r="AH2525" s="88"/>
      <c r="AK2525" s="41"/>
      <c r="AL2525" s="41"/>
      <c r="AM2525" s="41"/>
      <c r="AO2525" s="2"/>
    </row>
    <row r="2526" spans="16:41" x14ac:dyDescent="0.2">
      <c r="P2526" s="2"/>
      <c r="Q2526" s="2"/>
      <c r="S2526" s="2"/>
      <c r="U2526" s="2"/>
      <c r="V2526" s="2"/>
      <c r="Y2526" s="88"/>
      <c r="AC2526" s="41"/>
      <c r="AE2526" s="159"/>
      <c r="AF2526" s="159"/>
      <c r="AG2526" s="41"/>
      <c r="AH2526" s="88"/>
      <c r="AK2526" s="41"/>
      <c r="AL2526" s="41"/>
      <c r="AM2526" s="41"/>
      <c r="AO2526" s="2"/>
    </row>
    <row r="2527" spans="16:41" x14ac:dyDescent="0.2">
      <c r="P2527" s="2"/>
      <c r="Q2527" s="2"/>
      <c r="S2527" s="2"/>
      <c r="U2527" s="2"/>
      <c r="V2527" s="2"/>
      <c r="Y2527" s="88"/>
      <c r="AC2527" s="41"/>
      <c r="AE2527" s="159"/>
      <c r="AF2527" s="159"/>
      <c r="AG2527" s="41"/>
      <c r="AH2527" s="88"/>
      <c r="AK2527" s="41"/>
      <c r="AL2527" s="41"/>
      <c r="AM2527" s="41"/>
      <c r="AO2527" s="2"/>
    </row>
    <row r="2528" spans="16:41" x14ac:dyDescent="0.2">
      <c r="P2528" s="2"/>
      <c r="Q2528" s="2"/>
      <c r="S2528" s="2"/>
      <c r="U2528" s="2"/>
      <c r="V2528" s="2"/>
      <c r="Y2528" s="88"/>
      <c r="AC2528" s="41"/>
      <c r="AE2528" s="159"/>
      <c r="AF2528" s="159"/>
      <c r="AG2528" s="41"/>
      <c r="AH2528" s="88"/>
      <c r="AK2528" s="41"/>
      <c r="AL2528" s="41"/>
      <c r="AM2528" s="41"/>
      <c r="AO2528" s="2"/>
    </row>
    <row r="2529" spans="16:41" x14ac:dyDescent="0.2">
      <c r="P2529" s="2"/>
      <c r="Q2529" s="2"/>
      <c r="S2529" s="2"/>
      <c r="U2529" s="2"/>
      <c r="V2529" s="2"/>
      <c r="Y2529" s="88"/>
      <c r="AC2529" s="41"/>
      <c r="AE2529" s="159"/>
      <c r="AF2529" s="159"/>
      <c r="AG2529" s="41"/>
      <c r="AH2529" s="88"/>
      <c r="AK2529" s="41"/>
      <c r="AL2529" s="41"/>
      <c r="AM2529" s="41"/>
      <c r="AO2529" s="2"/>
    </row>
    <row r="2530" spans="16:41" x14ac:dyDescent="0.2">
      <c r="P2530" s="2"/>
      <c r="Q2530" s="2"/>
      <c r="S2530" s="2"/>
      <c r="U2530" s="2"/>
      <c r="V2530" s="2"/>
      <c r="Y2530" s="88"/>
      <c r="AC2530" s="41"/>
      <c r="AE2530" s="159"/>
      <c r="AF2530" s="159"/>
      <c r="AG2530" s="41"/>
      <c r="AH2530" s="88"/>
      <c r="AK2530" s="41"/>
      <c r="AL2530" s="41"/>
      <c r="AM2530" s="41"/>
      <c r="AO2530" s="2"/>
    </row>
    <row r="2531" spans="16:41" x14ac:dyDescent="0.2">
      <c r="P2531" s="2"/>
      <c r="Q2531" s="2"/>
      <c r="S2531" s="2"/>
      <c r="U2531" s="2"/>
      <c r="V2531" s="2"/>
      <c r="Y2531" s="88"/>
      <c r="AC2531" s="41"/>
      <c r="AE2531" s="159"/>
      <c r="AF2531" s="159"/>
      <c r="AG2531" s="41"/>
      <c r="AH2531" s="88"/>
      <c r="AK2531" s="41"/>
      <c r="AL2531" s="41"/>
      <c r="AM2531" s="41"/>
      <c r="AO2531" s="2"/>
    </row>
    <row r="2532" spans="16:41" x14ac:dyDescent="0.2">
      <c r="P2532" s="2"/>
      <c r="Q2532" s="2"/>
      <c r="S2532" s="2"/>
      <c r="U2532" s="2"/>
      <c r="V2532" s="2"/>
      <c r="Y2532" s="88"/>
      <c r="AC2532" s="41"/>
      <c r="AE2532" s="159"/>
      <c r="AF2532" s="159"/>
      <c r="AG2532" s="41"/>
      <c r="AH2532" s="88"/>
      <c r="AK2532" s="41"/>
      <c r="AL2532" s="41"/>
      <c r="AM2532" s="41"/>
      <c r="AO2532" s="2"/>
    </row>
    <row r="2533" spans="16:41" x14ac:dyDescent="0.2">
      <c r="P2533" s="2"/>
      <c r="Q2533" s="2"/>
      <c r="S2533" s="2"/>
      <c r="U2533" s="2"/>
      <c r="V2533" s="2"/>
      <c r="Y2533" s="88"/>
      <c r="AC2533" s="41"/>
      <c r="AE2533" s="159"/>
      <c r="AF2533" s="159"/>
      <c r="AG2533" s="41"/>
      <c r="AH2533" s="88"/>
      <c r="AK2533" s="41"/>
      <c r="AL2533" s="41"/>
      <c r="AM2533" s="41"/>
      <c r="AO2533" s="2"/>
    </row>
    <row r="2534" spans="16:41" x14ac:dyDescent="0.2">
      <c r="P2534" s="2"/>
      <c r="Q2534" s="2"/>
      <c r="S2534" s="2"/>
      <c r="U2534" s="2"/>
      <c r="V2534" s="2"/>
      <c r="Y2534" s="88"/>
      <c r="AC2534" s="41"/>
      <c r="AE2534" s="159"/>
      <c r="AF2534" s="159"/>
      <c r="AG2534" s="41"/>
      <c r="AH2534" s="88"/>
      <c r="AK2534" s="41"/>
      <c r="AL2534" s="41"/>
      <c r="AM2534" s="41"/>
      <c r="AO2534" s="2"/>
    </row>
    <row r="2535" spans="16:41" x14ac:dyDescent="0.2">
      <c r="P2535" s="2"/>
      <c r="Q2535" s="2"/>
      <c r="S2535" s="2"/>
      <c r="U2535" s="2"/>
      <c r="V2535" s="2"/>
      <c r="Y2535" s="88"/>
      <c r="AC2535" s="41"/>
      <c r="AE2535" s="159"/>
      <c r="AF2535" s="159"/>
      <c r="AG2535" s="41"/>
      <c r="AH2535" s="88"/>
      <c r="AK2535" s="41"/>
      <c r="AL2535" s="41"/>
      <c r="AM2535" s="41"/>
      <c r="AO2535" s="2"/>
    </row>
    <row r="2536" spans="16:41" x14ac:dyDescent="0.2">
      <c r="P2536" s="2"/>
      <c r="Q2536" s="2"/>
      <c r="S2536" s="2"/>
      <c r="U2536" s="2"/>
      <c r="V2536" s="2"/>
      <c r="Y2536" s="88"/>
      <c r="AC2536" s="41"/>
      <c r="AE2536" s="159"/>
      <c r="AF2536" s="159"/>
      <c r="AG2536" s="41"/>
      <c r="AH2536" s="88"/>
      <c r="AK2536" s="41"/>
      <c r="AL2536" s="41"/>
      <c r="AM2536" s="41"/>
      <c r="AO2536" s="2"/>
    </row>
    <row r="2537" spans="16:41" x14ac:dyDescent="0.2">
      <c r="P2537" s="2"/>
      <c r="Q2537" s="2"/>
      <c r="S2537" s="2"/>
      <c r="U2537" s="2"/>
      <c r="V2537" s="2"/>
      <c r="Y2537" s="88"/>
      <c r="AC2537" s="41"/>
      <c r="AE2537" s="159"/>
      <c r="AF2537" s="159"/>
      <c r="AG2537" s="41"/>
      <c r="AH2537" s="88"/>
      <c r="AK2537" s="41"/>
      <c r="AL2537" s="41"/>
      <c r="AM2537" s="41"/>
      <c r="AO2537" s="2"/>
    </row>
    <row r="2538" spans="16:41" x14ac:dyDescent="0.2">
      <c r="P2538" s="2"/>
      <c r="Q2538" s="2"/>
      <c r="S2538" s="2"/>
      <c r="U2538" s="2"/>
      <c r="V2538" s="2"/>
      <c r="Y2538" s="88"/>
      <c r="AC2538" s="41"/>
      <c r="AE2538" s="159"/>
      <c r="AF2538" s="159"/>
      <c r="AG2538" s="41"/>
      <c r="AH2538" s="88"/>
      <c r="AK2538" s="41"/>
      <c r="AL2538" s="41"/>
      <c r="AM2538" s="41"/>
      <c r="AO2538" s="2"/>
    </row>
    <row r="2539" spans="16:41" x14ac:dyDescent="0.2">
      <c r="P2539" s="2"/>
      <c r="Q2539" s="2"/>
      <c r="S2539" s="2"/>
      <c r="U2539" s="2"/>
      <c r="V2539" s="2"/>
      <c r="Y2539" s="88"/>
      <c r="AC2539" s="41"/>
      <c r="AE2539" s="159"/>
      <c r="AF2539" s="159"/>
      <c r="AG2539" s="41"/>
      <c r="AH2539" s="88"/>
      <c r="AK2539" s="41"/>
      <c r="AL2539" s="41"/>
      <c r="AM2539" s="41"/>
      <c r="AO2539" s="2"/>
    </row>
    <row r="2540" spans="16:41" x14ac:dyDescent="0.2">
      <c r="P2540" s="2"/>
      <c r="Q2540" s="2"/>
      <c r="S2540" s="2"/>
      <c r="U2540" s="2"/>
      <c r="V2540" s="2"/>
      <c r="Y2540" s="88"/>
      <c r="AC2540" s="41"/>
      <c r="AE2540" s="159"/>
      <c r="AF2540" s="159"/>
      <c r="AG2540" s="41"/>
      <c r="AH2540" s="88"/>
      <c r="AK2540" s="41"/>
      <c r="AL2540" s="41"/>
      <c r="AM2540" s="41"/>
      <c r="AO2540" s="2"/>
    </row>
    <row r="2541" spans="16:41" x14ac:dyDescent="0.2">
      <c r="P2541" s="2"/>
      <c r="Q2541" s="2"/>
      <c r="S2541" s="2"/>
      <c r="U2541" s="2"/>
      <c r="V2541" s="2"/>
      <c r="Y2541" s="88"/>
      <c r="AC2541" s="41"/>
      <c r="AE2541" s="159"/>
      <c r="AF2541" s="159"/>
      <c r="AG2541" s="41"/>
      <c r="AH2541" s="88"/>
      <c r="AK2541" s="41"/>
      <c r="AL2541" s="41"/>
      <c r="AM2541" s="41"/>
      <c r="AO2541" s="2"/>
    </row>
    <row r="2542" spans="16:41" x14ac:dyDescent="0.2">
      <c r="P2542" s="2"/>
      <c r="Q2542" s="2"/>
      <c r="S2542" s="2"/>
      <c r="U2542" s="2"/>
      <c r="V2542" s="2"/>
      <c r="Y2542" s="88"/>
      <c r="AC2542" s="41"/>
      <c r="AE2542" s="159"/>
      <c r="AF2542" s="159"/>
      <c r="AG2542" s="41"/>
      <c r="AH2542" s="88"/>
      <c r="AK2542" s="41"/>
      <c r="AL2542" s="41"/>
      <c r="AM2542" s="41"/>
      <c r="AO2542" s="2"/>
    </row>
    <row r="2543" spans="16:41" x14ac:dyDescent="0.2">
      <c r="P2543" s="2"/>
      <c r="Q2543" s="2"/>
      <c r="S2543" s="2"/>
      <c r="U2543" s="2"/>
      <c r="V2543" s="2"/>
      <c r="Y2543" s="88"/>
      <c r="AC2543" s="41"/>
      <c r="AE2543" s="159"/>
      <c r="AF2543" s="159"/>
      <c r="AG2543" s="41"/>
      <c r="AH2543" s="88"/>
      <c r="AK2543" s="41"/>
      <c r="AL2543" s="41"/>
      <c r="AM2543" s="41"/>
      <c r="AO2543" s="2"/>
    </row>
    <row r="2544" spans="16:41" x14ac:dyDescent="0.2">
      <c r="P2544" s="2"/>
      <c r="Q2544" s="2"/>
      <c r="S2544" s="2"/>
      <c r="U2544" s="2"/>
      <c r="V2544" s="2"/>
      <c r="Y2544" s="88"/>
      <c r="AC2544" s="41"/>
      <c r="AE2544" s="159"/>
      <c r="AF2544" s="159"/>
      <c r="AG2544" s="41"/>
      <c r="AH2544" s="88"/>
      <c r="AK2544" s="41"/>
      <c r="AL2544" s="41"/>
      <c r="AM2544" s="41"/>
      <c r="AO2544" s="2"/>
    </row>
    <row r="2545" spans="16:41" x14ac:dyDescent="0.2">
      <c r="P2545" s="2"/>
      <c r="Q2545" s="2"/>
      <c r="S2545" s="2"/>
      <c r="U2545" s="2"/>
      <c r="V2545" s="2"/>
      <c r="Y2545" s="88"/>
      <c r="AC2545" s="41"/>
      <c r="AE2545" s="159"/>
      <c r="AF2545" s="159"/>
      <c r="AG2545" s="41"/>
      <c r="AH2545" s="88"/>
      <c r="AK2545" s="41"/>
      <c r="AL2545" s="41"/>
      <c r="AM2545" s="41"/>
      <c r="AO2545" s="2"/>
    </row>
    <row r="2546" spans="16:41" x14ac:dyDescent="0.2">
      <c r="P2546" s="2"/>
      <c r="Q2546" s="2"/>
      <c r="S2546" s="2"/>
      <c r="U2546" s="2"/>
      <c r="V2546" s="2"/>
      <c r="Y2546" s="88"/>
      <c r="AC2546" s="41"/>
      <c r="AE2546" s="159"/>
      <c r="AF2546" s="159"/>
      <c r="AG2546" s="41"/>
      <c r="AH2546" s="88"/>
      <c r="AK2546" s="41"/>
      <c r="AL2546" s="41"/>
      <c r="AM2546" s="41"/>
      <c r="AO2546" s="2"/>
    </row>
    <row r="2547" spans="16:41" x14ac:dyDescent="0.2">
      <c r="P2547" s="2"/>
      <c r="Q2547" s="2"/>
      <c r="S2547" s="2"/>
      <c r="U2547" s="2"/>
      <c r="V2547" s="2"/>
      <c r="Y2547" s="88"/>
      <c r="AC2547" s="41"/>
      <c r="AE2547" s="159"/>
      <c r="AF2547" s="159"/>
      <c r="AG2547" s="41"/>
      <c r="AH2547" s="88"/>
      <c r="AK2547" s="41"/>
      <c r="AL2547" s="41"/>
      <c r="AM2547" s="41"/>
      <c r="AO2547" s="2"/>
    </row>
    <row r="2548" spans="16:41" x14ac:dyDescent="0.2">
      <c r="P2548" s="2"/>
      <c r="Q2548" s="2"/>
      <c r="S2548" s="2"/>
      <c r="U2548" s="2"/>
      <c r="V2548" s="2"/>
      <c r="Y2548" s="88"/>
      <c r="AC2548" s="41"/>
      <c r="AE2548" s="159"/>
      <c r="AF2548" s="159"/>
      <c r="AG2548" s="41"/>
      <c r="AH2548" s="88"/>
      <c r="AK2548" s="41"/>
      <c r="AL2548" s="41"/>
      <c r="AM2548" s="41"/>
      <c r="AO2548" s="2"/>
    </row>
    <row r="2549" spans="16:41" x14ac:dyDescent="0.2">
      <c r="P2549" s="2"/>
      <c r="Q2549" s="2"/>
      <c r="S2549" s="2"/>
      <c r="U2549" s="2"/>
      <c r="V2549" s="2"/>
      <c r="Y2549" s="88"/>
      <c r="AC2549" s="41"/>
      <c r="AE2549" s="159"/>
      <c r="AF2549" s="159"/>
      <c r="AG2549" s="41"/>
      <c r="AH2549" s="88"/>
      <c r="AK2549" s="41"/>
      <c r="AL2549" s="41"/>
      <c r="AM2549" s="41"/>
      <c r="AO2549" s="2"/>
    </row>
    <row r="2550" spans="16:41" x14ac:dyDescent="0.2">
      <c r="P2550" s="2"/>
      <c r="Q2550" s="2"/>
      <c r="S2550" s="2"/>
      <c r="U2550" s="2"/>
      <c r="V2550" s="2"/>
      <c r="Y2550" s="88"/>
      <c r="AC2550" s="41"/>
      <c r="AE2550" s="159"/>
      <c r="AF2550" s="159"/>
      <c r="AG2550" s="41"/>
      <c r="AH2550" s="88"/>
      <c r="AK2550" s="41"/>
      <c r="AL2550" s="41"/>
      <c r="AM2550" s="41"/>
      <c r="AO2550" s="2"/>
    </row>
    <row r="2551" spans="16:41" x14ac:dyDescent="0.2">
      <c r="P2551" s="2"/>
      <c r="Q2551" s="2"/>
      <c r="S2551" s="2"/>
      <c r="U2551" s="2"/>
      <c r="V2551" s="2"/>
      <c r="Y2551" s="88"/>
      <c r="AC2551" s="41"/>
      <c r="AE2551" s="159"/>
      <c r="AF2551" s="159"/>
      <c r="AG2551" s="41"/>
      <c r="AH2551" s="88"/>
      <c r="AK2551" s="41"/>
      <c r="AL2551" s="41"/>
      <c r="AM2551" s="41"/>
      <c r="AO2551" s="2"/>
    </row>
    <row r="2552" spans="16:41" x14ac:dyDescent="0.2">
      <c r="P2552" s="2"/>
      <c r="Q2552" s="2"/>
      <c r="S2552" s="2"/>
      <c r="U2552" s="2"/>
      <c r="V2552" s="2"/>
      <c r="Y2552" s="88"/>
      <c r="AC2552" s="41"/>
      <c r="AE2552" s="159"/>
      <c r="AF2552" s="159"/>
      <c r="AG2552" s="41"/>
      <c r="AH2552" s="88"/>
      <c r="AK2552" s="41"/>
      <c r="AL2552" s="41"/>
      <c r="AM2552" s="41"/>
      <c r="AO2552" s="2"/>
    </row>
    <row r="2553" spans="16:41" x14ac:dyDescent="0.2">
      <c r="P2553" s="2"/>
      <c r="Q2553" s="2"/>
      <c r="S2553" s="2"/>
      <c r="U2553" s="2"/>
      <c r="V2553" s="2"/>
      <c r="Y2553" s="88"/>
      <c r="AC2553" s="41"/>
      <c r="AE2553" s="159"/>
      <c r="AF2553" s="159"/>
      <c r="AG2553" s="41"/>
      <c r="AH2553" s="88"/>
      <c r="AK2553" s="41"/>
      <c r="AL2553" s="41"/>
      <c r="AM2553" s="41"/>
      <c r="AO2553" s="2"/>
    </row>
    <row r="2554" spans="16:41" x14ac:dyDescent="0.2">
      <c r="P2554" s="2"/>
      <c r="Q2554" s="2"/>
      <c r="S2554" s="2"/>
      <c r="U2554" s="2"/>
      <c r="V2554" s="2"/>
      <c r="Y2554" s="88"/>
      <c r="AC2554" s="41"/>
      <c r="AE2554" s="159"/>
      <c r="AF2554" s="159"/>
      <c r="AG2554" s="41"/>
      <c r="AH2554" s="88"/>
      <c r="AK2554" s="41"/>
      <c r="AL2554" s="41"/>
      <c r="AM2554" s="41"/>
      <c r="AO2554" s="2"/>
    </row>
    <row r="2555" spans="16:41" x14ac:dyDescent="0.2">
      <c r="P2555" s="2"/>
      <c r="Q2555" s="2"/>
      <c r="S2555" s="2"/>
      <c r="U2555" s="2"/>
      <c r="V2555" s="2"/>
      <c r="Y2555" s="88"/>
      <c r="AC2555" s="41"/>
      <c r="AE2555" s="159"/>
      <c r="AF2555" s="159"/>
      <c r="AG2555" s="41"/>
      <c r="AH2555" s="88"/>
      <c r="AK2555" s="41"/>
      <c r="AL2555" s="41"/>
      <c r="AM2555" s="41"/>
      <c r="AO2555" s="2"/>
    </row>
    <row r="2556" spans="16:41" x14ac:dyDescent="0.2">
      <c r="P2556" s="2"/>
      <c r="Q2556" s="2"/>
      <c r="S2556" s="2"/>
      <c r="U2556" s="2"/>
      <c r="V2556" s="2"/>
      <c r="Y2556" s="88"/>
      <c r="AC2556" s="41"/>
      <c r="AE2556" s="159"/>
      <c r="AF2556" s="159"/>
      <c r="AG2556" s="41"/>
      <c r="AH2556" s="88"/>
      <c r="AK2556" s="41"/>
      <c r="AL2556" s="41"/>
      <c r="AM2556" s="41"/>
      <c r="AO2556" s="2"/>
    </row>
    <row r="2557" spans="16:41" x14ac:dyDescent="0.2">
      <c r="P2557" s="2"/>
      <c r="Q2557" s="2"/>
      <c r="S2557" s="2"/>
      <c r="U2557" s="2"/>
      <c r="V2557" s="2"/>
      <c r="Y2557" s="88"/>
      <c r="AC2557" s="41"/>
      <c r="AE2557" s="159"/>
      <c r="AF2557" s="159"/>
      <c r="AG2557" s="41"/>
      <c r="AH2557" s="88"/>
      <c r="AK2557" s="41"/>
      <c r="AL2557" s="41"/>
      <c r="AM2557" s="41"/>
      <c r="AO2557" s="2"/>
    </row>
    <row r="2558" spans="16:41" x14ac:dyDescent="0.2">
      <c r="P2558" s="2"/>
      <c r="Q2558" s="2"/>
      <c r="S2558" s="2"/>
      <c r="U2558" s="2"/>
      <c r="V2558" s="2"/>
      <c r="Y2558" s="88"/>
      <c r="AC2558" s="41"/>
      <c r="AE2558" s="159"/>
      <c r="AF2558" s="159"/>
      <c r="AG2558" s="41"/>
      <c r="AH2558" s="88"/>
      <c r="AK2558" s="41"/>
      <c r="AL2558" s="41"/>
      <c r="AM2558" s="41"/>
      <c r="AO2558" s="2"/>
    </row>
    <row r="2559" spans="16:41" x14ac:dyDescent="0.2">
      <c r="P2559" s="2"/>
      <c r="Q2559" s="2"/>
      <c r="S2559" s="2"/>
      <c r="U2559" s="2"/>
      <c r="V2559" s="2"/>
      <c r="Y2559" s="88"/>
      <c r="AC2559" s="41"/>
      <c r="AE2559" s="159"/>
      <c r="AF2559" s="159"/>
      <c r="AG2559" s="41"/>
      <c r="AH2559" s="88"/>
      <c r="AK2559" s="41"/>
      <c r="AL2559" s="41"/>
      <c r="AM2559" s="41"/>
      <c r="AO2559" s="2"/>
    </row>
    <row r="2560" spans="16:41" x14ac:dyDescent="0.2">
      <c r="P2560" s="2"/>
      <c r="Q2560" s="2"/>
      <c r="S2560" s="2"/>
      <c r="U2560" s="2"/>
      <c r="V2560" s="2"/>
      <c r="Y2560" s="88"/>
      <c r="AC2560" s="41"/>
      <c r="AE2560" s="159"/>
      <c r="AF2560" s="159"/>
      <c r="AG2560" s="41"/>
      <c r="AH2560" s="88"/>
      <c r="AK2560" s="41"/>
      <c r="AL2560" s="41"/>
      <c r="AM2560" s="41"/>
      <c r="AO2560" s="2"/>
    </row>
    <row r="2561" spans="16:41" x14ac:dyDescent="0.2">
      <c r="P2561" s="2"/>
      <c r="Q2561" s="2"/>
      <c r="S2561" s="2"/>
      <c r="U2561" s="2"/>
      <c r="V2561" s="2"/>
      <c r="Y2561" s="88"/>
      <c r="AC2561" s="41"/>
      <c r="AE2561" s="159"/>
      <c r="AF2561" s="159"/>
      <c r="AG2561" s="41"/>
      <c r="AH2561" s="88"/>
      <c r="AK2561" s="41"/>
      <c r="AL2561" s="41"/>
      <c r="AM2561" s="41"/>
      <c r="AO2561" s="2"/>
    </row>
    <row r="2562" spans="16:41" x14ac:dyDescent="0.2">
      <c r="P2562" s="2"/>
      <c r="Q2562" s="2"/>
      <c r="S2562" s="2"/>
      <c r="U2562" s="2"/>
      <c r="V2562" s="2"/>
      <c r="Y2562" s="88"/>
      <c r="AC2562" s="41"/>
      <c r="AE2562" s="159"/>
      <c r="AF2562" s="159"/>
      <c r="AG2562" s="41"/>
      <c r="AH2562" s="88"/>
      <c r="AK2562" s="41"/>
      <c r="AL2562" s="41"/>
      <c r="AM2562" s="41"/>
      <c r="AO2562" s="2"/>
    </row>
    <row r="2563" spans="16:41" x14ac:dyDescent="0.2">
      <c r="P2563" s="2"/>
      <c r="Q2563" s="2"/>
      <c r="S2563" s="2"/>
      <c r="U2563" s="2"/>
      <c r="V2563" s="2"/>
      <c r="Y2563" s="88"/>
      <c r="AC2563" s="41"/>
      <c r="AE2563" s="159"/>
      <c r="AF2563" s="159"/>
      <c r="AG2563" s="41"/>
      <c r="AH2563" s="88"/>
      <c r="AK2563" s="41"/>
      <c r="AL2563" s="41"/>
      <c r="AM2563" s="41"/>
      <c r="AO2563" s="2"/>
    </row>
    <row r="2564" spans="16:41" x14ac:dyDescent="0.2">
      <c r="P2564" s="2"/>
      <c r="Q2564" s="2"/>
      <c r="S2564" s="2"/>
      <c r="U2564" s="2"/>
      <c r="V2564" s="2"/>
      <c r="Y2564" s="88"/>
      <c r="AC2564" s="41"/>
      <c r="AE2564" s="159"/>
      <c r="AF2564" s="159"/>
      <c r="AG2564" s="41"/>
      <c r="AH2564" s="88"/>
      <c r="AK2564" s="41"/>
      <c r="AL2564" s="41"/>
      <c r="AM2564" s="41"/>
      <c r="AO2564" s="2"/>
    </row>
    <row r="2565" spans="16:41" x14ac:dyDescent="0.2">
      <c r="P2565" s="2"/>
      <c r="Q2565" s="2"/>
      <c r="S2565" s="2"/>
      <c r="U2565" s="2"/>
      <c r="V2565" s="2"/>
      <c r="Y2565" s="88"/>
      <c r="AC2565" s="41"/>
      <c r="AE2565" s="159"/>
      <c r="AF2565" s="159"/>
      <c r="AG2565" s="41"/>
      <c r="AH2565" s="88"/>
      <c r="AK2565" s="41"/>
      <c r="AL2565" s="41"/>
      <c r="AM2565" s="41"/>
      <c r="AO2565" s="2"/>
    </row>
    <row r="2566" spans="16:41" x14ac:dyDescent="0.2">
      <c r="P2566" s="2"/>
      <c r="Q2566" s="2"/>
      <c r="S2566" s="2"/>
      <c r="U2566" s="2"/>
      <c r="V2566" s="2"/>
      <c r="Y2566" s="88"/>
      <c r="AC2566" s="41"/>
      <c r="AE2566" s="159"/>
      <c r="AF2566" s="159"/>
      <c r="AG2566" s="41"/>
      <c r="AH2566" s="88"/>
      <c r="AK2566" s="41"/>
      <c r="AL2566" s="41"/>
      <c r="AM2566" s="41"/>
      <c r="AO2566" s="2"/>
    </row>
    <row r="2567" spans="16:41" x14ac:dyDescent="0.2">
      <c r="P2567" s="2"/>
      <c r="Q2567" s="2"/>
      <c r="S2567" s="2"/>
      <c r="U2567" s="2"/>
      <c r="V2567" s="2"/>
      <c r="Y2567" s="88"/>
      <c r="AC2567" s="41"/>
      <c r="AE2567" s="159"/>
      <c r="AF2567" s="159"/>
      <c r="AG2567" s="41"/>
      <c r="AH2567" s="88"/>
      <c r="AK2567" s="41"/>
      <c r="AL2567" s="41"/>
      <c r="AM2567" s="41"/>
      <c r="AO2567" s="2"/>
    </row>
    <row r="2568" spans="16:41" x14ac:dyDescent="0.2">
      <c r="P2568" s="2"/>
      <c r="Q2568" s="2"/>
      <c r="S2568" s="2"/>
      <c r="U2568" s="2"/>
      <c r="V2568" s="2"/>
      <c r="Y2568" s="88"/>
      <c r="AC2568" s="41"/>
      <c r="AE2568" s="159"/>
      <c r="AF2568" s="159"/>
      <c r="AG2568" s="41"/>
      <c r="AH2568" s="88"/>
      <c r="AK2568" s="41"/>
      <c r="AL2568" s="41"/>
      <c r="AM2568" s="41"/>
      <c r="AO2568" s="2"/>
    </row>
    <row r="2569" spans="16:41" x14ac:dyDescent="0.2">
      <c r="P2569" s="2"/>
      <c r="Q2569" s="2"/>
      <c r="S2569" s="2"/>
      <c r="U2569" s="2"/>
      <c r="V2569" s="2"/>
      <c r="Y2569" s="88"/>
      <c r="AC2569" s="41"/>
      <c r="AE2569" s="159"/>
      <c r="AF2569" s="159"/>
      <c r="AG2569" s="41"/>
      <c r="AH2569" s="88"/>
      <c r="AK2569" s="41"/>
      <c r="AL2569" s="41"/>
      <c r="AM2569" s="41"/>
      <c r="AO2569" s="2"/>
    </row>
    <row r="2570" spans="16:41" x14ac:dyDescent="0.2">
      <c r="P2570" s="2"/>
      <c r="Q2570" s="2"/>
      <c r="S2570" s="2"/>
      <c r="U2570" s="2"/>
      <c r="V2570" s="2"/>
      <c r="Y2570" s="88"/>
      <c r="AC2570" s="41"/>
      <c r="AE2570" s="159"/>
      <c r="AF2570" s="159"/>
      <c r="AG2570" s="41"/>
      <c r="AH2570" s="88"/>
      <c r="AK2570" s="41"/>
      <c r="AL2570" s="41"/>
      <c r="AM2570" s="41"/>
      <c r="AO2570" s="2"/>
    </row>
    <row r="2571" spans="16:41" x14ac:dyDescent="0.2">
      <c r="P2571" s="2"/>
      <c r="Q2571" s="2"/>
      <c r="S2571" s="2"/>
      <c r="U2571" s="2"/>
      <c r="V2571" s="2"/>
      <c r="Y2571" s="88"/>
      <c r="AC2571" s="41"/>
      <c r="AE2571" s="159"/>
      <c r="AF2571" s="159"/>
      <c r="AG2571" s="41"/>
      <c r="AH2571" s="88"/>
      <c r="AK2571" s="41"/>
      <c r="AL2571" s="41"/>
      <c r="AM2571" s="41"/>
      <c r="AO2571" s="2"/>
    </row>
    <row r="2572" spans="16:41" x14ac:dyDescent="0.2">
      <c r="P2572" s="2"/>
      <c r="Q2572" s="2"/>
      <c r="S2572" s="2"/>
      <c r="U2572" s="2"/>
      <c r="V2572" s="2"/>
      <c r="Y2572" s="88"/>
      <c r="AC2572" s="41"/>
      <c r="AE2572" s="159"/>
      <c r="AF2572" s="159"/>
      <c r="AG2572" s="41"/>
      <c r="AH2572" s="88"/>
      <c r="AK2572" s="41"/>
      <c r="AL2572" s="41"/>
      <c r="AM2572" s="41"/>
      <c r="AO2572" s="2"/>
    </row>
    <row r="2573" spans="16:41" x14ac:dyDescent="0.2">
      <c r="P2573" s="2"/>
      <c r="Q2573" s="2"/>
      <c r="S2573" s="2"/>
      <c r="U2573" s="2"/>
      <c r="V2573" s="2"/>
      <c r="Y2573" s="88"/>
      <c r="AC2573" s="41"/>
      <c r="AE2573" s="159"/>
      <c r="AF2573" s="159"/>
      <c r="AG2573" s="41"/>
      <c r="AH2573" s="88"/>
      <c r="AK2573" s="41"/>
      <c r="AL2573" s="41"/>
      <c r="AM2573" s="41"/>
      <c r="AO2573" s="2"/>
    </row>
    <row r="2574" spans="16:41" x14ac:dyDescent="0.2">
      <c r="P2574" s="2"/>
      <c r="Q2574" s="2"/>
      <c r="S2574" s="2"/>
      <c r="U2574" s="2"/>
      <c r="V2574" s="2"/>
      <c r="Y2574" s="88"/>
      <c r="AC2574" s="41"/>
      <c r="AE2574" s="159"/>
      <c r="AF2574" s="159"/>
      <c r="AG2574" s="41"/>
      <c r="AH2574" s="88"/>
      <c r="AK2574" s="41"/>
      <c r="AL2574" s="41"/>
      <c r="AM2574" s="41"/>
      <c r="AO2574" s="2"/>
    </row>
    <row r="2575" spans="16:41" x14ac:dyDescent="0.2">
      <c r="P2575" s="2"/>
      <c r="Q2575" s="2"/>
      <c r="S2575" s="2"/>
      <c r="U2575" s="2"/>
      <c r="V2575" s="2"/>
      <c r="Y2575" s="88"/>
      <c r="AC2575" s="41"/>
      <c r="AE2575" s="159"/>
      <c r="AF2575" s="159"/>
      <c r="AG2575" s="41"/>
      <c r="AH2575" s="88"/>
      <c r="AK2575" s="41"/>
      <c r="AL2575" s="41"/>
      <c r="AM2575" s="41"/>
      <c r="AO2575" s="2"/>
    </row>
    <row r="2576" spans="16:41" x14ac:dyDescent="0.2">
      <c r="P2576" s="2"/>
      <c r="Q2576" s="2"/>
      <c r="S2576" s="2"/>
      <c r="U2576" s="2"/>
      <c r="V2576" s="2"/>
      <c r="Y2576" s="88"/>
      <c r="AC2576" s="41"/>
      <c r="AE2576" s="159"/>
      <c r="AF2576" s="159"/>
      <c r="AG2576" s="41"/>
      <c r="AH2576" s="88"/>
      <c r="AK2576" s="41"/>
      <c r="AL2576" s="41"/>
      <c r="AM2576" s="41"/>
      <c r="AO2576" s="2"/>
    </row>
    <row r="2577" spans="16:41" x14ac:dyDescent="0.2">
      <c r="P2577" s="2"/>
      <c r="Q2577" s="2"/>
      <c r="S2577" s="2"/>
      <c r="U2577" s="2"/>
      <c r="V2577" s="2"/>
      <c r="Y2577" s="88"/>
      <c r="AC2577" s="41"/>
      <c r="AE2577" s="159"/>
      <c r="AF2577" s="159"/>
      <c r="AG2577" s="41"/>
      <c r="AH2577" s="88"/>
      <c r="AK2577" s="41"/>
      <c r="AL2577" s="41"/>
      <c r="AM2577" s="41"/>
      <c r="AO2577" s="2"/>
    </row>
    <row r="2578" spans="16:41" x14ac:dyDescent="0.2">
      <c r="P2578" s="2"/>
      <c r="Q2578" s="2"/>
      <c r="S2578" s="2"/>
      <c r="U2578" s="2"/>
      <c r="V2578" s="2"/>
      <c r="Y2578" s="88"/>
      <c r="AC2578" s="41"/>
      <c r="AE2578" s="159"/>
      <c r="AF2578" s="159"/>
      <c r="AG2578" s="41"/>
      <c r="AH2578" s="88"/>
      <c r="AK2578" s="41"/>
      <c r="AL2578" s="41"/>
      <c r="AM2578" s="41"/>
      <c r="AO2578" s="2"/>
    </row>
    <row r="2579" spans="16:41" x14ac:dyDescent="0.2">
      <c r="P2579" s="2"/>
      <c r="Q2579" s="2"/>
      <c r="S2579" s="2"/>
      <c r="U2579" s="2"/>
      <c r="V2579" s="2"/>
      <c r="Y2579" s="88"/>
      <c r="AC2579" s="41"/>
      <c r="AE2579" s="159"/>
      <c r="AF2579" s="159"/>
      <c r="AG2579" s="41"/>
      <c r="AH2579" s="88"/>
      <c r="AK2579" s="41"/>
      <c r="AL2579" s="41"/>
      <c r="AM2579" s="41"/>
      <c r="AO2579" s="2"/>
    </row>
    <row r="2580" spans="16:41" x14ac:dyDescent="0.2">
      <c r="P2580" s="2"/>
      <c r="Q2580" s="2"/>
      <c r="S2580" s="2"/>
      <c r="U2580" s="2"/>
      <c r="V2580" s="2"/>
      <c r="Y2580" s="88"/>
      <c r="AC2580" s="41"/>
      <c r="AE2580" s="159"/>
      <c r="AF2580" s="159"/>
      <c r="AG2580" s="41"/>
      <c r="AH2580" s="88"/>
      <c r="AK2580" s="41"/>
      <c r="AL2580" s="41"/>
      <c r="AM2580" s="41"/>
      <c r="AO2580" s="2"/>
    </row>
    <row r="2581" spans="16:41" x14ac:dyDescent="0.2">
      <c r="P2581" s="2"/>
      <c r="Q2581" s="2"/>
      <c r="S2581" s="2"/>
      <c r="U2581" s="2"/>
      <c r="V2581" s="2"/>
      <c r="Y2581" s="88"/>
      <c r="AC2581" s="41"/>
      <c r="AE2581" s="159"/>
      <c r="AF2581" s="159"/>
      <c r="AG2581" s="41"/>
      <c r="AH2581" s="88"/>
      <c r="AK2581" s="41"/>
      <c r="AL2581" s="41"/>
      <c r="AM2581" s="41"/>
      <c r="AO2581" s="2"/>
    </row>
    <row r="2582" spans="16:41" x14ac:dyDescent="0.2">
      <c r="P2582" s="2"/>
      <c r="Q2582" s="2"/>
      <c r="S2582" s="2"/>
      <c r="U2582" s="2"/>
      <c r="V2582" s="2"/>
      <c r="Y2582" s="88"/>
      <c r="AC2582" s="41"/>
      <c r="AE2582" s="159"/>
      <c r="AF2582" s="159"/>
      <c r="AG2582" s="41"/>
      <c r="AH2582" s="88"/>
      <c r="AK2582" s="41"/>
      <c r="AL2582" s="41"/>
      <c r="AM2582" s="41"/>
      <c r="AO2582" s="2"/>
    </row>
    <row r="2583" spans="16:41" x14ac:dyDescent="0.2">
      <c r="P2583" s="2"/>
      <c r="Q2583" s="2"/>
      <c r="S2583" s="2"/>
      <c r="U2583" s="2"/>
      <c r="V2583" s="2"/>
      <c r="Y2583" s="88"/>
      <c r="AC2583" s="41"/>
      <c r="AE2583" s="159"/>
      <c r="AF2583" s="159"/>
      <c r="AG2583" s="41"/>
      <c r="AH2583" s="88"/>
      <c r="AK2583" s="41"/>
      <c r="AL2583" s="41"/>
      <c r="AM2583" s="41"/>
      <c r="AO2583" s="2"/>
    </row>
    <row r="2584" spans="16:41" x14ac:dyDescent="0.2">
      <c r="P2584" s="2"/>
      <c r="Q2584" s="2"/>
      <c r="S2584" s="2"/>
      <c r="U2584" s="2"/>
      <c r="V2584" s="2"/>
      <c r="Y2584" s="88"/>
      <c r="AC2584" s="41"/>
      <c r="AE2584" s="159"/>
      <c r="AF2584" s="159"/>
      <c r="AG2584" s="41"/>
      <c r="AH2584" s="88"/>
      <c r="AK2584" s="41"/>
      <c r="AL2584" s="41"/>
      <c r="AM2584" s="41"/>
      <c r="AO2584" s="2"/>
    </row>
    <row r="2585" spans="16:41" x14ac:dyDescent="0.2">
      <c r="P2585" s="2"/>
      <c r="Q2585" s="2"/>
      <c r="S2585" s="2"/>
      <c r="U2585" s="2"/>
      <c r="V2585" s="2"/>
      <c r="Y2585" s="88"/>
      <c r="AC2585" s="41"/>
      <c r="AE2585" s="159"/>
      <c r="AF2585" s="159"/>
      <c r="AG2585" s="41"/>
      <c r="AH2585" s="88"/>
      <c r="AK2585" s="41"/>
      <c r="AL2585" s="41"/>
      <c r="AM2585" s="41"/>
      <c r="AO2585" s="2"/>
    </row>
    <row r="2586" spans="16:41" x14ac:dyDescent="0.2">
      <c r="P2586" s="2"/>
      <c r="Q2586" s="2"/>
      <c r="S2586" s="2"/>
      <c r="U2586" s="2"/>
      <c r="V2586" s="2"/>
      <c r="Y2586" s="88"/>
      <c r="AC2586" s="41"/>
      <c r="AE2586" s="159"/>
      <c r="AF2586" s="159"/>
      <c r="AG2586" s="41"/>
      <c r="AH2586" s="88"/>
      <c r="AK2586" s="41"/>
      <c r="AL2586" s="41"/>
      <c r="AM2586" s="41"/>
      <c r="AO2586" s="2"/>
    </row>
    <row r="2587" spans="16:41" x14ac:dyDescent="0.2">
      <c r="P2587" s="2"/>
      <c r="Q2587" s="2"/>
      <c r="S2587" s="2"/>
      <c r="U2587" s="2"/>
      <c r="V2587" s="2"/>
      <c r="Y2587" s="88"/>
      <c r="AC2587" s="41"/>
      <c r="AE2587" s="159"/>
      <c r="AF2587" s="159"/>
      <c r="AG2587" s="41"/>
      <c r="AH2587" s="88"/>
      <c r="AK2587" s="41"/>
      <c r="AL2587" s="41"/>
      <c r="AM2587" s="41"/>
      <c r="AO2587" s="2"/>
    </row>
    <row r="2588" spans="16:41" x14ac:dyDescent="0.2">
      <c r="P2588" s="2"/>
      <c r="Q2588" s="2"/>
      <c r="S2588" s="2"/>
      <c r="U2588" s="2"/>
      <c r="V2588" s="2"/>
      <c r="Y2588" s="88"/>
      <c r="AC2588" s="41"/>
      <c r="AE2588" s="159"/>
      <c r="AF2588" s="159"/>
      <c r="AG2588" s="41"/>
      <c r="AH2588" s="88"/>
      <c r="AK2588" s="41"/>
      <c r="AL2588" s="41"/>
      <c r="AM2588" s="41"/>
      <c r="AO2588" s="2"/>
    </row>
    <row r="2589" spans="16:41" x14ac:dyDescent="0.2">
      <c r="P2589" s="2"/>
      <c r="Q2589" s="2"/>
      <c r="S2589" s="2"/>
      <c r="U2589" s="2"/>
      <c r="V2589" s="2"/>
      <c r="Y2589" s="88"/>
      <c r="AC2589" s="41"/>
      <c r="AE2589" s="159"/>
      <c r="AF2589" s="159"/>
      <c r="AG2589" s="41"/>
      <c r="AH2589" s="88"/>
      <c r="AK2589" s="41"/>
      <c r="AL2589" s="41"/>
      <c r="AM2589" s="41"/>
      <c r="AO2589" s="2"/>
    </row>
    <row r="2590" spans="16:41" x14ac:dyDescent="0.2">
      <c r="P2590" s="2"/>
      <c r="Q2590" s="2"/>
      <c r="S2590" s="2"/>
      <c r="U2590" s="2"/>
      <c r="V2590" s="2"/>
      <c r="Y2590" s="88"/>
      <c r="AC2590" s="41"/>
      <c r="AE2590" s="159"/>
      <c r="AF2590" s="159"/>
      <c r="AG2590" s="41"/>
      <c r="AH2590" s="88"/>
      <c r="AK2590" s="41"/>
      <c r="AL2590" s="41"/>
      <c r="AM2590" s="41"/>
      <c r="AO2590" s="2"/>
    </row>
    <row r="2591" spans="16:41" x14ac:dyDescent="0.2">
      <c r="P2591" s="2"/>
      <c r="Q2591" s="2"/>
      <c r="S2591" s="2"/>
      <c r="U2591" s="2"/>
      <c r="V2591" s="2"/>
      <c r="Y2591" s="88"/>
      <c r="AC2591" s="41"/>
      <c r="AE2591" s="159"/>
      <c r="AF2591" s="159"/>
      <c r="AG2591" s="41"/>
      <c r="AH2591" s="88"/>
      <c r="AK2591" s="41"/>
      <c r="AL2591" s="41"/>
      <c r="AM2591" s="41"/>
      <c r="AO2591" s="2"/>
    </row>
    <row r="2592" spans="16:41" x14ac:dyDescent="0.2">
      <c r="P2592" s="2"/>
      <c r="Q2592" s="2"/>
      <c r="S2592" s="2"/>
      <c r="U2592" s="2"/>
      <c r="V2592" s="2"/>
      <c r="Y2592" s="88"/>
      <c r="AC2592" s="41"/>
      <c r="AE2592" s="159"/>
      <c r="AF2592" s="159"/>
      <c r="AG2592" s="41"/>
      <c r="AH2592" s="88"/>
      <c r="AK2592" s="41"/>
      <c r="AL2592" s="41"/>
      <c r="AM2592" s="41"/>
      <c r="AO2592" s="2"/>
    </row>
    <row r="2593" spans="16:41" x14ac:dyDescent="0.2">
      <c r="P2593" s="2"/>
      <c r="Q2593" s="2"/>
      <c r="S2593" s="2"/>
      <c r="U2593" s="2"/>
      <c r="V2593" s="2"/>
      <c r="Y2593" s="88"/>
      <c r="AC2593" s="41"/>
      <c r="AE2593" s="159"/>
      <c r="AF2593" s="159"/>
      <c r="AG2593" s="41"/>
      <c r="AH2593" s="88"/>
      <c r="AK2593" s="41"/>
      <c r="AL2593" s="41"/>
      <c r="AM2593" s="41"/>
      <c r="AO2593" s="2"/>
    </row>
    <row r="2594" spans="16:41" x14ac:dyDescent="0.2">
      <c r="P2594" s="2"/>
      <c r="Q2594" s="2"/>
      <c r="S2594" s="2"/>
      <c r="U2594" s="2"/>
      <c r="V2594" s="2"/>
      <c r="Y2594" s="88"/>
      <c r="AC2594" s="41"/>
      <c r="AE2594" s="159"/>
      <c r="AF2594" s="159"/>
      <c r="AG2594" s="41"/>
      <c r="AH2594" s="88"/>
      <c r="AK2594" s="41"/>
      <c r="AL2594" s="41"/>
      <c r="AM2594" s="41"/>
      <c r="AO2594" s="2"/>
    </row>
    <row r="2595" spans="16:41" x14ac:dyDescent="0.2">
      <c r="P2595" s="2"/>
      <c r="Q2595" s="2"/>
      <c r="S2595" s="2"/>
      <c r="U2595" s="2"/>
      <c r="V2595" s="2"/>
      <c r="Y2595" s="88"/>
      <c r="AC2595" s="41"/>
      <c r="AE2595" s="159"/>
      <c r="AF2595" s="159"/>
      <c r="AG2595" s="41"/>
      <c r="AH2595" s="88"/>
      <c r="AK2595" s="41"/>
      <c r="AL2595" s="41"/>
      <c r="AM2595" s="41"/>
      <c r="AO2595" s="2"/>
    </row>
    <row r="2596" spans="16:41" x14ac:dyDescent="0.2">
      <c r="P2596" s="2"/>
      <c r="Q2596" s="2"/>
      <c r="S2596" s="2"/>
      <c r="U2596" s="2"/>
      <c r="V2596" s="2"/>
      <c r="Y2596" s="88"/>
      <c r="AC2596" s="41"/>
      <c r="AE2596" s="159"/>
      <c r="AF2596" s="159"/>
      <c r="AG2596" s="41"/>
      <c r="AH2596" s="88"/>
      <c r="AK2596" s="41"/>
      <c r="AL2596" s="41"/>
      <c r="AM2596" s="41"/>
      <c r="AO2596" s="2"/>
    </row>
    <row r="2597" spans="16:41" x14ac:dyDescent="0.2">
      <c r="P2597" s="2"/>
      <c r="Q2597" s="2"/>
      <c r="S2597" s="2"/>
      <c r="U2597" s="2"/>
      <c r="V2597" s="2"/>
      <c r="Y2597" s="88"/>
      <c r="AC2597" s="41"/>
      <c r="AE2597" s="159"/>
      <c r="AF2597" s="159"/>
      <c r="AG2597" s="41"/>
      <c r="AH2597" s="88"/>
      <c r="AK2597" s="41"/>
      <c r="AL2597" s="41"/>
      <c r="AM2597" s="41"/>
      <c r="AO2597" s="2"/>
    </row>
    <row r="2598" spans="16:41" x14ac:dyDescent="0.2">
      <c r="P2598" s="2"/>
      <c r="Q2598" s="2"/>
      <c r="S2598" s="2"/>
      <c r="U2598" s="2"/>
      <c r="V2598" s="2"/>
      <c r="Y2598" s="88"/>
      <c r="AC2598" s="41"/>
      <c r="AE2598" s="159"/>
      <c r="AF2598" s="159"/>
      <c r="AG2598" s="41"/>
      <c r="AH2598" s="88"/>
      <c r="AK2598" s="41"/>
      <c r="AL2598" s="41"/>
      <c r="AM2598" s="41"/>
      <c r="AO2598" s="2"/>
    </row>
    <row r="2599" spans="16:41" x14ac:dyDescent="0.2">
      <c r="P2599" s="2"/>
      <c r="Q2599" s="2"/>
      <c r="S2599" s="2"/>
      <c r="U2599" s="2"/>
      <c r="V2599" s="2"/>
      <c r="Y2599" s="88"/>
      <c r="AC2599" s="41"/>
      <c r="AE2599" s="159"/>
      <c r="AF2599" s="159"/>
      <c r="AG2599" s="41"/>
      <c r="AH2599" s="88"/>
      <c r="AK2599" s="41"/>
      <c r="AL2599" s="41"/>
      <c r="AM2599" s="41"/>
      <c r="AO2599" s="2"/>
    </row>
    <row r="2600" spans="16:41" x14ac:dyDescent="0.2">
      <c r="P2600" s="2"/>
      <c r="Q2600" s="2"/>
      <c r="S2600" s="2"/>
      <c r="U2600" s="2"/>
      <c r="V2600" s="2"/>
      <c r="Y2600" s="88"/>
      <c r="AC2600" s="41"/>
      <c r="AE2600" s="159"/>
      <c r="AF2600" s="159"/>
      <c r="AG2600" s="41"/>
      <c r="AH2600" s="88"/>
      <c r="AK2600" s="41"/>
      <c r="AL2600" s="41"/>
      <c r="AM2600" s="41"/>
      <c r="AO2600" s="2"/>
    </row>
    <row r="2601" spans="16:41" x14ac:dyDescent="0.2">
      <c r="P2601" s="2"/>
      <c r="Q2601" s="2"/>
      <c r="S2601" s="2"/>
      <c r="U2601" s="2"/>
      <c r="V2601" s="2"/>
      <c r="Y2601" s="88"/>
      <c r="AC2601" s="41"/>
      <c r="AE2601" s="159"/>
      <c r="AF2601" s="159"/>
      <c r="AG2601" s="41"/>
      <c r="AH2601" s="88"/>
      <c r="AK2601" s="41"/>
      <c r="AL2601" s="41"/>
      <c r="AM2601" s="41"/>
      <c r="AO2601" s="2"/>
    </row>
    <row r="2602" spans="16:41" x14ac:dyDescent="0.2">
      <c r="P2602" s="2"/>
      <c r="Q2602" s="2"/>
      <c r="S2602" s="2"/>
      <c r="U2602" s="2"/>
      <c r="V2602" s="2"/>
      <c r="Y2602" s="88"/>
      <c r="AC2602" s="41"/>
      <c r="AE2602" s="159"/>
      <c r="AF2602" s="159"/>
      <c r="AG2602" s="41"/>
      <c r="AH2602" s="88"/>
      <c r="AK2602" s="41"/>
      <c r="AL2602" s="41"/>
      <c r="AM2602" s="41"/>
      <c r="AO2602" s="2"/>
    </row>
    <row r="2603" spans="16:41" x14ac:dyDescent="0.2">
      <c r="P2603" s="2"/>
      <c r="Q2603" s="2"/>
      <c r="S2603" s="2"/>
      <c r="U2603" s="2"/>
      <c r="V2603" s="2"/>
      <c r="Y2603" s="88"/>
      <c r="AC2603" s="41"/>
      <c r="AE2603" s="159"/>
      <c r="AF2603" s="159"/>
      <c r="AG2603" s="41"/>
      <c r="AH2603" s="88"/>
      <c r="AK2603" s="41"/>
      <c r="AL2603" s="41"/>
      <c r="AM2603" s="41"/>
      <c r="AO2603" s="2"/>
    </row>
    <row r="2604" spans="16:41" x14ac:dyDescent="0.2">
      <c r="P2604" s="2"/>
      <c r="Q2604" s="2"/>
      <c r="S2604" s="2"/>
      <c r="U2604" s="2"/>
      <c r="V2604" s="2"/>
      <c r="Y2604" s="88"/>
      <c r="AC2604" s="41"/>
      <c r="AE2604" s="159"/>
      <c r="AF2604" s="159"/>
      <c r="AG2604" s="41"/>
      <c r="AH2604" s="88"/>
      <c r="AK2604" s="41"/>
      <c r="AL2604" s="41"/>
      <c r="AM2604" s="41"/>
      <c r="AO2604" s="2"/>
    </row>
    <row r="2605" spans="16:41" x14ac:dyDescent="0.2">
      <c r="P2605" s="2"/>
      <c r="Q2605" s="2"/>
      <c r="S2605" s="2"/>
      <c r="U2605" s="2"/>
      <c r="V2605" s="2"/>
      <c r="Y2605" s="88"/>
      <c r="AC2605" s="41"/>
      <c r="AE2605" s="159"/>
      <c r="AF2605" s="159"/>
      <c r="AG2605" s="41"/>
      <c r="AH2605" s="88"/>
      <c r="AK2605" s="41"/>
      <c r="AL2605" s="41"/>
      <c r="AM2605" s="41"/>
      <c r="AO2605" s="2"/>
    </row>
    <row r="2606" spans="16:41" x14ac:dyDescent="0.2">
      <c r="P2606" s="2"/>
      <c r="Q2606" s="2"/>
      <c r="S2606" s="2"/>
      <c r="U2606" s="2"/>
      <c r="V2606" s="2"/>
      <c r="Y2606" s="88"/>
      <c r="AC2606" s="41"/>
      <c r="AE2606" s="159"/>
      <c r="AF2606" s="159"/>
      <c r="AG2606" s="41"/>
      <c r="AH2606" s="88"/>
      <c r="AK2606" s="41"/>
      <c r="AL2606" s="41"/>
      <c r="AM2606" s="41"/>
      <c r="AO2606" s="2"/>
    </row>
    <row r="2607" spans="16:41" x14ac:dyDescent="0.2">
      <c r="P2607" s="2"/>
      <c r="Q2607" s="2"/>
      <c r="S2607" s="2"/>
      <c r="U2607" s="2"/>
      <c r="V2607" s="2"/>
      <c r="Y2607" s="88"/>
      <c r="AC2607" s="41"/>
      <c r="AE2607" s="159"/>
      <c r="AF2607" s="159"/>
      <c r="AG2607" s="41"/>
      <c r="AH2607" s="88"/>
      <c r="AK2607" s="41"/>
      <c r="AL2607" s="41"/>
      <c r="AM2607" s="41"/>
      <c r="AO2607" s="2"/>
    </row>
    <row r="2608" spans="16:41" x14ac:dyDescent="0.2">
      <c r="P2608" s="2"/>
      <c r="Q2608" s="2"/>
      <c r="S2608" s="2"/>
      <c r="U2608" s="2"/>
      <c r="V2608" s="2"/>
      <c r="Y2608" s="88"/>
      <c r="AC2608" s="41"/>
      <c r="AE2608" s="159"/>
      <c r="AF2608" s="159"/>
      <c r="AG2608" s="41"/>
      <c r="AH2608" s="88"/>
      <c r="AK2608" s="41"/>
      <c r="AL2608" s="41"/>
      <c r="AM2608" s="41"/>
      <c r="AO2608" s="2"/>
    </row>
    <row r="2609" spans="16:41" x14ac:dyDescent="0.2">
      <c r="P2609" s="2"/>
      <c r="Q2609" s="2"/>
      <c r="S2609" s="2"/>
      <c r="U2609" s="2"/>
      <c r="V2609" s="2"/>
      <c r="Y2609" s="88"/>
      <c r="AC2609" s="41"/>
      <c r="AE2609" s="159"/>
      <c r="AF2609" s="159"/>
      <c r="AG2609" s="41"/>
      <c r="AH2609" s="88"/>
      <c r="AK2609" s="41"/>
      <c r="AL2609" s="41"/>
      <c r="AM2609" s="41"/>
      <c r="AO2609" s="2"/>
    </row>
    <row r="2610" spans="16:41" x14ac:dyDescent="0.2">
      <c r="P2610" s="2"/>
      <c r="Q2610" s="2"/>
      <c r="S2610" s="2"/>
      <c r="U2610" s="2"/>
      <c r="V2610" s="2"/>
      <c r="Y2610" s="88"/>
      <c r="AC2610" s="41"/>
      <c r="AE2610" s="159"/>
      <c r="AF2610" s="159"/>
      <c r="AG2610" s="41"/>
      <c r="AH2610" s="88"/>
      <c r="AK2610" s="41"/>
      <c r="AL2610" s="41"/>
      <c r="AM2610" s="41"/>
      <c r="AO2610" s="2"/>
    </row>
    <row r="2611" spans="16:41" x14ac:dyDescent="0.2">
      <c r="P2611" s="2"/>
      <c r="Q2611" s="2"/>
      <c r="S2611" s="2"/>
      <c r="U2611" s="2"/>
      <c r="V2611" s="2"/>
      <c r="Y2611" s="88"/>
      <c r="AC2611" s="41"/>
      <c r="AE2611" s="159"/>
      <c r="AF2611" s="159"/>
      <c r="AG2611" s="41"/>
      <c r="AH2611" s="88"/>
      <c r="AK2611" s="41"/>
      <c r="AL2611" s="41"/>
      <c r="AM2611" s="41"/>
      <c r="AO2611" s="2"/>
    </row>
    <row r="2612" spans="16:41" x14ac:dyDescent="0.2">
      <c r="P2612" s="2"/>
      <c r="Q2612" s="2"/>
      <c r="S2612" s="2"/>
      <c r="U2612" s="2"/>
      <c r="V2612" s="2"/>
      <c r="Y2612" s="88"/>
      <c r="AC2612" s="41"/>
      <c r="AE2612" s="159"/>
      <c r="AF2612" s="159"/>
      <c r="AG2612" s="41"/>
      <c r="AH2612" s="88"/>
      <c r="AK2612" s="41"/>
      <c r="AL2612" s="41"/>
      <c r="AM2612" s="41"/>
      <c r="AO2612" s="2"/>
    </row>
    <row r="2613" spans="16:41" x14ac:dyDescent="0.2">
      <c r="P2613" s="2"/>
      <c r="Q2613" s="2"/>
      <c r="S2613" s="2"/>
      <c r="U2613" s="2"/>
      <c r="V2613" s="2"/>
      <c r="Y2613" s="88"/>
      <c r="AC2613" s="41"/>
      <c r="AE2613" s="159"/>
      <c r="AF2613" s="159"/>
      <c r="AG2613" s="41"/>
      <c r="AH2613" s="88"/>
      <c r="AK2613" s="41"/>
      <c r="AL2613" s="41"/>
      <c r="AM2613" s="41"/>
      <c r="AO2613" s="2"/>
    </row>
    <row r="2614" spans="16:41" x14ac:dyDescent="0.2">
      <c r="P2614" s="2"/>
      <c r="Q2614" s="2"/>
      <c r="S2614" s="2"/>
      <c r="U2614" s="2"/>
      <c r="V2614" s="2"/>
      <c r="Y2614" s="88"/>
      <c r="AC2614" s="41"/>
      <c r="AE2614" s="159"/>
      <c r="AF2614" s="159"/>
      <c r="AG2614" s="41"/>
      <c r="AH2614" s="88"/>
      <c r="AK2614" s="41"/>
      <c r="AL2614" s="41"/>
      <c r="AM2614" s="41"/>
      <c r="AO2614" s="2"/>
    </row>
    <row r="2615" spans="16:41" x14ac:dyDescent="0.2">
      <c r="P2615" s="2"/>
      <c r="Q2615" s="2"/>
      <c r="S2615" s="2"/>
      <c r="U2615" s="2"/>
      <c r="V2615" s="2"/>
      <c r="Y2615" s="88"/>
      <c r="AC2615" s="41"/>
      <c r="AE2615" s="159"/>
      <c r="AF2615" s="159"/>
      <c r="AG2615" s="41"/>
      <c r="AH2615" s="88"/>
      <c r="AK2615" s="41"/>
      <c r="AL2615" s="41"/>
      <c r="AM2615" s="41"/>
      <c r="AO2615" s="2"/>
    </row>
    <row r="2616" spans="16:41" x14ac:dyDescent="0.2">
      <c r="P2616" s="2"/>
      <c r="Q2616" s="2"/>
      <c r="S2616" s="2"/>
      <c r="U2616" s="2"/>
      <c r="V2616" s="2"/>
      <c r="Y2616" s="88"/>
      <c r="AC2616" s="41"/>
      <c r="AE2616" s="159"/>
      <c r="AF2616" s="159"/>
      <c r="AG2616" s="41"/>
      <c r="AH2616" s="88"/>
      <c r="AK2616" s="41"/>
      <c r="AL2616" s="41"/>
      <c r="AM2616" s="41"/>
      <c r="AO2616" s="2"/>
    </row>
    <row r="2617" spans="16:41" x14ac:dyDescent="0.2">
      <c r="P2617" s="2"/>
      <c r="Q2617" s="2"/>
      <c r="S2617" s="2"/>
      <c r="U2617" s="2"/>
      <c r="V2617" s="2"/>
      <c r="Y2617" s="88"/>
      <c r="AC2617" s="41"/>
      <c r="AE2617" s="159"/>
      <c r="AF2617" s="159"/>
      <c r="AG2617" s="41"/>
      <c r="AH2617" s="88"/>
      <c r="AK2617" s="41"/>
      <c r="AL2617" s="41"/>
      <c r="AM2617" s="41"/>
      <c r="AO2617" s="2"/>
    </row>
    <row r="2618" spans="16:41" x14ac:dyDescent="0.2">
      <c r="P2618" s="2"/>
      <c r="Q2618" s="2"/>
      <c r="S2618" s="2"/>
      <c r="U2618" s="2"/>
      <c r="V2618" s="2"/>
      <c r="Y2618" s="88"/>
      <c r="AC2618" s="41"/>
      <c r="AE2618" s="159"/>
      <c r="AF2618" s="159"/>
      <c r="AG2618" s="41"/>
      <c r="AH2618" s="88"/>
      <c r="AK2618" s="41"/>
      <c r="AL2618" s="41"/>
      <c r="AM2618" s="41"/>
      <c r="AO2618" s="2"/>
    </row>
    <row r="2619" spans="16:41" x14ac:dyDescent="0.2">
      <c r="P2619" s="2"/>
      <c r="Q2619" s="2"/>
      <c r="S2619" s="2"/>
      <c r="U2619" s="2"/>
      <c r="V2619" s="2"/>
      <c r="Y2619" s="88"/>
      <c r="AC2619" s="41"/>
      <c r="AE2619" s="159"/>
      <c r="AF2619" s="159"/>
      <c r="AG2619" s="41"/>
      <c r="AH2619" s="88"/>
      <c r="AK2619" s="41"/>
      <c r="AL2619" s="41"/>
      <c r="AM2619" s="41"/>
      <c r="AO2619" s="2"/>
    </row>
    <row r="2620" spans="16:41" x14ac:dyDescent="0.2">
      <c r="P2620" s="2"/>
      <c r="Q2620" s="2"/>
      <c r="S2620" s="2"/>
      <c r="U2620" s="2"/>
      <c r="V2620" s="2"/>
      <c r="Y2620" s="88"/>
      <c r="AC2620" s="41"/>
      <c r="AE2620" s="159"/>
      <c r="AF2620" s="159"/>
      <c r="AG2620" s="41"/>
      <c r="AH2620" s="88"/>
      <c r="AK2620" s="41"/>
      <c r="AL2620" s="41"/>
      <c r="AM2620" s="41"/>
      <c r="AO2620" s="2"/>
    </row>
    <row r="2621" spans="16:41" x14ac:dyDescent="0.2">
      <c r="P2621" s="2"/>
      <c r="Q2621" s="2"/>
      <c r="S2621" s="2"/>
      <c r="U2621" s="2"/>
      <c r="V2621" s="2"/>
      <c r="Y2621" s="88"/>
      <c r="AC2621" s="41"/>
      <c r="AE2621" s="159"/>
      <c r="AF2621" s="159"/>
      <c r="AG2621" s="41"/>
      <c r="AH2621" s="88"/>
      <c r="AK2621" s="41"/>
      <c r="AL2621" s="41"/>
      <c r="AM2621" s="41"/>
      <c r="AO2621" s="2"/>
    </row>
    <row r="2622" spans="16:41" x14ac:dyDescent="0.2">
      <c r="P2622" s="2"/>
      <c r="Q2622" s="2"/>
      <c r="S2622" s="2"/>
      <c r="U2622" s="2"/>
      <c r="V2622" s="2"/>
      <c r="Y2622" s="88"/>
      <c r="AC2622" s="41"/>
      <c r="AE2622" s="159"/>
      <c r="AF2622" s="159"/>
      <c r="AG2622" s="41"/>
      <c r="AH2622" s="88"/>
      <c r="AK2622" s="41"/>
      <c r="AL2622" s="41"/>
      <c r="AM2622" s="41"/>
      <c r="AO2622" s="2"/>
    </row>
    <row r="2623" spans="16:41" x14ac:dyDescent="0.2">
      <c r="P2623" s="2"/>
      <c r="Q2623" s="2"/>
      <c r="S2623" s="2"/>
      <c r="U2623" s="2"/>
      <c r="V2623" s="2"/>
      <c r="Y2623" s="88"/>
      <c r="AC2623" s="41"/>
      <c r="AE2623" s="159"/>
      <c r="AF2623" s="159"/>
      <c r="AG2623" s="41"/>
      <c r="AH2623" s="88"/>
      <c r="AK2623" s="41"/>
      <c r="AL2623" s="41"/>
      <c r="AM2623" s="41"/>
      <c r="AO2623" s="2"/>
    </row>
    <row r="2624" spans="16:41" x14ac:dyDescent="0.2">
      <c r="P2624" s="2"/>
      <c r="Q2624" s="2"/>
      <c r="S2624" s="2"/>
      <c r="U2624" s="2"/>
      <c r="V2624" s="2"/>
      <c r="Y2624" s="88"/>
      <c r="AC2624" s="41"/>
      <c r="AE2624" s="159"/>
      <c r="AF2624" s="159"/>
      <c r="AG2624" s="41"/>
      <c r="AH2624" s="88"/>
      <c r="AK2624" s="41"/>
      <c r="AL2624" s="41"/>
      <c r="AM2624" s="41"/>
      <c r="AO2624" s="2"/>
    </row>
    <row r="2625" spans="16:41" x14ac:dyDescent="0.2">
      <c r="P2625" s="2"/>
      <c r="Q2625" s="2"/>
      <c r="S2625" s="2"/>
      <c r="U2625" s="2"/>
      <c r="V2625" s="2"/>
      <c r="Y2625" s="88"/>
      <c r="AC2625" s="41"/>
      <c r="AE2625" s="159"/>
      <c r="AF2625" s="159"/>
      <c r="AG2625" s="41"/>
      <c r="AH2625" s="88"/>
      <c r="AK2625" s="41"/>
      <c r="AL2625" s="41"/>
      <c r="AM2625" s="41"/>
      <c r="AO2625" s="2"/>
    </row>
    <row r="2626" spans="16:41" x14ac:dyDescent="0.2">
      <c r="P2626" s="2"/>
      <c r="Q2626" s="2"/>
      <c r="S2626" s="2"/>
      <c r="U2626" s="2"/>
      <c r="V2626" s="2"/>
      <c r="Y2626" s="88"/>
      <c r="AC2626" s="41"/>
      <c r="AE2626" s="159"/>
      <c r="AF2626" s="159"/>
      <c r="AG2626" s="41"/>
      <c r="AH2626" s="88"/>
      <c r="AK2626" s="41"/>
      <c r="AL2626" s="41"/>
      <c r="AM2626" s="41"/>
      <c r="AO2626" s="2"/>
    </row>
    <row r="2627" spans="16:41" x14ac:dyDescent="0.2">
      <c r="P2627" s="2"/>
      <c r="Q2627" s="2"/>
      <c r="S2627" s="2"/>
      <c r="U2627" s="2"/>
      <c r="V2627" s="2"/>
      <c r="Y2627" s="88"/>
      <c r="AC2627" s="41"/>
      <c r="AE2627" s="159"/>
      <c r="AF2627" s="159"/>
      <c r="AG2627" s="41"/>
      <c r="AH2627" s="88"/>
      <c r="AK2627" s="41"/>
      <c r="AL2627" s="41"/>
      <c r="AM2627" s="41"/>
      <c r="AO2627" s="2"/>
    </row>
    <row r="2628" spans="16:41" x14ac:dyDescent="0.2">
      <c r="P2628" s="2"/>
      <c r="Q2628" s="2"/>
      <c r="S2628" s="2"/>
      <c r="U2628" s="2"/>
      <c r="V2628" s="2"/>
      <c r="Y2628" s="88"/>
      <c r="AC2628" s="41"/>
      <c r="AE2628" s="159"/>
      <c r="AF2628" s="159"/>
      <c r="AG2628" s="41"/>
      <c r="AH2628" s="88"/>
      <c r="AK2628" s="41"/>
      <c r="AL2628" s="41"/>
      <c r="AM2628" s="41"/>
      <c r="AO2628" s="2"/>
    </row>
    <row r="2629" spans="16:41" x14ac:dyDescent="0.2">
      <c r="P2629" s="2"/>
      <c r="Q2629" s="2"/>
      <c r="S2629" s="2"/>
      <c r="U2629" s="2"/>
      <c r="V2629" s="2"/>
      <c r="Y2629" s="88"/>
      <c r="AC2629" s="41"/>
      <c r="AE2629" s="159"/>
      <c r="AF2629" s="159"/>
      <c r="AG2629" s="41"/>
      <c r="AH2629" s="88"/>
      <c r="AK2629" s="41"/>
      <c r="AL2629" s="41"/>
      <c r="AM2629" s="41"/>
      <c r="AO2629" s="2"/>
    </row>
    <row r="2630" spans="16:41" x14ac:dyDescent="0.2">
      <c r="P2630" s="2"/>
      <c r="Q2630" s="2"/>
      <c r="S2630" s="2"/>
      <c r="U2630" s="2"/>
      <c r="V2630" s="2"/>
      <c r="Y2630" s="88"/>
      <c r="AC2630" s="41"/>
      <c r="AE2630" s="159"/>
      <c r="AF2630" s="159"/>
      <c r="AG2630" s="41"/>
      <c r="AH2630" s="88"/>
      <c r="AK2630" s="41"/>
      <c r="AL2630" s="41"/>
      <c r="AM2630" s="41"/>
      <c r="AO2630" s="2"/>
    </row>
    <row r="2631" spans="16:41" x14ac:dyDescent="0.2">
      <c r="P2631" s="2"/>
      <c r="Q2631" s="2"/>
      <c r="S2631" s="2"/>
      <c r="U2631" s="2"/>
      <c r="V2631" s="2"/>
      <c r="Y2631" s="88"/>
      <c r="AC2631" s="41"/>
      <c r="AE2631" s="159"/>
      <c r="AF2631" s="159"/>
      <c r="AG2631" s="41"/>
      <c r="AH2631" s="88"/>
      <c r="AK2631" s="41"/>
      <c r="AL2631" s="41"/>
      <c r="AM2631" s="41"/>
      <c r="AO2631" s="2"/>
    </row>
    <row r="2632" spans="16:41" x14ac:dyDescent="0.2">
      <c r="P2632" s="2"/>
      <c r="Q2632" s="2"/>
      <c r="S2632" s="2"/>
      <c r="U2632" s="2"/>
      <c r="V2632" s="2"/>
      <c r="Y2632" s="88"/>
      <c r="AC2632" s="41"/>
      <c r="AE2632" s="159"/>
      <c r="AF2632" s="159"/>
      <c r="AG2632" s="41"/>
      <c r="AH2632" s="88"/>
      <c r="AK2632" s="41"/>
      <c r="AL2632" s="41"/>
      <c r="AM2632" s="41"/>
      <c r="AO2632" s="2"/>
    </row>
    <row r="2633" spans="16:41" x14ac:dyDescent="0.2">
      <c r="P2633" s="2"/>
      <c r="Q2633" s="2"/>
      <c r="S2633" s="2"/>
      <c r="U2633" s="2"/>
      <c r="V2633" s="2"/>
      <c r="Y2633" s="88"/>
      <c r="AC2633" s="41"/>
      <c r="AE2633" s="159"/>
      <c r="AF2633" s="159"/>
      <c r="AG2633" s="41"/>
      <c r="AH2633" s="88"/>
      <c r="AK2633" s="41"/>
      <c r="AL2633" s="41"/>
      <c r="AM2633" s="41"/>
      <c r="AO2633" s="2"/>
    </row>
    <row r="2634" spans="16:41" x14ac:dyDescent="0.2">
      <c r="P2634" s="2"/>
      <c r="Q2634" s="2"/>
      <c r="S2634" s="2"/>
      <c r="U2634" s="2"/>
      <c r="V2634" s="2"/>
      <c r="Y2634" s="88"/>
      <c r="AC2634" s="41"/>
      <c r="AE2634" s="159"/>
      <c r="AF2634" s="159"/>
      <c r="AG2634" s="41"/>
      <c r="AH2634" s="88"/>
      <c r="AK2634" s="41"/>
      <c r="AL2634" s="41"/>
      <c r="AM2634" s="41"/>
      <c r="AO2634" s="2"/>
    </row>
    <row r="2635" spans="16:41" x14ac:dyDescent="0.2">
      <c r="P2635" s="2"/>
      <c r="Q2635" s="2"/>
      <c r="S2635" s="2"/>
      <c r="U2635" s="2"/>
      <c r="V2635" s="2"/>
      <c r="Y2635" s="88"/>
      <c r="AC2635" s="41"/>
      <c r="AE2635" s="159"/>
      <c r="AF2635" s="159"/>
      <c r="AG2635" s="41"/>
      <c r="AH2635" s="88"/>
      <c r="AK2635" s="41"/>
      <c r="AL2635" s="41"/>
      <c r="AM2635" s="41"/>
      <c r="AO2635" s="2"/>
    </row>
    <row r="2636" spans="16:41" x14ac:dyDescent="0.2">
      <c r="P2636" s="2"/>
      <c r="Q2636" s="2"/>
      <c r="S2636" s="2"/>
      <c r="U2636" s="2"/>
      <c r="V2636" s="2"/>
      <c r="Y2636" s="88"/>
      <c r="AC2636" s="41"/>
      <c r="AE2636" s="159"/>
      <c r="AF2636" s="159"/>
      <c r="AG2636" s="41"/>
      <c r="AH2636" s="88"/>
      <c r="AK2636" s="41"/>
      <c r="AL2636" s="41"/>
      <c r="AM2636" s="41"/>
      <c r="AO2636" s="2"/>
    </row>
    <row r="2637" spans="16:41" x14ac:dyDescent="0.2">
      <c r="P2637" s="2"/>
      <c r="Q2637" s="2"/>
      <c r="S2637" s="2"/>
      <c r="U2637" s="2"/>
      <c r="V2637" s="2"/>
      <c r="Y2637" s="88"/>
      <c r="AC2637" s="41"/>
      <c r="AE2637" s="159"/>
      <c r="AF2637" s="159"/>
      <c r="AG2637" s="41"/>
      <c r="AH2637" s="88"/>
      <c r="AK2637" s="41"/>
      <c r="AL2637" s="41"/>
      <c r="AM2637" s="41"/>
      <c r="AO2637" s="2"/>
    </row>
    <row r="2638" spans="16:41" x14ac:dyDescent="0.2">
      <c r="P2638" s="2"/>
      <c r="Q2638" s="2"/>
      <c r="S2638" s="2"/>
      <c r="U2638" s="2"/>
      <c r="V2638" s="2"/>
      <c r="Y2638" s="88"/>
      <c r="AC2638" s="41"/>
      <c r="AE2638" s="159"/>
      <c r="AF2638" s="159"/>
      <c r="AG2638" s="41"/>
      <c r="AH2638" s="88"/>
      <c r="AK2638" s="41"/>
      <c r="AL2638" s="41"/>
      <c r="AM2638" s="41"/>
      <c r="AO2638" s="2"/>
    </row>
    <row r="2639" spans="16:41" x14ac:dyDescent="0.2">
      <c r="P2639" s="2"/>
      <c r="Q2639" s="2"/>
      <c r="S2639" s="2"/>
      <c r="U2639" s="2"/>
      <c r="V2639" s="2"/>
      <c r="Y2639" s="88"/>
      <c r="AC2639" s="41"/>
      <c r="AE2639" s="159"/>
      <c r="AF2639" s="159"/>
      <c r="AG2639" s="41"/>
      <c r="AH2639" s="88"/>
      <c r="AK2639" s="41"/>
      <c r="AL2639" s="41"/>
      <c r="AM2639" s="41"/>
      <c r="AO2639" s="2"/>
    </row>
    <row r="2640" spans="16:41" x14ac:dyDescent="0.2">
      <c r="P2640" s="2"/>
      <c r="Q2640" s="2"/>
      <c r="S2640" s="2"/>
      <c r="U2640" s="2"/>
      <c r="V2640" s="2"/>
      <c r="Y2640" s="88"/>
      <c r="AC2640" s="41"/>
      <c r="AE2640" s="159"/>
      <c r="AF2640" s="159"/>
      <c r="AG2640" s="41"/>
      <c r="AH2640" s="88"/>
      <c r="AK2640" s="41"/>
      <c r="AL2640" s="41"/>
      <c r="AM2640" s="41"/>
      <c r="AO2640" s="2"/>
    </row>
    <row r="2641" spans="16:41" x14ac:dyDescent="0.2">
      <c r="P2641" s="2"/>
      <c r="Q2641" s="2"/>
      <c r="S2641" s="2"/>
      <c r="U2641" s="2"/>
      <c r="V2641" s="2"/>
      <c r="Y2641" s="88"/>
      <c r="AC2641" s="41"/>
      <c r="AE2641" s="159"/>
      <c r="AF2641" s="159"/>
      <c r="AG2641" s="41"/>
      <c r="AH2641" s="88"/>
      <c r="AK2641" s="41"/>
      <c r="AL2641" s="41"/>
      <c r="AM2641" s="41"/>
      <c r="AO2641" s="2"/>
    </row>
    <row r="2642" spans="16:41" x14ac:dyDescent="0.2">
      <c r="P2642" s="2"/>
      <c r="Q2642" s="2"/>
      <c r="S2642" s="2"/>
      <c r="U2642" s="2"/>
      <c r="V2642" s="2"/>
      <c r="Y2642" s="88"/>
      <c r="AC2642" s="41"/>
      <c r="AE2642" s="159"/>
      <c r="AF2642" s="159"/>
      <c r="AG2642" s="41"/>
      <c r="AH2642" s="88"/>
      <c r="AK2642" s="41"/>
      <c r="AL2642" s="41"/>
      <c r="AM2642" s="41"/>
      <c r="AO2642" s="2"/>
    </row>
    <row r="2643" spans="16:41" x14ac:dyDescent="0.2">
      <c r="P2643" s="2"/>
      <c r="Q2643" s="2"/>
      <c r="S2643" s="2"/>
      <c r="U2643" s="2"/>
      <c r="V2643" s="2"/>
      <c r="Y2643" s="88"/>
      <c r="AC2643" s="41"/>
      <c r="AE2643" s="159"/>
      <c r="AF2643" s="159"/>
      <c r="AG2643" s="41"/>
      <c r="AH2643" s="88"/>
      <c r="AK2643" s="41"/>
      <c r="AL2643" s="41"/>
      <c r="AM2643" s="41"/>
      <c r="AO2643" s="2"/>
    </row>
    <row r="2644" spans="16:41" x14ac:dyDescent="0.2">
      <c r="P2644" s="2"/>
      <c r="Q2644" s="2"/>
      <c r="S2644" s="2"/>
      <c r="U2644" s="2"/>
      <c r="V2644" s="2"/>
      <c r="Y2644" s="88"/>
      <c r="AC2644" s="41"/>
      <c r="AE2644" s="159"/>
      <c r="AF2644" s="159"/>
      <c r="AG2644" s="41"/>
      <c r="AH2644" s="88"/>
      <c r="AK2644" s="41"/>
      <c r="AL2644" s="41"/>
      <c r="AM2644" s="41"/>
      <c r="AO2644" s="2"/>
    </row>
    <row r="2645" spans="16:41" x14ac:dyDescent="0.2">
      <c r="P2645" s="2"/>
      <c r="Q2645" s="2"/>
      <c r="S2645" s="2"/>
      <c r="U2645" s="2"/>
      <c r="V2645" s="2"/>
      <c r="Y2645" s="88"/>
      <c r="AC2645" s="41"/>
      <c r="AE2645" s="159"/>
      <c r="AF2645" s="159"/>
      <c r="AG2645" s="41"/>
      <c r="AH2645" s="88"/>
      <c r="AK2645" s="41"/>
      <c r="AL2645" s="41"/>
      <c r="AM2645" s="41"/>
      <c r="AO2645" s="2"/>
    </row>
    <row r="2646" spans="16:41" x14ac:dyDescent="0.2">
      <c r="P2646" s="2"/>
      <c r="Q2646" s="2"/>
      <c r="S2646" s="2"/>
      <c r="U2646" s="2"/>
      <c r="V2646" s="2"/>
      <c r="Y2646" s="88"/>
      <c r="AC2646" s="41"/>
      <c r="AE2646" s="159"/>
      <c r="AF2646" s="159"/>
      <c r="AG2646" s="41"/>
      <c r="AH2646" s="88"/>
      <c r="AK2646" s="41"/>
      <c r="AL2646" s="41"/>
      <c r="AM2646" s="41"/>
      <c r="AO2646" s="2"/>
    </row>
    <row r="2647" spans="16:41" x14ac:dyDescent="0.2">
      <c r="P2647" s="2"/>
      <c r="Q2647" s="2"/>
      <c r="S2647" s="2"/>
      <c r="U2647" s="2"/>
      <c r="V2647" s="2"/>
      <c r="Y2647" s="88"/>
      <c r="AC2647" s="41"/>
      <c r="AE2647" s="159"/>
      <c r="AF2647" s="159"/>
      <c r="AG2647" s="41"/>
      <c r="AH2647" s="88"/>
      <c r="AK2647" s="41"/>
      <c r="AL2647" s="41"/>
      <c r="AM2647" s="41"/>
      <c r="AO2647" s="2"/>
    </row>
    <row r="2648" spans="16:41" x14ac:dyDescent="0.2">
      <c r="P2648" s="2"/>
      <c r="Q2648" s="2"/>
      <c r="S2648" s="2"/>
      <c r="U2648" s="2"/>
      <c r="V2648" s="2"/>
      <c r="Y2648" s="88"/>
      <c r="AC2648" s="41"/>
      <c r="AE2648" s="159"/>
      <c r="AF2648" s="159"/>
      <c r="AG2648" s="41"/>
      <c r="AH2648" s="88"/>
      <c r="AK2648" s="41"/>
      <c r="AL2648" s="41"/>
      <c r="AM2648" s="41"/>
      <c r="AO2648" s="2"/>
    </row>
    <row r="2649" spans="16:41" x14ac:dyDescent="0.2">
      <c r="P2649" s="2"/>
      <c r="Q2649" s="2"/>
      <c r="S2649" s="2"/>
      <c r="U2649" s="2"/>
      <c r="V2649" s="2"/>
      <c r="Y2649" s="88"/>
      <c r="AC2649" s="41"/>
      <c r="AE2649" s="159"/>
      <c r="AF2649" s="159"/>
      <c r="AG2649" s="41"/>
      <c r="AH2649" s="88"/>
      <c r="AK2649" s="41"/>
      <c r="AL2649" s="41"/>
      <c r="AM2649" s="41"/>
      <c r="AO2649" s="2"/>
    </row>
    <row r="2650" spans="16:41" x14ac:dyDescent="0.2">
      <c r="P2650" s="2"/>
      <c r="Q2650" s="2"/>
      <c r="S2650" s="2"/>
      <c r="U2650" s="2"/>
      <c r="V2650" s="2"/>
      <c r="Y2650" s="88"/>
      <c r="AC2650" s="41"/>
      <c r="AE2650" s="159"/>
      <c r="AF2650" s="159"/>
      <c r="AG2650" s="41"/>
      <c r="AH2650" s="88"/>
      <c r="AK2650" s="41"/>
      <c r="AL2650" s="41"/>
      <c r="AM2650" s="41"/>
      <c r="AO2650" s="2"/>
    </row>
    <row r="2651" spans="16:41" x14ac:dyDescent="0.2">
      <c r="P2651" s="2"/>
      <c r="Q2651" s="2"/>
      <c r="S2651" s="2"/>
      <c r="U2651" s="2"/>
      <c r="V2651" s="2"/>
      <c r="Y2651" s="88"/>
      <c r="AC2651" s="41"/>
      <c r="AE2651" s="159"/>
      <c r="AF2651" s="159"/>
      <c r="AG2651" s="41"/>
      <c r="AH2651" s="88"/>
      <c r="AK2651" s="41"/>
      <c r="AL2651" s="41"/>
      <c r="AM2651" s="41"/>
      <c r="AO2651" s="2"/>
    </row>
    <row r="2652" spans="16:41" x14ac:dyDescent="0.2">
      <c r="P2652" s="2"/>
      <c r="Q2652" s="2"/>
      <c r="S2652" s="2"/>
      <c r="U2652" s="2"/>
      <c r="V2652" s="2"/>
      <c r="Y2652" s="88"/>
      <c r="AC2652" s="41"/>
      <c r="AE2652" s="159"/>
      <c r="AF2652" s="159"/>
      <c r="AG2652" s="41"/>
      <c r="AH2652" s="88"/>
      <c r="AK2652" s="41"/>
      <c r="AL2652" s="41"/>
      <c r="AM2652" s="41"/>
      <c r="AO2652" s="2"/>
    </row>
    <row r="2653" spans="16:41" x14ac:dyDescent="0.2">
      <c r="P2653" s="2"/>
      <c r="Q2653" s="2"/>
      <c r="S2653" s="2"/>
      <c r="U2653" s="2"/>
      <c r="V2653" s="2"/>
      <c r="Y2653" s="88"/>
      <c r="AC2653" s="41"/>
      <c r="AE2653" s="159"/>
      <c r="AF2653" s="159"/>
      <c r="AG2653" s="41"/>
      <c r="AH2653" s="88"/>
      <c r="AK2653" s="41"/>
      <c r="AL2653" s="41"/>
      <c r="AM2653" s="41"/>
      <c r="AO2653" s="2"/>
    </row>
    <row r="2654" spans="16:41" x14ac:dyDescent="0.2">
      <c r="P2654" s="2"/>
      <c r="Q2654" s="2"/>
      <c r="S2654" s="2"/>
      <c r="U2654" s="2"/>
      <c r="V2654" s="2"/>
      <c r="Y2654" s="88"/>
      <c r="AC2654" s="41"/>
      <c r="AE2654" s="159"/>
      <c r="AF2654" s="159"/>
      <c r="AG2654" s="41"/>
      <c r="AH2654" s="88"/>
      <c r="AK2654" s="41"/>
      <c r="AL2654" s="41"/>
      <c r="AM2654" s="41"/>
      <c r="AO2654" s="2"/>
    </row>
    <row r="2655" spans="16:41" x14ac:dyDescent="0.2">
      <c r="P2655" s="2"/>
      <c r="Q2655" s="2"/>
      <c r="S2655" s="2"/>
      <c r="U2655" s="2"/>
      <c r="V2655" s="2"/>
      <c r="Y2655" s="88"/>
      <c r="AC2655" s="41"/>
      <c r="AE2655" s="159"/>
      <c r="AF2655" s="159"/>
      <c r="AG2655" s="41"/>
      <c r="AH2655" s="88"/>
      <c r="AK2655" s="41"/>
      <c r="AL2655" s="41"/>
      <c r="AM2655" s="41"/>
      <c r="AO2655" s="2"/>
    </row>
    <row r="2656" spans="16:41" x14ac:dyDescent="0.2">
      <c r="P2656" s="2"/>
      <c r="Q2656" s="2"/>
      <c r="S2656" s="2"/>
      <c r="U2656" s="2"/>
      <c r="V2656" s="2"/>
      <c r="Y2656" s="88"/>
      <c r="AC2656" s="41"/>
      <c r="AE2656" s="159"/>
      <c r="AF2656" s="159"/>
      <c r="AG2656" s="41"/>
      <c r="AH2656" s="88"/>
      <c r="AK2656" s="41"/>
      <c r="AL2656" s="41"/>
      <c r="AM2656" s="41"/>
      <c r="AO2656" s="2"/>
    </row>
    <row r="2657" spans="16:41" x14ac:dyDescent="0.2">
      <c r="P2657" s="2"/>
      <c r="Q2657" s="2"/>
      <c r="S2657" s="2"/>
      <c r="U2657" s="2"/>
      <c r="V2657" s="2"/>
      <c r="Y2657" s="88"/>
      <c r="AC2657" s="41"/>
      <c r="AE2657" s="159"/>
      <c r="AF2657" s="159"/>
      <c r="AG2657" s="41"/>
      <c r="AH2657" s="88"/>
      <c r="AK2657" s="41"/>
      <c r="AL2657" s="41"/>
      <c r="AM2657" s="41"/>
      <c r="AO2657" s="2"/>
    </row>
    <row r="2658" spans="16:41" x14ac:dyDescent="0.2">
      <c r="P2658" s="2"/>
      <c r="Q2658" s="2"/>
      <c r="S2658" s="2"/>
      <c r="U2658" s="2"/>
      <c r="V2658" s="2"/>
      <c r="Y2658" s="88"/>
      <c r="AC2658" s="41"/>
      <c r="AE2658" s="159"/>
      <c r="AF2658" s="159"/>
      <c r="AG2658" s="41"/>
      <c r="AH2658" s="88"/>
      <c r="AK2658" s="41"/>
      <c r="AL2658" s="41"/>
      <c r="AM2658" s="41"/>
      <c r="AO2658" s="2"/>
    </row>
    <row r="2659" spans="16:41" x14ac:dyDescent="0.2">
      <c r="P2659" s="2"/>
      <c r="Q2659" s="2"/>
      <c r="S2659" s="2"/>
      <c r="U2659" s="2"/>
      <c r="V2659" s="2"/>
      <c r="Y2659" s="88"/>
      <c r="AC2659" s="41"/>
      <c r="AE2659" s="159"/>
      <c r="AF2659" s="159"/>
      <c r="AG2659" s="41"/>
      <c r="AH2659" s="88"/>
      <c r="AK2659" s="41"/>
      <c r="AL2659" s="41"/>
      <c r="AM2659" s="41"/>
      <c r="AO2659" s="2"/>
    </row>
    <row r="2660" spans="16:41" x14ac:dyDescent="0.2">
      <c r="P2660" s="2"/>
      <c r="Q2660" s="2"/>
      <c r="S2660" s="2"/>
      <c r="U2660" s="2"/>
      <c r="V2660" s="2"/>
      <c r="Y2660" s="88"/>
      <c r="AC2660" s="41"/>
      <c r="AE2660" s="159"/>
      <c r="AF2660" s="159"/>
      <c r="AG2660" s="41"/>
      <c r="AH2660" s="88"/>
      <c r="AK2660" s="41"/>
      <c r="AL2660" s="41"/>
      <c r="AM2660" s="41"/>
      <c r="AO2660" s="2"/>
    </row>
    <row r="2661" spans="16:41" x14ac:dyDescent="0.2">
      <c r="P2661" s="2"/>
      <c r="Q2661" s="2"/>
      <c r="S2661" s="2"/>
      <c r="U2661" s="2"/>
      <c r="V2661" s="2"/>
      <c r="Y2661" s="88"/>
      <c r="AC2661" s="41"/>
      <c r="AE2661" s="159"/>
      <c r="AF2661" s="159"/>
      <c r="AG2661" s="41"/>
      <c r="AH2661" s="88"/>
      <c r="AK2661" s="41"/>
      <c r="AL2661" s="41"/>
      <c r="AM2661" s="41"/>
      <c r="AO2661" s="2"/>
    </row>
    <row r="2662" spans="16:41" x14ac:dyDescent="0.2">
      <c r="P2662" s="2"/>
      <c r="Q2662" s="2"/>
      <c r="S2662" s="2"/>
      <c r="U2662" s="2"/>
      <c r="V2662" s="2"/>
      <c r="Y2662" s="88"/>
      <c r="AC2662" s="41"/>
      <c r="AE2662" s="159"/>
      <c r="AF2662" s="159"/>
      <c r="AG2662" s="41"/>
      <c r="AH2662" s="88"/>
      <c r="AK2662" s="41"/>
      <c r="AL2662" s="41"/>
      <c r="AM2662" s="41"/>
      <c r="AO2662" s="2"/>
    </row>
    <row r="2663" spans="16:41" x14ac:dyDescent="0.2">
      <c r="P2663" s="2"/>
      <c r="Q2663" s="2"/>
      <c r="S2663" s="2"/>
      <c r="U2663" s="2"/>
      <c r="V2663" s="2"/>
      <c r="Y2663" s="88"/>
      <c r="AC2663" s="41"/>
      <c r="AE2663" s="159"/>
      <c r="AF2663" s="159"/>
      <c r="AG2663" s="41"/>
      <c r="AH2663" s="88"/>
      <c r="AK2663" s="41"/>
      <c r="AL2663" s="41"/>
      <c r="AM2663" s="41"/>
      <c r="AO2663" s="2"/>
    </row>
    <row r="2664" spans="16:41" x14ac:dyDescent="0.2">
      <c r="P2664" s="2"/>
      <c r="Q2664" s="2"/>
      <c r="S2664" s="2"/>
      <c r="U2664" s="2"/>
      <c r="V2664" s="2"/>
      <c r="Y2664" s="88"/>
      <c r="AC2664" s="41"/>
      <c r="AE2664" s="159"/>
      <c r="AF2664" s="159"/>
      <c r="AG2664" s="41"/>
      <c r="AH2664" s="88"/>
      <c r="AK2664" s="41"/>
      <c r="AL2664" s="41"/>
      <c r="AM2664" s="41"/>
      <c r="AO2664" s="2"/>
    </row>
    <row r="2665" spans="16:41" x14ac:dyDescent="0.2">
      <c r="P2665" s="2"/>
      <c r="Q2665" s="2"/>
      <c r="S2665" s="2"/>
      <c r="U2665" s="2"/>
      <c r="V2665" s="2"/>
      <c r="Y2665" s="88"/>
      <c r="AC2665" s="41"/>
      <c r="AE2665" s="159"/>
      <c r="AF2665" s="159"/>
      <c r="AG2665" s="41"/>
      <c r="AH2665" s="88"/>
      <c r="AK2665" s="41"/>
      <c r="AL2665" s="41"/>
      <c r="AM2665" s="41"/>
      <c r="AO2665" s="2"/>
    </row>
    <row r="2666" spans="16:41" x14ac:dyDescent="0.2">
      <c r="P2666" s="2"/>
      <c r="Q2666" s="2"/>
      <c r="S2666" s="2"/>
      <c r="U2666" s="2"/>
      <c r="V2666" s="2"/>
      <c r="Y2666" s="88"/>
      <c r="AC2666" s="41"/>
      <c r="AE2666" s="159"/>
      <c r="AF2666" s="159"/>
      <c r="AG2666" s="41"/>
      <c r="AH2666" s="88"/>
      <c r="AK2666" s="41"/>
      <c r="AL2666" s="41"/>
      <c r="AM2666" s="41"/>
      <c r="AO2666" s="2"/>
    </row>
    <row r="2667" spans="16:41" x14ac:dyDescent="0.2">
      <c r="P2667" s="2"/>
      <c r="Q2667" s="2"/>
      <c r="S2667" s="2"/>
      <c r="U2667" s="2"/>
      <c r="V2667" s="2"/>
      <c r="Y2667" s="88"/>
      <c r="AC2667" s="41"/>
      <c r="AE2667" s="159"/>
      <c r="AF2667" s="159"/>
      <c r="AG2667" s="41"/>
      <c r="AH2667" s="88"/>
      <c r="AK2667" s="41"/>
      <c r="AL2667" s="41"/>
      <c r="AM2667" s="41"/>
      <c r="AO2667" s="2"/>
    </row>
    <row r="2668" spans="16:41" x14ac:dyDescent="0.2">
      <c r="P2668" s="2"/>
      <c r="Q2668" s="2"/>
      <c r="S2668" s="2"/>
      <c r="U2668" s="2"/>
      <c r="V2668" s="2"/>
      <c r="Y2668" s="88"/>
      <c r="AC2668" s="41"/>
      <c r="AE2668" s="159"/>
      <c r="AF2668" s="159"/>
      <c r="AG2668" s="41"/>
      <c r="AH2668" s="88"/>
      <c r="AK2668" s="41"/>
      <c r="AL2668" s="41"/>
      <c r="AM2668" s="41"/>
      <c r="AO2668" s="2"/>
    </row>
    <row r="2669" spans="16:41" x14ac:dyDescent="0.2">
      <c r="P2669" s="2"/>
      <c r="Q2669" s="2"/>
      <c r="S2669" s="2"/>
      <c r="U2669" s="2"/>
      <c r="V2669" s="2"/>
      <c r="Y2669" s="88"/>
      <c r="AC2669" s="41"/>
      <c r="AE2669" s="159"/>
      <c r="AF2669" s="159"/>
      <c r="AG2669" s="41"/>
      <c r="AH2669" s="88"/>
      <c r="AK2669" s="41"/>
      <c r="AL2669" s="41"/>
      <c r="AM2669" s="41"/>
      <c r="AO2669" s="2"/>
    </row>
    <row r="2670" spans="16:41" x14ac:dyDescent="0.2">
      <c r="P2670" s="2"/>
      <c r="Q2670" s="2"/>
      <c r="S2670" s="2"/>
      <c r="U2670" s="2"/>
      <c r="V2670" s="2"/>
      <c r="Y2670" s="88"/>
      <c r="AC2670" s="41"/>
      <c r="AE2670" s="159"/>
      <c r="AF2670" s="159"/>
      <c r="AG2670" s="41"/>
      <c r="AH2670" s="88"/>
      <c r="AK2670" s="41"/>
      <c r="AL2670" s="41"/>
      <c r="AM2670" s="41"/>
      <c r="AO2670" s="2"/>
    </row>
    <row r="2671" spans="16:41" x14ac:dyDescent="0.2">
      <c r="P2671" s="2"/>
      <c r="Q2671" s="2"/>
      <c r="S2671" s="2"/>
      <c r="U2671" s="2"/>
      <c r="V2671" s="2"/>
      <c r="Y2671" s="88"/>
      <c r="AC2671" s="41"/>
      <c r="AE2671" s="159"/>
      <c r="AF2671" s="159"/>
      <c r="AG2671" s="41"/>
      <c r="AH2671" s="88"/>
      <c r="AK2671" s="41"/>
      <c r="AL2671" s="41"/>
      <c r="AM2671" s="41"/>
      <c r="AO2671" s="2"/>
    </row>
    <row r="2672" spans="16:41" x14ac:dyDescent="0.2">
      <c r="P2672" s="2"/>
      <c r="Q2672" s="2"/>
      <c r="S2672" s="2"/>
      <c r="U2672" s="2"/>
      <c r="V2672" s="2"/>
      <c r="Y2672" s="88"/>
      <c r="AC2672" s="41"/>
      <c r="AE2672" s="159"/>
      <c r="AF2672" s="159"/>
      <c r="AG2672" s="41"/>
      <c r="AH2672" s="88"/>
      <c r="AK2672" s="41"/>
      <c r="AL2672" s="41"/>
      <c r="AM2672" s="41"/>
      <c r="AO2672" s="2"/>
    </row>
    <row r="2673" spans="16:41" x14ac:dyDescent="0.2">
      <c r="P2673" s="2"/>
      <c r="Q2673" s="2"/>
      <c r="S2673" s="2"/>
      <c r="U2673" s="2"/>
      <c r="V2673" s="2"/>
      <c r="Y2673" s="88"/>
      <c r="AC2673" s="41"/>
      <c r="AE2673" s="159"/>
      <c r="AF2673" s="159"/>
      <c r="AG2673" s="41"/>
      <c r="AH2673" s="88"/>
      <c r="AK2673" s="41"/>
      <c r="AL2673" s="41"/>
      <c r="AM2673" s="41"/>
      <c r="AO2673" s="2"/>
    </row>
    <row r="2674" spans="16:41" x14ac:dyDescent="0.2">
      <c r="P2674" s="2"/>
      <c r="Q2674" s="2"/>
      <c r="S2674" s="2"/>
      <c r="U2674" s="2"/>
      <c r="V2674" s="2"/>
      <c r="Y2674" s="88"/>
      <c r="AC2674" s="41"/>
      <c r="AE2674" s="159"/>
      <c r="AF2674" s="159"/>
      <c r="AG2674" s="41"/>
      <c r="AH2674" s="88"/>
      <c r="AK2674" s="41"/>
      <c r="AL2674" s="41"/>
      <c r="AM2674" s="41"/>
      <c r="AO2674" s="2"/>
    </row>
    <row r="2675" spans="16:41" x14ac:dyDescent="0.2">
      <c r="P2675" s="2"/>
      <c r="Q2675" s="2"/>
      <c r="S2675" s="2"/>
      <c r="U2675" s="2"/>
      <c r="V2675" s="2"/>
      <c r="Y2675" s="88"/>
      <c r="AC2675" s="41"/>
      <c r="AE2675" s="159"/>
      <c r="AF2675" s="159"/>
      <c r="AG2675" s="41"/>
      <c r="AH2675" s="88"/>
      <c r="AK2675" s="41"/>
      <c r="AL2675" s="41"/>
      <c r="AM2675" s="41"/>
      <c r="AO2675" s="2"/>
    </row>
    <row r="2676" spans="16:41" x14ac:dyDescent="0.2">
      <c r="P2676" s="2"/>
      <c r="Q2676" s="2"/>
      <c r="S2676" s="2"/>
      <c r="U2676" s="2"/>
      <c r="V2676" s="2"/>
      <c r="Y2676" s="88"/>
      <c r="AC2676" s="41"/>
      <c r="AE2676" s="159"/>
      <c r="AF2676" s="159"/>
      <c r="AG2676" s="41"/>
      <c r="AH2676" s="88"/>
      <c r="AK2676" s="41"/>
      <c r="AL2676" s="41"/>
      <c r="AM2676" s="41"/>
      <c r="AO2676" s="2"/>
    </row>
    <row r="2677" spans="16:41" x14ac:dyDescent="0.2">
      <c r="P2677" s="2"/>
      <c r="Q2677" s="2"/>
      <c r="S2677" s="2"/>
      <c r="U2677" s="2"/>
      <c r="V2677" s="2"/>
      <c r="Y2677" s="88"/>
      <c r="AC2677" s="41"/>
      <c r="AE2677" s="159"/>
      <c r="AF2677" s="159"/>
      <c r="AG2677" s="41"/>
      <c r="AH2677" s="88"/>
      <c r="AK2677" s="41"/>
      <c r="AL2677" s="41"/>
      <c r="AM2677" s="41"/>
      <c r="AO2677" s="2"/>
    </row>
    <row r="2678" spans="16:41" x14ac:dyDescent="0.2">
      <c r="P2678" s="2"/>
      <c r="Q2678" s="2"/>
      <c r="S2678" s="2"/>
      <c r="U2678" s="2"/>
      <c r="V2678" s="2"/>
      <c r="Y2678" s="88"/>
      <c r="AC2678" s="41"/>
      <c r="AE2678" s="159"/>
      <c r="AF2678" s="159"/>
      <c r="AG2678" s="41"/>
      <c r="AH2678" s="88"/>
      <c r="AK2678" s="41"/>
      <c r="AL2678" s="41"/>
      <c r="AM2678" s="41"/>
      <c r="AO2678" s="2"/>
    </row>
    <row r="2679" spans="16:41" x14ac:dyDescent="0.2">
      <c r="P2679" s="2"/>
      <c r="Q2679" s="2"/>
      <c r="S2679" s="2"/>
      <c r="U2679" s="2"/>
      <c r="V2679" s="2"/>
      <c r="Y2679" s="88"/>
      <c r="AC2679" s="41"/>
      <c r="AE2679" s="159"/>
      <c r="AF2679" s="159"/>
      <c r="AG2679" s="41"/>
      <c r="AH2679" s="88"/>
      <c r="AK2679" s="41"/>
      <c r="AL2679" s="41"/>
      <c r="AM2679" s="41"/>
      <c r="AO2679" s="2"/>
    </row>
    <row r="2680" spans="16:41" x14ac:dyDescent="0.2">
      <c r="P2680" s="2"/>
      <c r="Q2680" s="2"/>
      <c r="S2680" s="2"/>
      <c r="U2680" s="2"/>
      <c r="V2680" s="2"/>
      <c r="Y2680" s="88"/>
      <c r="AC2680" s="41"/>
      <c r="AE2680" s="159"/>
      <c r="AF2680" s="159"/>
      <c r="AG2680" s="41"/>
      <c r="AH2680" s="88"/>
      <c r="AK2680" s="41"/>
      <c r="AL2680" s="41"/>
      <c r="AM2680" s="41"/>
      <c r="AO2680" s="2"/>
    </row>
    <row r="2681" spans="16:41" x14ac:dyDescent="0.2">
      <c r="P2681" s="2"/>
      <c r="Q2681" s="2"/>
      <c r="S2681" s="2"/>
      <c r="U2681" s="2"/>
      <c r="V2681" s="2"/>
      <c r="Y2681" s="88"/>
      <c r="AC2681" s="41"/>
      <c r="AE2681" s="159"/>
      <c r="AF2681" s="159"/>
      <c r="AG2681" s="41"/>
      <c r="AH2681" s="88"/>
      <c r="AK2681" s="41"/>
      <c r="AL2681" s="41"/>
      <c r="AM2681" s="41"/>
      <c r="AO2681" s="2"/>
    </row>
    <row r="2682" spans="16:41" x14ac:dyDescent="0.2">
      <c r="P2682" s="2"/>
      <c r="Q2682" s="2"/>
      <c r="S2682" s="2"/>
      <c r="U2682" s="2"/>
      <c r="V2682" s="2"/>
      <c r="Y2682" s="88"/>
      <c r="AC2682" s="41"/>
      <c r="AE2682" s="159"/>
      <c r="AF2682" s="159"/>
      <c r="AG2682" s="41"/>
      <c r="AH2682" s="88"/>
      <c r="AK2682" s="41"/>
      <c r="AL2682" s="41"/>
      <c r="AM2682" s="41"/>
      <c r="AO2682" s="2"/>
    </row>
    <row r="2683" spans="16:41" x14ac:dyDescent="0.2">
      <c r="P2683" s="2"/>
      <c r="Q2683" s="2"/>
      <c r="S2683" s="2"/>
      <c r="U2683" s="2"/>
      <c r="V2683" s="2"/>
      <c r="Y2683" s="88"/>
      <c r="AC2683" s="41"/>
      <c r="AE2683" s="159"/>
      <c r="AF2683" s="159"/>
      <c r="AG2683" s="41"/>
      <c r="AH2683" s="88"/>
      <c r="AK2683" s="41"/>
      <c r="AL2683" s="41"/>
      <c r="AM2683" s="41"/>
      <c r="AO2683" s="2"/>
    </row>
    <row r="2684" spans="16:41" x14ac:dyDescent="0.2">
      <c r="P2684" s="2"/>
      <c r="Q2684" s="2"/>
      <c r="S2684" s="2"/>
      <c r="U2684" s="2"/>
      <c r="V2684" s="2"/>
      <c r="Y2684" s="88"/>
      <c r="AC2684" s="41"/>
      <c r="AE2684" s="159"/>
      <c r="AF2684" s="159"/>
      <c r="AG2684" s="41"/>
      <c r="AH2684" s="88"/>
      <c r="AK2684" s="41"/>
      <c r="AL2684" s="41"/>
      <c r="AM2684" s="41"/>
      <c r="AO2684" s="2"/>
    </row>
    <row r="2685" spans="16:41" x14ac:dyDescent="0.2">
      <c r="P2685" s="2"/>
      <c r="Q2685" s="2"/>
      <c r="S2685" s="2"/>
      <c r="U2685" s="2"/>
      <c r="V2685" s="2"/>
      <c r="Y2685" s="88"/>
      <c r="AC2685" s="41"/>
      <c r="AE2685" s="159"/>
      <c r="AF2685" s="159"/>
      <c r="AG2685" s="41"/>
      <c r="AH2685" s="88"/>
      <c r="AK2685" s="41"/>
      <c r="AL2685" s="41"/>
      <c r="AM2685" s="41"/>
      <c r="AO2685" s="2"/>
    </row>
    <row r="2686" spans="16:41" x14ac:dyDescent="0.2">
      <c r="P2686" s="2"/>
      <c r="Q2686" s="2"/>
      <c r="S2686" s="2"/>
      <c r="U2686" s="2"/>
      <c r="V2686" s="2"/>
      <c r="Y2686" s="88"/>
      <c r="AC2686" s="41"/>
      <c r="AE2686" s="159"/>
      <c r="AF2686" s="159"/>
      <c r="AG2686" s="41"/>
      <c r="AH2686" s="88"/>
      <c r="AK2686" s="41"/>
      <c r="AL2686" s="41"/>
      <c r="AM2686" s="41"/>
      <c r="AO2686" s="2"/>
    </row>
    <row r="2687" spans="16:41" x14ac:dyDescent="0.2">
      <c r="P2687" s="2"/>
      <c r="Q2687" s="2"/>
      <c r="S2687" s="2"/>
      <c r="U2687" s="2"/>
      <c r="V2687" s="2"/>
      <c r="Y2687" s="88"/>
      <c r="AC2687" s="41"/>
      <c r="AE2687" s="159"/>
      <c r="AF2687" s="159"/>
      <c r="AG2687" s="41"/>
      <c r="AH2687" s="88"/>
      <c r="AK2687" s="41"/>
      <c r="AL2687" s="41"/>
      <c r="AM2687" s="41"/>
      <c r="AO2687" s="2"/>
    </row>
    <row r="2688" spans="16:41" x14ac:dyDescent="0.2">
      <c r="P2688" s="2"/>
      <c r="Q2688" s="2"/>
      <c r="S2688" s="2"/>
      <c r="U2688" s="2"/>
      <c r="V2688" s="2"/>
      <c r="Y2688" s="88"/>
      <c r="AC2688" s="41"/>
      <c r="AE2688" s="159"/>
      <c r="AF2688" s="159"/>
      <c r="AG2688" s="41"/>
      <c r="AH2688" s="88"/>
      <c r="AK2688" s="41"/>
      <c r="AL2688" s="41"/>
      <c r="AM2688" s="41"/>
      <c r="AO2688" s="2"/>
    </row>
    <row r="2689" spans="16:41" x14ac:dyDescent="0.2">
      <c r="P2689" s="2"/>
      <c r="Q2689" s="2"/>
      <c r="S2689" s="2"/>
      <c r="U2689" s="2"/>
      <c r="V2689" s="2"/>
      <c r="Y2689" s="88"/>
      <c r="AC2689" s="41"/>
      <c r="AE2689" s="159"/>
      <c r="AF2689" s="159"/>
      <c r="AG2689" s="41"/>
      <c r="AH2689" s="88"/>
      <c r="AK2689" s="41"/>
      <c r="AL2689" s="41"/>
      <c r="AM2689" s="41"/>
      <c r="AO2689" s="2"/>
    </row>
    <row r="2690" spans="16:41" x14ac:dyDescent="0.2">
      <c r="P2690" s="2"/>
      <c r="Q2690" s="2"/>
      <c r="S2690" s="2"/>
      <c r="U2690" s="2"/>
      <c r="V2690" s="2"/>
      <c r="Y2690" s="88"/>
      <c r="AC2690" s="41"/>
      <c r="AE2690" s="159"/>
      <c r="AF2690" s="159"/>
      <c r="AG2690" s="41"/>
      <c r="AH2690" s="88"/>
      <c r="AK2690" s="41"/>
      <c r="AL2690" s="41"/>
      <c r="AM2690" s="41"/>
      <c r="AO2690" s="2"/>
    </row>
    <row r="2691" spans="16:41" x14ac:dyDescent="0.2">
      <c r="P2691" s="2"/>
      <c r="Q2691" s="2"/>
      <c r="S2691" s="2"/>
      <c r="U2691" s="2"/>
      <c r="V2691" s="2"/>
      <c r="Y2691" s="88"/>
      <c r="AC2691" s="41"/>
      <c r="AE2691" s="159"/>
      <c r="AF2691" s="159"/>
      <c r="AG2691" s="41"/>
      <c r="AH2691" s="88"/>
      <c r="AK2691" s="41"/>
      <c r="AL2691" s="41"/>
      <c r="AM2691" s="41"/>
      <c r="AO2691" s="2"/>
    </row>
    <row r="2692" spans="16:41" x14ac:dyDescent="0.2">
      <c r="P2692" s="2"/>
      <c r="Q2692" s="2"/>
      <c r="S2692" s="2"/>
      <c r="U2692" s="2"/>
      <c r="V2692" s="2"/>
      <c r="Y2692" s="88"/>
      <c r="AC2692" s="41"/>
      <c r="AE2692" s="159"/>
      <c r="AF2692" s="159"/>
      <c r="AG2692" s="41"/>
      <c r="AH2692" s="88"/>
      <c r="AK2692" s="41"/>
      <c r="AL2692" s="41"/>
      <c r="AM2692" s="41"/>
      <c r="AO2692" s="2"/>
    </row>
    <row r="2693" spans="16:41" x14ac:dyDescent="0.2">
      <c r="P2693" s="2"/>
      <c r="Q2693" s="2"/>
      <c r="S2693" s="2"/>
      <c r="U2693" s="2"/>
      <c r="V2693" s="2"/>
      <c r="Y2693" s="88"/>
      <c r="AC2693" s="41"/>
      <c r="AE2693" s="159"/>
      <c r="AF2693" s="159"/>
      <c r="AG2693" s="41"/>
      <c r="AH2693" s="88"/>
      <c r="AK2693" s="41"/>
      <c r="AL2693" s="41"/>
      <c r="AM2693" s="41"/>
      <c r="AO2693" s="2"/>
    </row>
    <row r="2694" spans="16:41" x14ac:dyDescent="0.2">
      <c r="P2694" s="2"/>
      <c r="Q2694" s="2"/>
      <c r="S2694" s="2"/>
      <c r="U2694" s="2"/>
      <c r="V2694" s="2"/>
      <c r="Y2694" s="88"/>
      <c r="AC2694" s="41"/>
      <c r="AE2694" s="159"/>
      <c r="AF2694" s="159"/>
      <c r="AG2694" s="41"/>
      <c r="AH2694" s="88"/>
      <c r="AK2694" s="41"/>
      <c r="AL2694" s="41"/>
      <c r="AM2694" s="41"/>
      <c r="AO2694" s="2"/>
    </row>
    <row r="2695" spans="16:41" x14ac:dyDescent="0.2">
      <c r="P2695" s="2"/>
      <c r="Q2695" s="2"/>
      <c r="S2695" s="2"/>
      <c r="U2695" s="2"/>
      <c r="V2695" s="2"/>
      <c r="Y2695" s="88"/>
      <c r="AC2695" s="41"/>
      <c r="AE2695" s="159"/>
      <c r="AF2695" s="159"/>
      <c r="AG2695" s="41"/>
      <c r="AH2695" s="88"/>
      <c r="AK2695" s="41"/>
      <c r="AL2695" s="41"/>
      <c r="AM2695" s="41"/>
      <c r="AO2695" s="2"/>
    </row>
    <row r="2696" spans="16:41" x14ac:dyDescent="0.2">
      <c r="P2696" s="2"/>
      <c r="Q2696" s="2"/>
      <c r="S2696" s="2"/>
      <c r="U2696" s="2"/>
      <c r="V2696" s="2"/>
      <c r="Y2696" s="88"/>
      <c r="AC2696" s="41"/>
      <c r="AE2696" s="159"/>
      <c r="AF2696" s="159"/>
      <c r="AG2696" s="41"/>
      <c r="AH2696" s="88"/>
      <c r="AK2696" s="41"/>
      <c r="AL2696" s="41"/>
      <c r="AM2696" s="41"/>
      <c r="AO2696" s="2"/>
    </row>
    <row r="2697" spans="16:41" x14ac:dyDescent="0.2">
      <c r="P2697" s="2"/>
      <c r="Q2697" s="2"/>
      <c r="S2697" s="2"/>
      <c r="U2697" s="2"/>
      <c r="V2697" s="2"/>
      <c r="Y2697" s="88"/>
      <c r="AC2697" s="41"/>
      <c r="AE2697" s="159"/>
      <c r="AF2697" s="159"/>
      <c r="AG2697" s="41"/>
      <c r="AH2697" s="88"/>
      <c r="AK2697" s="41"/>
      <c r="AL2697" s="41"/>
      <c r="AM2697" s="41"/>
      <c r="AO2697" s="2"/>
    </row>
    <row r="2698" spans="16:41" x14ac:dyDescent="0.2">
      <c r="P2698" s="2"/>
      <c r="Q2698" s="2"/>
      <c r="S2698" s="2"/>
      <c r="U2698" s="2"/>
      <c r="V2698" s="2"/>
      <c r="Y2698" s="88"/>
      <c r="AC2698" s="41"/>
      <c r="AE2698" s="159"/>
      <c r="AF2698" s="159"/>
      <c r="AG2698" s="41"/>
      <c r="AH2698" s="88"/>
      <c r="AK2698" s="41"/>
      <c r="AL2698" s="41"/>
      <c r="AM2698" s="41"/>
      <c r="AO2698" s="2"/>
    </row>
    <row r="2699" spans="16:41" x14ac:dyDescent="0.2">
      <c r="P2699" s="2"/>
      <c r="Q2699" s="2"/>
      <c r="S2699" s="2"/>
      <c r="U2699" s="2"/>
      <c r="V2699" s="2"/>
      <c r="Y2699" s="88"/>
      <c r="AC2699" s="41"/>
      <c r="AE2699" s="159"/>
      <c r="AF2699" s="159"/>
      <c r="AG2699" s="41"/>
      <c r="AH2699" s="88"/>
      <c r="AK2699" s="41"/>
      <c r="AL2699" s="41"/>
      <c r="AM2699" s="41"/>
      <c r="AO2699" s="2"/>
    </row>
    <row r="2700" spans="16:41" x14ac:dyDescent="0.2">
      <c r="P2700" s="2"/>
      <c r="Q2700" s="2"/>
      <c r="S2700" s="2"/>
      <c r="U2700" s="2"/>
      <c r="V2700" s="2"/>
      <c r="Y2700" s="88"/>
      <c r="AC2700" s="41"/>
      <c r="AE2700" s="159"/>
      <c r="AF2700" s="159"/>
      <c r="AG2700" s="41"/>
      <c r="AH2700" s="88"/>
      <c r="AK2700" s="41"/>
      <c r="AL2700" s="41"/>
      <c r="AM2700" s="41"/>
      <c r="AO2700" s="2"/>
    </row>
    <row r="2701" spans="16:41" x14ac:dyDescent="0.2">
      <c r="P2701" s="2"/>
      <c r="Q2701" s="2"/>
      <c r="S2701" s="2"/>
      <c r="U2701" s="2"/>
      <c r="V2701" s="2"/>
      <c r="Y2701" s="88"/>
      <c r="AC2701" s="41"/>
      <c r="AE2701" s="159"/>
      <c r="AF2701" s="159"/>
      <c r="AG2701" s="41"/>
      <c r="AH2701" s="88"/>
      <c r="AK2701" s="41"/>
      <c r="AL2701" s="41"/>
      <c r="AM2701" s="41"/>
      <c r="AO2701" s="2"/>
    </row>
    <row r="2702" spans="16:41" x14ac:dyDescent="0.2">
      <c r="P2702" s="2"/>
      <c r="Q2702" s="2"/>
      <c r="S2702" s="2"/>
      <c r="U2702" s="2"/>
      <c r="V2702" s="2"/>
      <c r="Y2702" s="88"/>
      <c r="AC2702" s="41"/>
      <c r="AE2702" s="159"/>
      <c r="AF2702" s="159"/>
      <c r="AG2702" s="41"/>
      <c r="AH2702" s="88"/>
      <c r="AK2702" s="41"/>
      <c r="AL2702" s="41"/>
      <c r="AM2702" s="41"/>
      <c r="AO2702" s="2"/>
    </row>
    <row r="2703" spans="16:41" x14ac:dyDescent="0.2">
      <c r="P2703" s="2"/>
      <c r="Q2703" s="2"/>
      <c r="S2703" s="2"/>
      <c r="U2703" s="2"/>
      <c r="V2703" s="2"/>
      <c r="Y2703" s="88"/>
      <c r="AC2703" s="41"/>
      <c r="AE2703" s="159"/>
      <c r="AF2703" s="159"/>
      <c r="AG2703" s="41"/>
      <c r="AH2703" s="88"/>
      <c r="AK2703" s="41"/>
      <c r="AL2703" s="41"/>
      <c r="AM2703" s="41"/>
      <c r="AO2703" s="2"/>
    </row>
    <row r="2704" spans="16:41" x14ac:dyDescent="0.2">
      <c r="P2704" s="2"/>
      <c r="Q2704" s="2"/>
      <c r="S2704" s="2"/>
      <c r="U2704" s="2"/>
      <c r="V2704" s="2"/>
      <c r="Y2704" s="88"/>
      <c r="AC2704" s="41"/>
      <c r="AE2704" s="159"/>
      <c r="AF2704" s="159"/>
      <c r="AG2704" s="41"/>
      <c r="AH2704" s="88"/>
      <c r="AK2704" s="41"/>
      <c r="AL2704" s="41"/>
      <c r="AM2704" s="41"/>
      <c r="AO2704" s="2"/>
    </row>
    <row r="2705" spans="16:41" x14ac:dyDescent="0.2">
      <c r="P2705" s="2"/>
      <c r="Q2705" s="2"/>
      <c r="S2705" s="2"/>
      <c r="U2705" s="2"/>
      <c r="V2705" s="2"/>
      <c r="Y2705" s="88"/>
      <c r="AC2705" s="41"/>
      <c r="AE2705" s="159"/>
      <c r="AF2705" s="159"/>
      <c r="AG2705" s="41"/>
      <c r="AH2705" s="88"/>
      <c r="AK2705" s="41"/>
      <c r="AL2705" s="41"/>
      <c r="AM2705" s="41"/>
      <c r="AO2705" s="2"/>
    </row>
    <row r="2706" spans="16:41" x14ac:dyDescent="0.2">
      <c r="P2706" s="2"/>
      <c r="Q2706" s="2"/>
      <c r="S2706" s="2"/>
      <c r="U2706" s="2"/>
      <c r="V2706" s="2"/>
      <c r="Y2706" s="88"/>
      <c r="AC2706" s="41"/>
      <c r="AE2706" s="159"/>
      <c r="AF2706" s="159"/>
      <c r="AG2706" s="41"/>
      <c r="AH2706" s="88"/>
      <c r="AK2706" s="41"/>
      <c r="AL2706" s="41"/>
      <c r="AM2706" s="41"/>
      <c r="AO2706" s="2"/>
    </row>
    <row r="2707" spans="16:41" x14ac:dyDescent="0.2">
      <c r="P2707" s="2"/>
      <c r="Q2707" s="2"/>
      <c r="S2707" s="2"/>
      <c r="U2707" s="2"/>
      <c r="V2707" s="2"/>
      <c r="Y2707" s="88"/>
      <c r="AC2707" s="41"/>
      <c r="AE2707" s="159"/>
      <c r="AF2707" s="159"/>
      <c r="AG2707" s="41"/>
      <c r="AH2707" s="88"/>
      <c r="AK2707" s="41"/>
      <c r="AL2707" s="41"/>
      <c r="AM2707" s="41"/>
      <c r="AO2707" s="2"/>
    </row>
    <row r="2708" spans="16:41" x14ac:dyDescent="0.2">
      <c r="P2708" s="2"/>
      <c r="Q2708" s="2"/>
      <c r="S2708" s="2"/>
      <c r="U2708" s="2"/>
      <c r="V2708" s="2"/>
      <c r="Y2708" s="88"/>
      <c r="AC2708" s="41"/>
      <c r="AE2708" s="159"/>
      <c r="AF2708" s="159"/>
      <c r="AG2708" s="41"/>
      <c r="AH2708" s="88"/>
      <c r="AK2708" s="41"/>
      <c r="AL2708" s="41"/>
      <c r="AM2708" s="41"/>
      <c r="AO2708" s="2"/>
    </row>
    <row r="2709" spans="16:41" x14ac:dyDescent="0.2">
      <c r="P2709" s="2"/>
      <c r="Q2709" s="2"/>
      <c r="S2709" s="2"/>
      <c r="U2709" s="2"/>
      <c r="V2709" s="2"/>
      <c r="Y2709" s="88"/>
      <c r="AC2709" s="41"/>
      <c r="AE2709" s="159"/>
      <c r="AF2709" s="159"/>
      <c r="AG2709" s="41"/>
      <c r="AH2709" s="88"/>
      <c r="AK2709" s="41"/>
      <c r="AL2709" s="41"/>
      <c r="AM2709" s="41"/>
      <c r="AO2709" s="2"/>
    </row>
    <row r="2710" spans="16:41" x14ac:dyDescent="0.2">
      <c r="P2710" s="2"/>
      <c r="Q2710" s="2"/>
      <c r="S2710" s="2"/>
      <c r="U2710" s="2"/>
      <c r="V2710" s="2"/>
      <c r="Y2710" s="88"/>
      <c r="AC2710" s="41"/>
      <c r="AE2710" s="159"/>
      <c r="AF2710" s="159"/>
      <c r="AG2710" s="41"/>
      <c r="AH2710" s="88"/>
      <c r="AK2710" s="41"/>
      <c r="AL2710" s="41"/>
      <c r="AM2710" s="41"/>
      <c r="AO2710" s="2"/>
    </row>
    <row r="2711" spans="16:41" x14ac:dyDescent="0.2">
      <c r="P2711" s="2"/>
      <c r="Q2711" s="2"/>
      <c r="S2711" s="2"/>
      <c r="U2711" s="2"/>
      <c r="V2711" s="2"/>
      <c r="Y2711" s="88"/>
      <c r="AC2711" s="41"/>
      <c r="AE2711" s="159"/>
      <c r="AF2711" s="159"/>
      <c r="AG2711" s="41"/>
      <c r="AH2711" s="88"/>
      <c r="AK2711" s="41"/>
      <c r="AL2711" s="41"/>
      <c r="AM2711" s="41"/>
      <c r="AO2711" s="2"/>
    </row>
    <row r="2712" spans="16:41" x14ac:dyDescent="0.2">
      <c r="P2712" s="2"/>
      <c r="Q2712" s="2"/>
      <c r="S2712" s="2"/>
      <c r="U2712" s="2"/>
      <c r="V2712" s="2"/>
      <c r="Y2712" s="88"/>
      <c r="AC2712" s="41"/>
      <c r="AE2712" s="159"/>
      <c r="AF2712" s="159"/>
      <c r="AG2712" s="41"/>
      <c r="AH2712" s="88"/>
      <c r="AK2712" s="41"/>
      <c r="AL2712" s="41"/>
      <c r="AM2712" s="41"/>
      <c r="AO2712" s="2"/>
    </row>
    <row r="2713" spans="16:41" x14ac:dyDescent="0.2">
      <c r="P2713" s="2"/>
      <c r="Q2713" s="2"/>
      <c r="S2713" s="2"/>
      <c r="U2713" s="2"/>
      <c r="V2713" s="2"/>
      <c r="Y2713" s="88"/>
      <c r="AC2713" s="41"/>
      <c r="AE2713" s="159"/>
      <c r="AF2713" s="159"/>
      <c r="AG2713" s="41"/>
      <c r="AH2713" s="88"/>
      <c r="AK2713" s="41"/>
      <c r="AL2713" s="41"/>
      <c r="AM2713" s="41"/>
      <c r="AO2713" s="2"/>
    </row>
    <row r="2714" spans="16:41" x14ac:dyDescent="0.2">
      <c r="P2714" s="2"/>
      <c r="Q2714" s="2"/>
      <c r="S2714" s="2"/>
      <c r="U2714" s="2"/>
      <c r="V2714" s="2"/>
      <c r="Y2714" s="88"/>
      <c r="AC2714" s="41"/>
      <c r="AE2714" s="159"/>
      <c r="AF2714" s="159"/>
      <c r="AG2714" s="41"/>
      <c r="AH2714" s="88"/>
      <c r="AK2714" s="41"/>
      <c r="AL2714" s="41"/>
      <c r="AM2714" s="41"/>
      <c r="AO2714" s="2"/>
    </row>
    <row r="2715" spans="16:41" x14ac:dyDescent="0.2">
      <c r="P2715" s="2"/>
      <c r="Q2715" s="2"/>
      <c r="S2715" s="2"/>
      <c r="U2715" s="2"/>
      <c r="V2715" s="2"/>
      <c r="Y2715" s="88"/>
      <c r="AC2715" s="41"/>
      <c r="AE2715" s="159"/>
      <c r="AF2715" s="159"/>
      <c r="AG2715" s="41"/>
      <c r="AH2715" s="88"/>
      <c r="AK2715" s="41"/>
      <c r="AL2715" s="41"/>
      <c r="AM2715" s="41"/>
      <c r="AO2715" s="2"/>
    </row>
    <row r="2716" spans="16:41" x14ac:dyDescent="0.2">
      <c r="P2716" s="2"/>
      <c r="Q2716" s="2"/>
      <c r="S2716" s="2"/>
      <c r="U2716" s="2"/>
      <c r="V2716" s="2"/>
      <c r="Y2716" s="88"/>
      <c r="AC2716" s="41"/>
      <c r="AE2716" s="159"/>
      <c r="AF2716" s="159"/>
      <c r="AG2716" s="41"/>
      <c r="AH2716" s="88"/>
      <c r="AK2716" s="41"/>
      <c r="AL2716" s="41"/>
      <c r="AM2716" s="41"/>
      <c r="AO2716" s="2"/>
    </row>
    <row r="2717" spans="16:41" x14ac:dyDescent="0.2">
      <c r="P2717" s="2"/>
      <c r="Q2717" s="2"/>
      <c r="S2717" s="2"/>
      <c r="U2717" s="2"/>
      <c r="V2717" s="2"/>
      <c r="Y2717" s="88"/>
      <c r="AC2717" s="41"/>
      <c r="AE2717" s="159"/>
      <c r="AF2717" s="159"/>
      <c r="AG2717" s="41"/>
      <c r="AH2717" s="88"/>
      <c r="AK2717" s="41"/>
      <c r="AL2717" s="41"/>
      <c r="AM2717" s="41"/>
      <c r="AO2717" s="2"/>
    </row>
    <row r="2718" spans="16:41" x14ac:dyDescent="0.2">
      <c r="P2718" s="2"/>
      <c r="Q2718" s="2"/>
      <c r="S2718" s="2"/>
      <c r="U2718" s="2"/>
      <c r="V2718" s="2"/>
      <c r="Y2718" s="88"/>
      <c r="AC2718" s="41"/>
      <c r="AE2718" s="159"/>
      <c r="AF2718" s="159"/>
      <c r="AG2718" s="41"/>
      <c r="AH2718" s="88"/>
      <c r="AK2718" s="41"/>
      <c r="AL2718" s="41"/>
      <c r="AM2718" s="41"/>
      <c r="AO2718" s="2"/>
    </row>
    <row r="2719" spans="16:41" x14ac:dyDescent="0.2">
      <c r="P2719" s="2"/>
      <c r="Q2719" s="2"/>
      <c r="S2719" s="2"/>
      <c r="U2719" s="2"/>
      <c r="V2719" s="2"/>
      <c r="Y2719" s="88"/>
      <c r="AC2719" s="41"/>
      <c r="AE2719" s="159"/>
      <c r="AF2719" s="159"/>
      <c r="AG2719" s="41"/>
      <c r="AH2719" s="88"/>
      <c r="AK2719" s="41"/>
      <c r="AL2719" s="41"/>
      <c r="AM2719" s="41"/>
      <c r="AO2719" s="2"/>
    </row>
    <row r="2720" spans="16:41" x14ac:dyDescent="0.2">
      <c r="P2720" s="2"/>
      <c r="Q2720" s="2"/>
      <c r="S2720" s="2"/>
      <c r="U2720" s="2"/>
      <c r="V2720" s="2"/>
      <c r="Y2720" s="88"/>
      <c r="AC2720" s="41"/>
      <c r="AE2720" s="159"/>
      <c r="AF2720" s="159"/>
      <c r="AG2720" s="41"/>
      <c r="AH2720" s="88"/>
      <c r="AK2720" s="41"/>
      <c r="AL2720" s="41"/>
      <c r="AM2720" s="41"/>
      <c r="AO2720" s="2"/>
    </row>
    <row r="2721" spans="16:41" x14ac:dyDescent="0.2">
      <c r="P2721" s="2"/>
      <c r="Q2721" s="2"/>
      <c r="S2721" s="2"/>
      <c r="U2721" s="2"/>
      <c r="V2721" s="2"/>
      <c r="Y2721" s="88"/>
      <c r="AC2721" s="41"/>
      <c r="AE2721" s="159"/>
      <c r="AF2721" s="159"/>
      <c r="AG2721" s="41"/>
      <c r="AH2721" s="88"/>
      <c r="AK2721" s="41"/>
      <c r="AL2721" s="41"/>
      <c r="AM2721" s="41"/>
      <c r="AO2721" s="2"/>
    </row>
    <row r="2722" spans="16:41" x14ac:dyDescent="0.2">
      <c r="P2722" s="2"/>
      <c r="Q2722" s="2"/>
      <c r="S2722" s="2"/>
      <c r="U2722" s="2"/>
      <c r="V2722" s="2"/>
      <c r="Y2722" s="88"/>
      <c r="AC2722" s="41"/>
      <c r="AE2722" s="159"/>
      <c r="AF2722" s="159"/>
      <c r="AG2722" s="41"/>
      <c r="AH2722" s="88"/>
      <c r="AK2722" s="41"/>
      <c r="AL2722" s="41"/>
      <c r="AM2722" s="41"/>
      <c r="AO2722" s="2"/>
    </row>
    <row r="2723" spans="16:41" x14ac:dyDescent="0.2">
      <c r="P2723" s="2"/>
      <c r="Q2723" s="2"/>
      <c r="S2723" s="2"/>
      <c r="U2723" s="2"/>
      <c r="V2723" s="2"/>
      <c r="Y2723" s="88"/>
      <c r="AC2723" s="41"/>
      <c r="AE2723" s="159"/>
      <c r="AF2723" s="159"/>
      <c r="AG2723" s="41"/>
      <c r="AH2723" s="88"/>
      <c r="AK2723" s="41"/>
      <c r="AL2723" s="41"/>
      <c r="AM2723" s="41"/>
      <c r="AO2723" s="2"/>
    </row>
    <row r="2724" spans="16:41" x14ac:dyDescent="0.2">
      <c r="P2724" s="2"/>
      <c r="Q2724" s="2"/>
      <c r="S2724" s="2"/>
      <c r="U2724" s="2"/>
      <c r="V2724" s="2"/>
      <c r="Y2724" s="88"/>
      <c r="AC2724" s="41"/>
      <c r="AE2724" s="159"/>
      <c r="AF2724" s="159"/>
      <c r="AG2724" s="41"/>
      <c r="AH2724" s="88"/>
      <c r="AK2724" s="41"/>
      <c r="AL2724" s="41"/>
      <c r="AM2724" s="41"/>
      <c r="AO2724" s="2"/>
    </row>
    <row r="2725" spans="16:41" x14ac:dyDescent="0.2">
      <c r="P2725" s="2"/>
      <c r="Q2725" s="2"/>
      <c r="S2725" s="2"/>
      <c r="U2725" s="2"/>
      <c r="V2725" s="2"/>
      <c r="Y2725" s="88"/>
      <c r="AC2725" s="41"/>
      <c r="AE2725" s="159"/>
      <c r="AF2725" s="159"/>
      <c r="AG2725" s="41"/>
      <c r="AH2725" s="88"/>
      <c r="AK2725" s="41"/>
      <c r="AL2725" s="41"/>
      <c r="AM2725" s="41"/>
      <c r="AO2725" s="2"/>
    </row>
    <row r="2726" spans="16:41" x14ac:dyDescent="0.2">
      <c r="P2726" s="2"/>
      <c r="Q2726" s="2"/>
      <c r="S2726" s="2"/>
      <c r="U2726" s="2"/>
      <c r="V2726" s="2"/>
      <c r="Y2726" s="88"/>
      <c r="AC2726" s="41"/>
      <c r="AE2726" s="159"/>
      <c r="AF2726" s="159"/>
      <c r="AG2726" s="41"/>
      <c r="AH2726" s="88"/>
      <c r="AK2726" s="41"/>
      <c r="AL2726" s="41"/>
      <c r="AM2726" s="41"/>
      <c r="AO2726" s="2"/>
    </row>
    <row r="2727" spans="16:41" x14ac:dyDescent="0.2">
      <c r="P2727" s="2"/>
      <c r="Q2727" s="2"/>
      <c r="S2727" s="2"/>
      <c r="U2727" s="2"/>
      <c r="V2727" s="2"/>
      <c r="Y2727" s="88"/>
      <c r="AC2727" s="41"/>
      <c r="AE2727" s="159"/>
      <c r="AF2727" s="159"/>
      <c r="AG2727" s="41"/>
      <c r="AH2727" s="88"/>
      <c r="AK2727" s="41"/>
      <c r="AL2727" s="41"/>
      <c r="AM2727" s="41"/>
      <c r="AO2727" s="2"/>
    </row>
    <row r="2728" spans="16:41" x14ac:dyDescent="0.2">
      <c r="P2728" s="2"/>
      <c r="Q2728" s="2"/>
      <c r="S2728" s="2"/>
      <c r="U2728" s="2"/>
      <c r="V2728" s="2"/>
      <c r="Y2728" s="88"/>
      <c r="AC2728" s="41"/>
      <c r="AE2728" s="159"/>
      <c r="AF2728" s="159"/>
      <c r="AG2728" s="41"/>
      <c r="AH2728" s="88"/>
      <c r="AK2728" s="41"/>
      <c r="AL2728" s="41"/>
      <c r="AM2728" s="41"/>
      <c r="AO2728" s="2"/>
    </row>
    <row r="2729" spans="16:41" x14ac:dyDescent="0.2">
      <c r="P2729" s="2"/>
      <c r="Q2729" s="2"/>
      <c r="S2729" s="2"/>
      <c r="U2729" s="2"/>
      <c r="V2729" s="2"/>
      <c r="Y2729" s="88"/>
      <c r="AC2729" s="41"/>
      <c r="AE2729" s="159"/>
      <c r="AF2729" s="159"/>
      <c r="AG2729" s="41"/>
      <c r="AH2729" s="88"/>
      <c r="AK2729" s="41"/>
      <c r="AL2729" s="41"/>
      <c r="AM2729" s="41"/>
      <c r="AO2729" s="2"/>
    </row>
    <row r="2730" spans="16:41" x14ac:dyDescent="0.2">
      <c r="P2730" s="2"/>
      <c r="Q2730" s="2"/>
      <c r="S2730" s="2"/>
      <c r="U2730" s="2"/>
      <c r="V2730" s="2"/>
      <c r="Y2730" s="88"/>
      <c r="AC2730" s="41"/>
      <c r="AE2730" s="159"/>
      <c r="AF2730" s="159"/>
      <c r="AG2730" s="41"/>
      <c r="AH2730" s="88"/>
      <c r="AK2730" s="41"/>
      <c r="AL2730" s="41"/>
      <c r="AM2730" s="41"/>
      <c r="AO2730" s="2"/>
    </row>
    <row r="2731" spans="16:41" x14ac:dyDescent="0.2">
      <c r="P2731" s="2"/>
      <c r="Q2731" s="2"/>
      <c r="S2731" s="2"/>
      <c r="U2731" s="2"/>
      <c r="V2731" s="2"/>
      <c r="Y2731" s="88"/>
      <c r="AC2731" s="41"/>
      <c r="AE2731" s="159"/>
      <c r="AF2731" s="159"/>
      <c r="AG2731" s="41"/>
      <c r="AH2731" s="88"/>
      <c r="AK2731" s="41"/>
      <c r="AL2731" s="41"/>
      <c r="AM2731" s="41"/>
      <c r="AO2731" s="2"/>
    </row>
    <row r="2732" spans="16:41" x14ac:dyDescent="0.2">
      <c r="P2732" s="2"/>
      <c r="Q2732" s="2"/>
      <c r="S2732" s="2"/>
      <c r="U2732" s="2"/>
      <c r="V2732" s="2"/>
      <c r="Y2732" s="88"/>
      <c r="AC2732" s="41"/>
      <c r="AE2732" s="159"/>
      <c r="AF2732" s="159"/>
      <c r="AG2732" s="41"/>
      <c r="AH2732" s="88"/>
      <c r="AK2732" s="41"/>
      <c r="AL2732" s="41"/>
      <c r="AM2732" s="41"/>
      <c r="AO2732" s="2"/>
    </row>
    <row r="2733" spans="16:41" x14ac:dyDescent="0.2">
      <c r="P2733" s="2"/>
      <c r="Q2733" s="2"/>
      <c r="S2733" s="2"/>
      <c r="U2733" s="2"/>
      <c r="V2733" s="2"/>
      <c r="Y2733" s="88"/>
      <c r="AC2733" s="41"/>
      <c r="AE2733" s="159"/>
      <c r="AF2733" s="159"/>
      <c r="AG2733" s="41"/>
      <c r="AH2733" s="88"/>
      <c r="AK2733" s="41"/>
      <c r="AL2733" s="41"/>
      <c r="AM2733" s="41"/>
      <c r="AO2733" s="2"/>
    </row>
    <row r="2734" spans="16:41" x14ac:dyDescent="0.2">
      <c r="P2734" s="2"/>
      <c r="Q2734" s="2"/>
      <c r="S2734" s="2"/>
      <c r="U2734" s="2"/>
      <c r="V2734" s="2"/>
      <c r="Y2734" s="88"/>
      <c r="AC2734" s="41"/>
      <c r="AE2734" s="159"/>
      <c r="AF2734" s="159"/>
      <c r="AG2734" s="41"/>
      <c r="AH2734" s="88"/>
      <c r="AK2734" s="41"/>
      <c r="AL2734" s="41"/>
      <c r="AM2734" s="41"/>
      <c r="AO2734" s="2"/>
    </row>
    <row r="2735" spans="16:41" x14ac:dyDescent="0.2">
      <c r="P2735" s="2"/>
      <c r="Q2735" s="2"/>
      <c r="S2735" s="2"/>
      <c r="U2735" s="2"/>
      <c r="V2735" s="2"/>
      <c r="Y2735" s="88"/>
      <c r="AC2735" s="41"/>
      <c r="AE2735" s="159"/>
      <c r="AF2735" s="159"/>
      <c r="AG2735" s="41"/>
      <c r="AH2735" s="88"/>
      <c r="AK2735" s="41"/>
      <c r="AL2735" s="41"/>
      <c r="AM2735" s="41"/>
      <c r="AO2735" s="2"/>
    </row>
    <row r="2736" spans="16:41" x14ac:dyDescent="0.2">
      <c r="P2736" s="2"/>
      <c r="Q2736" s="2"/>
      <c r="S2736" s="2"/>
      <c r="U2736" s="2"/>
      <c r="V2736" s="2"/>
      <c r="Y2736" s="88"/>
      <c r="AC2736" s="41"/>
      <c r="AE2736" s="159"/>
      <c r="AF2736" s="159"/>
      <c r="AG2736" s="41"/>
      <c r="AH2736" s="88"/>
      <c r="AK2736" s="41"/>
      <c r="AL2736" s="41"/>
      <c r="AM2736" s="41"/>
      <c r="AO2736" s="2"/>
    </row>
    <row r="2737" spans="16:41" x14ac:dyDescent="0.2">
      <c r="P2737" s="2"/>
      <c r="Q2737" s="2"/>
      <c r="S2737" s="2"/>
      <c r="U2737" s="2"/>
      <c r="V2737" s="2"/>
      <c r="Y2737" s="88"/>
      <c r="AC2737" s="41"/>
      <c r="AE2737" s="159"/>
      <c r="AF2737" s="159"/>
      <c r="AG2737" s="41"/>
      <c r="AH2737" s="88"/>
      <c r="AK2737" s="41"/>
      <c r="AL2737" s="41"/>
      <c r="AM2737" s="41"/>
      <c r="AO2737" s="2"/>
    </row>
    <row r="2738" spans="16:41" x14ac:dyDescent="0.2">
      <c r="P2738" s="2"/>
      <c r="Q2738" s="2"/>
      <c r="S2738" s="2"/>
      <c r="U2738" s="2"/>
      <c r="V2738" s="2"/>
      <c r="Y2738" s="88"/>
      <c r="AC2738" s="41"/>
      <c r="AE2738" s="159"/>
      <c r="AF2738" s="159"/>
      <c r="AG2738" s="41"/>
      <c r="AH2738" s="88"/>
      <c r="AK2738" s="41"/>
      <c r="AL2738" s="41"/>
      <c r="AM2738" s="41"/>
      <c r="AO2738" s="2"/>
    </row>
    <row r="2739" spans="16:41" x14ac:dyDescent="0.2">
      <c r="P2739" s="2"/>
      <c r="Q2739" s="2"/>
      <c r="S2739" s="2"/>
      <c r="U2739" s="2"/>
      <c r="V2739" s="2"/>
      <c r="Y2739" s="88"/>
      <c r="AC2739" s="41"/>
      <c r="AE2739" s="159"/>
      <c r="AF2739" s="159"/>
      <c r="AG2739" s="41"/>
      <c r="AH2739" s="88"/>
      <c r="AK2739" s="41"/>
      <c r="AL2739" s="41"/>
      <c r="AM2739" s="41"/>
      <c r="AO2739" s="2"/>
    </row>
    <row r="2740" spans="16:41" x14ac:dyDescent="0.2">
      <c r="P2740" s="2"/>
      <c r="Q2740" s="2"/>
      <c r="S2740" s="2"/>
      <c r="U2740" s="2"/>
      <c r="V2740" s="2"/>
      <c r="Y2740" s="88"/>
      <c r="AC2740" s="41"/>
      <c r="AE2740" s="159"/>
      <c r="AF2740" s="159"/>
      <c r="AG2740" s="41"/>
      <c r="AH2740" s="88"/>
      <c r="AK2740" s="41"/>
      <c r="AL2740" s="41"/>
      <c r="AM2740" s="41"/>
      <c r="AO2740" s="2"/>
    </row>
    <row r="2741" spans="16:41" x14ac:dyDescent="0.2">
      <c r="P2741" s="2"/>
      <c r="Q2741" s="2"/>
      <c r="S2741" s="2"/>
      <c r="U2741" s="2"/>
      <c r="V2741" s="2"/>
      <c r="Y2741" s="88"/>
      <c r="AC2741" s="41"/>
      <c r="AE2741" s="159"/>
      <c r="AF2741" s="159"/>
      <c r="AG2741" s="41"/>
      <c r="AH2741" s="88"/>
      <c r="AK2741" s="41"/>
      <c r="AL2741" s="41"/>
      <c r="AM2741" s="41"/>
      <c r="AO2741" s="2"/>
    </row>
    <row r="2742" spans="16:41" x14ac:dyDescent="0.2">
      <c r="P2742" s="2"/>
      <c r="Q2742" s="2"/>
      <c r="S2742" s="2"/>
      <c r="U2742" s="2"/>
      <c r="V2742" s="2"/>
      <c r="Y2742" s="88"/>
      <c r="AC2742" s="41"/>
      <c r="AE2742" s="159"/>
      <c r="AF2742" s="159"/>
      <c r="AG2742" s="41"/>
      <c r="AH2742" s="88"/>
      <c r="AK2742" s="41"/>
      <c r="AL2742" s="41"/>
      <c r="AM2742" s="41"/>
      <c r="AO2742" s="2"/>
    </row>
    <row r="2743" spans="16:41" x14ac:dyDescent="0.2">
      <c r="P2743" s="2"/>
      <c r="Q2743" s="2"/>
      <c r="S2743" s="2"/>
      <c r="U2743" s="2"/>
      <c r="V2743" s="2"/>
      <c r="Y2743" s="88"/>
      <c r="AC2743" s="41"/>
      <c r="AE2743" s="159"/>
      <c r="AF2743" s="159"/>
      <c r="AG2743" s="41"/>
      <c r="AH2743" s="88"/>
      <c r="AK2743" s="41"/>
      <c r="AL2743" s="41"/>
      <c r="AM2743" s="41"/>
      <c r="AO2743" s="2"/>
    </row>
    <row r="2744" spans="16:41" x14ac:dyDescent="0.2">
      <c r="P2744" s="2"/>
      <c r="Q2744" s="2"/>
      <c r="S2744" s="2"/>
      <c r="U2744" s="2"/>
      <c r="V2744" s="2"/>
      <c r="Y2744" s="88"/>
      <c r="AC2744" s="41"/>
      <c r="AE2744" s="159"/>
      <c r="AF2744" s="159"/>
      <c r="AG2744" s="41"/>
      <c r="AH2744" s="88"/>
      <c r="AK2744" s="41"/>
      <c r="AL2744" s="41"/>
      <c r="AM2744" s="41"/>
      <c r="AO2744" s="2"/>
    </row>
    <row r="2745" spans="16:41" x14ac:dyDescent="0.2">
      <c r="P2745" s="2"/>
      <c r="Q2745" s="2"/>
      <c r="S2745" s="2"/>
      <c r="U2745" s="2"/>
      <c r="V2745" s="2"/>
      <c r="Y2745" s="88"/>
      <c r="AC2745" s="41"/>
      <c r="AE2745" s="159"/>
      <c r="AF2745" s="159"/>
      <c r="AG2745" s="41"/>
      <c r="AH2745" s="88"/>
      <c r="AK2745" s="41"/>
      <c r="AL2745" s="41"/>
      <c r="AM2745" s="41"/>
      <c r="AO2745" s="2"/>
    </row>
    <row r="2746" spans="16:41" x14ac:dyDescent="0.2">
      <c r="P2746" s="2"/>
      <c r="Q2746" s="2"/>
      <c r="S2746" s="2"/>
      <c r="U2746" s="2"/>
      <c r="V2746" s="2"/>
      <c r="Y2746" s="88"/>
      <c r="AC2746" s="41"/>
      <c r="AE2746" s="159"/>
      <c r="AF2746" s="159"/>
      <c r="AG2746" s="41"/>
      <c r="AH2746" s="88"/>
      <c r="AK2746" s="41"/>
      <c r="AL2746" s="41"/>
      <c r="AM2746" s="41"/>
      <c r="AO2746" s="2"/>
    </row>
    <row r="2747" spans="16:41" x14ac:dyDescent="0.2">
      <c r="P2747" s="2"/>
      <c r="Q2747" s="2"/>
      <c r="S2747" s="2"/>
      <c r="U2747" s="2"/>
      <c r="V2747" s="2"/>
      <c r="Y2747" s="88"/>
      <c r="AC2747" s="41"/>
      <c r="AE2747" s="159"/>
      <c r="AF2747" s="159"/>
      <c r="AG2747" s="41"/>
      <c r="AH2747" s="88"/>
      <c r="AK2747" s="41"/>
      <c r="AL2747" s="41"/>
      <c r="AM2747" s="41"/>
      <c r="AO2747" s="2"/>
    </row>
    <row r="2748" spans="16:41" x14ac:dyDescent="0.2">
      <c r="P2748" s="2"/>
      <c r="Q2748" s="2"/>
      <c r="S2748" s="2"/>
      <c r="U2748" s="2"/>
      <c r="V2748" s="2"/>
      <c r="Y2748" s="88"/>
      <c r="AC2748" s="41"/>
      <c r="AE2748" s="159"/>
      <c r="AF2748" s="159"/>
      <c r="AG2748" s="41"/>
      <c r="AH2748" s="88"/>
      <c r="AK2748" s="41"/>
      <c r="AL2748" s="41"/>
      <c r="AM2748" s="41"/>
      <c r="AO2748" s="2"/>
    </row>
    <row r="2749" spans="16:41" x14ac:dyDescent="0.2">
      <c r="P2749" s="2"/>
      <c r="Q2749" s="2"/>
      <c r="S2749" s="2"/>
      <c r="U2749" s="2"/>
      <c r="V2749" s="2"/>
      <c r="Y2749" s="88"/>
      <c r="AC2749" s="41"/>
      <c r="AE2749" s="159"/>
      <c r="AF2749" s="159"/>
      <c r="AG2749" s="41"/>
      <c r="AH2749" s="88"/>
      <c r="AK2749" s="41"/>
      <c r="AL2749" s="41"/>
      <c r="AM2749" s="41"/>
      <c r="AO2749" s="2"/>
    </row>
    <row r="2750" spans="16:41" x14ac:dyDescent="0.2">
      <c r="P2750" s="2"/>
      <c r="Q2750" s="2"/>
      <c r="S2750" s="2"/>
      <c r="U2750" s="2"/>
      <c r="V2750" s="2"/>
      <c r="Y2750" s="88"/>
      <c r="AC2750" s="41"/>
      <c r="AE2750" s="159"/>
      <c r="AF2750" s="159"/>
      <c r="AG2750" s="41"/>
      <c r="AH2750" s="88"/>
      <c r="AK2750" s="41"/>
      <c r="AL2750" s="41"/>
      <c r="AM2750" s="41"/>
      <c r="AO2750" s="2"/>
    </row>
    <row r="2751" spans="16:41" x14ac:dyDescent="0.2">
      <c r="P2751" s="2"/>
      <c r="Q2751" s="2"/>
      <c r="S2751" s="2"/>
      <c r="U2751" s="2"/>
      <c r="V2751" s="2"/>
      <c r="Y2751" s="88"/>
      <c r="AC2751" s="41"/>
      <c r="AE2751" s="159"/>
      <c r="AF2751" s="159"/>
      <c r="AG2751" s="41"/>
      <c r="AH2751" s="88"/>
      <c r="AK2751" s="41"/>
      <c r="AL2751" s="41"/>
      <c r="AM2751" s="41"/>
      <c r="AO2751" s="2"/>
    </row>
    <row r="2752" spans="16:41" x14ac:dyDescent="0.2">
      <c r="P2752" s="2"/>
      <c r="Q2752" s="2"/>
      <c r="S2752" s="2"/>
      <c r="U2752" s="2"/>
      <c r="V2752" s="2"/>
      <c r="Y2752" s="88"/>
      <c r="AC2752" s="41"/>
      <c r="AE2752" s="159"/>
      <c r="AF2752" s="159"/>
      <c r="AG2752" s="41"/>
      <c r="AH2752" s="88"/>
      <c r="AK2752" s="41"/>
      <c r="AL2752" s="41"/>
      <c r="AM2752" s="41"/>
      <c r="AO2752" s="2"/>
    </row>
    <row r="2753" spans="16:41" x14ac:dyDescent="0.2">
      <c r="P2753" s="2"/>
      <c r="Q2753" s="2"/>
      <c r="S2753" s="2"/>
      <c r="U2753" s="2"/>
      <c r="V2753" s="2"/>
      <c r="Y2753" s="88"/>
      <c r="AC2753" s="41"/>
      <c r="AE2753" s="159"/>
      <c r="AF2753" s="159"/>
      <c r="AG2753" s="41"/>
      <c r="AH2753" s="88"/>
      <c r="AK2753" s="41"/>
      <c r="AL2753" s="41"/>
      <c r="AM2753" s="41"/>
      <c r="AO2753" s="2"/>
    </row>
    <row r="2754" spans="16:41" x14ac:dyDescent="0.2">
      <c r="P2754" s="2"/>
      <c r="Q2754" s="2"/>
      <c r="S2754" s="2"/>
      <c r="U2754" s="2"/>
      <c r="V2754" s="2"/>
      <c r="Y2754" s="88"/>
      <c r="AC2754" s="41"/>
      <c r="AE2754" s="159"/>
      <c r="AF2754" s="159"/>
      <c r="AG2754" s="41"/>
      <c r="AH2754" s="88"/>
      <c r="AK2754" s="41"/>
      <c r="AL2754" s="41"/>
      <c r="AM2754" s="41"/>
      <c r="AO2754" s="2"/>
    </row>
    <row r="2755" spans="16:41" x14ac:dyDescent="0.2">
      <c r="P2755" s="2"/>
      <c r="Q2755" s="2"/>
      <c r="S2755" s="2"/>
      <c r="U2755" s="2"/>
      <c r="V2755" s="2"/>
      <c r="Y2755" s="88"/>
      <c r="AC2755" s="41"/>
      <c r="AE2755" s="159"/>
      <c r="AF2755" s="159"/>
      <c r="AG2755" s="41"/>
      <c r="AH2755" s="88"/>
      <c r="AK2755" s="41"/>
      <c r="AL2755" s="41"/>
      <c r="AM2755" s="41"/>
      <c r="AO2755" s="2"/>
    </row>
    <row r="2756" spans="16:41" x14ac:dyDescent="0.2">
      <c r="P2756" s="2"/>
      <c r="Q2756" s="2"/>
      <c r="S2756" s="2"/>
      <c r="U2756" s="2"/>
      <c r="V2756" s="2"/>
      <c r="Y2756" s="88"/>
      <c r="AC2756" s="41"/>
      <c r="AE2756" s="159"/>
      <c r="AF2756" s="159"/>
      <c r="AG2756" s="41"/>
      <c r="AH2756" s="88"/>
      <c r="AK2756" s="41"/>
      <c r="AL2756" s="41"/>
      <c r="AM2756" s="41"/>
      <c r="AO2756" s="2"/>
    </row>
    <row r="2757" spans="16:41" x14ac:dyDescent="0.2">
      <c r="P2757" s="2"/>
      <c r="Q2757" s="2"/>
      <c r="S2757" s="2"/>
      <c r="U2757" s="2"/>
      <c r="V2757" s="2"/>
      <c r="Y2757" s="88"/>
      <c r="AC2757" s="41"/>
      <c r="AE2757" s="159"/>
      <c r="AF2757" s="159"/>
      <c r="AG2757" s="41"/>
      <c r="AH2757" s="88"/>
      <c r="AK2757" s="41"/>
      <c r="AL2757" s="41"/>
      <c r="AM2757" s="41"/>
      <c r="AO2757" s="2"/>
    </row>
    <row r="2758" spans="16:41" x14ac:dyDescent="0.2">
      <c r="P2758" s="2"/>
      <c r="Q2758" s="2"/>
      <c r="S2758" s="2"/>
      <c r="U2758" s="2"/>
      <c r="V2758" s="2"/>
      <c r="Y2758" s="88"/>
      <c r="AC2758" s="41"/>
      <c r="AE2758" s="159"/>
      <c r="AF2758" s="159"/>
      <c r="AG2758" s="41"/>
      <c r="AH2758" s="88"/>
      <c r="AK2758" s="41"/>
      <c r="AL2758" s="41"/>
      <c r="AM2758" s="41"/>
      <c r="AO2758" s="2"/>
    </row>
    <row r="2759" spans="16:41" x14ac:dyDescent="0.2">
      <c r="P2759" s="2"/>
      <c r="Q2759" s="2"/>
      <c r="S2759" s="2"/>
      <c r="U2759" s="2"/>
      <c r="V2759" s="2"/>
      <c r="Y2759" s="88"/>
      <c r="AC2759" s="41"/>
      <c r="AE2759" s="159"/>
      <c r="AF2759" s="159"/>
      <c r="AG2759" s="41"/>
      <c r="AH2759" s="88"/>
      <c r="AK2759" s="41"/>
      <c r="AL2759" s="41"/>
      <c r="AM2759" s="41"/>
      <c r="AO2759" s="2"/>
    </row>
    <row r="2760" spans="16:41" x14ac:dyDescent="0.2">
      <c r="P2760" s="2"/>
      <c r="Q2760" s="2"/>
      <c r="S2760" s="2"/>
      <c r="U2760" s="2"/>
      <c r="V2760" s="2"/>
      <c r="Y2760" s="88"/>
      <c r="AC2760" s="41"/>
      <c r="AE2760" s="159"/>
      <c r="AF2760" s="159"/>
      <c r="AG2760" s="41"/>
      <c r="AH2760" s="88"/>
      <c r="AK2760" s="41"/>
      <c r="AL2760" s="41"/>
      <c r="AM2760" s="41"/>
      <c r="AO2760" s="2"/>
    </row>
    <row r="2761" spans="16:41" x14ac:dyDescent="0.2">
      <c r="P2761" s="2"/>
      <c r="Q2761" s="2"/>
      <c r="S2761" s="2"/>
      <c r="U2761" s="2"/>
      <c r="V2761" s="2"/>
      <c r="Y2761" s="88"/>
      <c r="AC2761" s="41"/>
      <c r="AE2761" s="159"/>
      <c r="AF2761" s="159"/>
      <c r="AG2761" s="41"/>
      <c r="AH2761" s="88"/>
      <c r="AK2761" s="41"/>
      <c r="AL2761" s="41"/>
      <c r="AM2761" s="41"/>
      <c r="AO2761" s="2"/>
    </row>
    <row r="2762" spans="16:41" x14ac:dyDescent="0.2">
      <c r="P2762" s="2"/>
      <c r="Q2762" s="2"/>
      <c r="S2762" s="2"/>
      <c r="U2762" s="2"/>
      <c r="V2762" s="2"/>
      <c r="Y2762" s="88"/>
      <c r="AC2762" s="41"/>
      <c r="AE2762" s="159"/>
      <c r="AF2762" s="159"/>
      <c r="AG2762" s="41"/>
      <c r="AH2762" s="88"/>
      <c r="AK2762" s="41"/>
      <c r="AL2762" s="41"/>
      <c r="AM2762" s="41"/>
      <c r="AO2762" s="2"/>
    </row>
    <row r="2763" spans="16:41" x14ac:dyDescent="0.2">
      <c r="P2763" s="2"/>
      <c r="Q2763" s="2"/>
      <c r="S2763" s="2"/>
      <c r="U2763" s="2"/>
      <c r="V2763" s="2"/>
      <c r="Y2763" s="88"/>
      <c r="AC2763" s="41"/>
      <c r="AE2763" s="159"/>
      <c r="AF2763" s="159"/>
      <c r="AG2763" s="41"/>
      <c r="AH2763" s="88"/>
      <c r="AK2763" s="41"/>
      <c r="AL2763" s="41"/>
      <c r="AM2763" s="41"/>
      <c r="AO2763" s="2"/>
    </row>
    <row r="2764" spans="16:41" x14ac:dyDescent="0.2">
      <c r="P2764" s="2"/>
      <c r="Q2764" s="2"/>
      <c r="S2764" s="2"/>
      <c r="U2764" s="2"/>
      <c r="V2764" s="2"/>
      <c r="Y2764" s="88"/>
      <c r="AC2764" s="41"/>
      <c r="AE2764" s="159"/>
      <c r="AF2764" s="159"/>
      <c r="AG2764" s="41"/>
      <c r="AH2764" s="88"/>
      <c r="AK2764" s="41"/>
      <c r="AL2764" s="41"/>
      <c r="AM2764" s="41"/>
      <c r="AO2764" s="2"/>
    </row>
    <row r="2765" spans="16:41" x14ac:dyDescent="0.2">
      <c r="P2765" s="2"/>
      <c r="Q2765" s="2"/>
      <c r="S2765" s="2"/>
      <c r="U2765" s="2"/>
      <c r="V2765" s="2"/>
      <c r="Y2765" s="88"/>
      <c r="AC2765" s="41"/>
      <c r="AE2765" s="159"/>
      <c r="AF2765" s="159"/>
      <c r="AG2765" s="41"/>
      <c r="AH2765" s="88"/>
      <c r="AK2765" s="41"/>
      <c r="AL2765" s="41"/>
      <c r="AM2765" s="41"/>
      <c r="AO2765" s="2"/>
    </row>
    <row r="2766" spans="16:41" x14ac:dyDescent="0.2">
      <c r="P2766" s="2"/>
      <c r="Q2766" s="2"/>
      <c r="S2766" s="2"/>
      <c r="U2766" s="2"/>
      <c r="V2766" s="2"/>
      <c r="Y2766" s="88"/>
      <c r="AC2766" s="41"/>
      <c r="AE2766" s="159"/>
      <c r="AF2766" s="159"/>
      <c r="AG2766" s="41"/>
      <c r="AH2766" s="88"/>
      <c r="AK2766" s="41"/>
      <c r="AL2766" s="41"/>
      <c r="AM2766" s="41"/>
      <c r="AO2766" s="2"/>
    </row>
    <row r="2767" spans="16:41" x14ac:dyDescent="0.2">
      <c r="P2767" s="2"/>
      <c r="Q2767" s="2"/>
      <c r="S2767" s="2"/>
      <c r="U2767" s="2"/>
      <c r="V2767" s="2"/>
      <c r="Y2767" s="88"/>
      <c r="AC2767" s="41"/>
      <c r="AE2767" s="159"/>
      <c r="AF2767" s="159"/>
      <c r="AG2767" s="41"/>
      <c r="AH2767" s="88"/>
      <c r="AK2767" s="41"/>
      <c r="AL2767" s="41"/>
      <c r="AM2767" s="41"/>
      <c r="AO2767" s="2"/>
    </row>
    <row r="2768" spans="16:41" x14ac:dyDescent="0.2">
      <c r="P2768" s="2"/>
      <c r="Q2768" s="2"/>
      <c r="S2768" s="2"/>
      <c r="U2768" s="2"/>
      <c r="V2768" s="2"/>
      <c r="Y2768" s="88"/>
      <c r="AC2768" s="41"/>
      <c r="AE2768" s="159"/>
      <c r="AF2768" s="159"/>
      <c r="AG2768" s="41"/>
      <c r="AH2768" s="88"/>
      <c r="AK2768" s="41"/>
      <c r="AL2768" s="41"/>
      <c r="AM2768" s="41"/>
      <c r="AO2768" s="2"/>
    </row>
    <row r="2769" spans="16:41" x14ac:dyDescent="0.2">
      <c r="P2769" s="2"/>
      <c r="Q2769" s="2"/>
      <c r="S2769" s="2"/>
      <c r="U2769" s="2"/>
      <c r="V2769" s="2"/>
      <c r="Y2769" s="88"/>
      <c r="AC2769" s="41"/>
      <c r="AE2769" s="159"/>
      <c r="AF2769" s="159"/>
      <c r="AG2769" s="41"/>
      <c r="AH2769" s="88"/>
      <c r="AK2769" s="41"/>
      <c r="AL2769" s="41"/>
      <c r="AM2769" s="41"/>
      <c r="AO2769" s="2"/>
    </row>
    <row r="2770" spans="16:41" x14ac:dyDescent="0.2">
      <c r="P2770" s="2"/>
      <c r="Q2770" s="2"/>
      <c r="S2770" s="2"/>
      <c r="U2770" s="2"/>
      <c r="V2770" s="2"/>
      <c r="Y2770" s="88"/>
      <c r="AC2770" s="41"/>
      <c r="AE2770" s="159"/>
      <c r="AF2770" s="159"/>
      <c r="AG2770" s="41"/>
      <c r="AH2770" s="88"/>
      <c r="AK2770" s="41"/>
      <c r="AL2770" s="41"/>
      <c r="AM2770" s="41"/>
      <c r="AO2770" s="2"/>
    </row>
    <row r="2771" spans="16:41" x14ac:dyDescent="0.2">
      <c r="P2771" s="2"/>
      <c r="Q2771" s="2"/>
      <c r="S2771" s="2"/>
      <c r="U2771" s="2"/>
      <c r="V2771" s="2"/>
      <c r="Y2771" s="88"/>
      <c r="AC2771" s="41"/>
      <c r="AE2771" s="159"/>
      <c r="AF2771" s="159"/>
      <c r="AG2771" s="41"/>
      <c r="AH2771" s="88"/>
      <c r="AK2771" s="41"/>
      <c r="AL2771" s="41"/>
      <c r="AM2771" s="41"/>
      <c r="AO2771" s="2"/>
    </row>
    <row r="2772" spans="16:41" x14ac:dyDescent="0.2">
      <c r="P2772" s="2"/>
      <c r="Q2772" s="2"/>
      <c r="S2772" s="2"/>
      <c r="U2772" s="2"/>
      <c r="V2772" s="2"/>
      <c r="Y2772" s="88"/>
      <c r="AC2772" s="41"/>
      <c r="AE2772" s="159"/>
      <c r="AF2772" s="159"/>
      <c r="AG2772" s="41"/>
      <c r="AH2772" s="88"/>
      <c r="AK2772" s="41"/>
      <c r="AL2772" s="41"/>
      <c r="AM2772" s="41"/>
      <c r="AO2772" s="2"/>
    </row>
    <row r="2773" spans="16:41" x14ac:dyDescent="0.2">
      <c r="P2773" s="2"/>
      <c r="Q2773" s="2"/>
      <c r="S2773" s="2"/>
      <c r="U2773" s="2"/>
      <c r="V2773" s="2"/>
      <c r="Y2773" s="88"/>
      <c r="AC2773" s="41"/>
      <c r="AE2773" s="159"/>
      <c r="AF2773" s="159"/>
      <c r="AG2773" s="41"/>
      <c r="AH2773" s="88"/>
      <c r="AK2773" s="41"/>
      <c r="AL2773" s="41"/>
      <c r="AM2773" s="41"/>
      <c r="AO2773" s="2"/>
    </row>
    <row r="2774" spans="16:41" x14ac:dyDescent="0.2">
      <c r="P2774" s="2"/>
      <c r="Q2774" s="2"/>
      <c r="S2774" s="2"/>
      <c r="U2774" s="2"/>
      <c r="V2774" s="2"/>
      <c r="Y2774" s="88"/>
      <c r="AC2774" s="41"/>
      <c r="AE2774" s="159"/>
      <c r="AF2774" s="159"/>
      <c r="AG2774" s="41"/>
      <c r="AH2774" s="88"/>
      <c r="AK2774" s="41"/>
      <c r="AL2774" s="41"/>
      <c r="AM2774" s="41"/>
      <c r="AO2774" s="2"/>
    </row>
    <row r="2775" spans="16:41" x14ac:dyDescent="0.2">
      <c r="P2775" s="2"/>
      <c r="Q2775" s="2"/>
      <c r="S2775" s="2"/>
      <c r="U2775" s="2"/>
      <c r="V2775" s="2"/>
      <c r="Y2775" s="88"/>
      <c r="AC2775" s="41"/>
      <c r="AE2775" s="159"/>
      <c r="AF2775" s="159"/>
      <c r="AG2775" s="41"/>
      <c r="AH2775" s="88"/>
      <c r="AK2775" s="41"/>
      <c r="AL2775" s="41"/>
      <c r="AM2775" s="41"/>
      <c r="AO2775" s="2"/>
    </row>
    <row r="2776" spans="16:41" x14ac:dyDescent="0.2">
      <c r="P2776" s="2"/>
      <c r="Q2776" s="2"/>
      <c r="S2776" s="2"/>
      <c r="U2776" s="2"/>
      <c r="V2776" s="2"/>
      <c r="Y2776" s="88"/>
      <c r="AC2776" s="41"/>
      <c r="AE2776" s="159"/>
      <c r="AF2776" s="159"/>
      <c r="AG2776" s="41"/>
      <c r="AH2776" s="88"/>
      <c r="AK2776" s="41"/>
      <c r="AL2776" s="41"/>
      <c r="AM2776" s="41"/>
      <c r="AO2776" s="2"/>
    </row>
    <row r="2777" spans="16:41" x14ac:dyDescent="0.2">
      <c r="P2777" s="2"/>
      <c r="Q2777" s="2"/>
      <c r="S2777" s="2"/>
      <c r="U2777" s="2"/>
      <c r="V2777" s="2"/>
      <c r="Y2777" s="88"/>
      <c r="AC2777" s="41"/>
      <c r="AE2777" s="159"/>
      <c r="AF2777" s="159"/>
      <c r="AG2777" s="41"/>
      <c r="AH2777" s="88"/>
      <c r="AK2777" s="41"/>
      <c r="AL2777" s="41"/>
      <c r="AM2777" s="41"/>
      <c r="AO2777" s="2"/>
    </row>
    <row r="2778" spans="16:41" x14ac:dyDescent="0.2">
      <c r="P2778" s="2"/>
      <c r="Q2778" s="2"/>
      <c r="S2778" s="2"/>
      <c r="U2778" s="2"/>
      <c r="V2778" s="2"/>
      <c r="Y2778" s="88"/>
      <c r="AC2778" s="41"/>
      <c r="AE2778" s="159"/>
      <c r="AF2778" s="159"/>
      <c r="AG2778" s="41"/>
      <c r="AH2778" s="88"/>
      <c r="AK2778" s="41"/>
      <c r="AL2778" s="41"/>
      <c r="AM2778" s="41"/>
      <c r="AO2778" s="2"/>
    </row>
    <row r="2779" spans="16:41" x14ac:dyDescent="0.2">
      <c r="P2779" s="2"/>
      <c r="Q2779" s="2"/>
      <c r="S2779" s="2"/>
      <c r="U2779" s="2"/>
      <c r="V2779" s="2"/>
      <c r="Y2779" s="88"/>
      <c r="AC2779" s="41"/>
      <c r="AE2779" s="159"/>
      <c r="AF2779" s="159"/>
      <c r="AG2779" s="41"/>
      <c r="AH2779" s="88"/>
      <c r="AK2779" s="41"/>
      <c r="AL2779" s="41"/>
      <c r="AM2779" s="41"/>
      <c r="AO2779" s="2"/>
    </row>
    <row r="2780" spans="16:41" x14ac:dyDescent="0.2">
      <c r="P2780" s="2"/>
      <c r="Q2780" s="2"/>
      <c r="S2780" s="2"/>
      <c r="U2780" s="2"/>
      <c r="V2780" s="2"/>
      <c r="Y2780" s="88"/>
      <c r="AC2780" s="41"/>
      <c r="AE2780" s="159"/>
      <c r="AF2780" s="159"/>
      <c r="AG2780" s="41"/>
      <c r="AH2780" s="88"/>
      <c r="AK2780" s="41"/>
      <c r="AL2780" s="41"/>
      <c r="AM2780" s="41"/>
      <c r="AO2780" s="2"/>
    </row>
    <row r="2781" spans="16:41" x14ac:dyDescent="0.2">
      <c r="P2781" s="2"/>
      <c r="Q2781" s="2"/>
      <c r="S2781" s="2"/>
      <c r="U2781" s="2"/>
      <c r="V2781" s="2"/>
      <c r="Y2781" s="88"/>
      <c r="AC2781" s="41"/>
      <c r="AE2781" s="159"/>
      <c r="AF2781" s="159"/>
      <c r="AG2781" s="41"/>
      <c r="AH2781" s="88"/>
      <c r="AK2781" s="41"/>
      <c r="AL2781" s="41"/>
      <c r="AM2781" s="41"/>
      <c r="AO2781" s="2"/>
    </row>
    <row r="2782" spans="16:41" x14ac:dyDescent="0.2">
      <c r="P2782" s="2"/>
      <c r="Q2782" s="2"/>
      <c r="S2782" s="2"/>
      <c r="U2782" s="2"/>
      <c r="V2782" s="2"/>
      <c r="Y2782" s="88"/>
      <c r="AC2782" s="41"/>
      <c r="AE2782" s="159"/>
      <c r="AF2782" s="159"/>
      <c r="AG2782" s="41"/>
      <c r="AH2782" s="88"/>
      <c r="AK2782" s="41"/>
      <c r="AL2782" s="41"/>
      <c r="AM2782" s="41"/>
      <c r="AO2782" s="2"/>
    </row>
    <row r="2783" spans="16:41" x14ac:dyDescent="0.2">
      <c r="P2783" s="2"/>
      <c r="Q2783" s="2"/>
      <c r="S2783" s="2"/>
      <c r="U2783" s="2"/>
      <c r="V2783" s="2"/>
      <c r="Y2783" s="88"/>
      <c r="AC2783" s="41"/>
      <c r="AE2783" s="159"/>
      <c r="AF2783" s="159"/>
      <c r="AG2783" s="41"/>
      <c r="AH2783" s="88"/>
      <c r="AK2783" s="41"/>
      <c r="AL2783" s="41"/>
      <c r="AM2783" s="41"/>
      <c r="AO2783" s="2"/>
    </row>
    <row r="2784" spans="16:41" x14ac:dyDescent="0.2">
      <c r="P2784" s="2"/>
      <c r="Q2784" s="2"/>
      <c r="S2784" s="2"/>
      <c r="U2784" s="2"/>
      <c r="V2784" s="2"/>
      <c r="Y2784" s="88"/>
      <c r="AC2784" s="41"/>
      <c r="AE2784" s="159"/>
      <c r="AF2784" s="159"/>
      <c r="AG2784" s="41"/>
      <c r="AH2784" s="88"/>
      <c r="AK2784" s="41"/>
      <c r="AL2784" s="41"/>
      <c r="AM2784" s="41"/>
      <c r="AO2784" s="2"/>
    </row>
    <row r="2785" spans="16:41" x14ac:dyDescent="0.2">
      <c r="P2785" s="2"/>
      <c r="Q2785" s="2"/>
      <c r="S2785" s="2"/>
      <c r="U2785" s="2"/>
      <c r="V2785" s="2"/>
      <c r="Y2785" s="88"/>
      <c r="AC2785" s="41"/>
      <c r="AE2785" s="159"/>
      <c r="AF2785" s="159"/>
      <c r="AG2785" s="41"/>
      <c r="AH2785" s="88"/>
      <c r="AK2785" s="41"/>
      <c r="AL2785" s="41"/>
      <c r="AM2785" s="41"/>
      <c r="AO2785" s="2"/>
    </row>
    <row r="2786" spans="16:41" x14ac:dyDescent="0.2">
      <c r="P2786" s="2"/>
      <c r="Q2786" s="2"/>
      <c r="S2786" s="2"/>
      <c r="U2786" s="2"/>
      <c r="V2786" s="2"/>
      <c r="Y2786" s="88"/>
      <c r="AC2786" s="41"/>
      <c r="AE2786" s="159"/>
      <c r="AF2786" s="159"/>
      <c r="AG2786" s="41"/>
      <c r="AH2786" s="88"/>
      <c r="AK2786" s="41"/>
      <c r="AL2786" s="41"/>
      <c r="AM2786" s="41"/>
      <c r="AO2786" s="2"/>
    </row>
    <row r="2787" spans="16:41" x14ac:dyDescent="0.2">
      <c r="P2787" s="2"/>
      <c r="Q2787" s="2"/>
      <c r="S2787" s="2"/>
      <c r="U2787" s="2"/>
      <c r="V2787" s="2"/>
      <c r="Y2787" s="88"/>
      <c r="AC2787" s="41"/>
      <c r="AE2787" s="159"/>
      <c r="AF2787" s="159"/>
      <c r="AG2787" s="41"/>
      <c r="AH2787" s="88"/>
      <c r="AK2787" s="41"/>
      <c r="AL2787" s="41"/>
      <c r="AM2787" s="41"/>
      <c r="AO2787" s="2"/>
    </row>
    <row r="2788" spans="16:41" x14ac:dyDescent="0.2">
      <c r="P2788" s="2"/>
      <c r="Q2788" s="2"/>
      <c r="S2788" s="2"/>
      <c r="U2788" s="2"/>
      <c r="V2788" s="2"/>
      <c r="Y2788" s="88"/>
      <c r="AC2788" s="41"/>
      <c r="AE2788" s="159"/>
      <c r="AF2788" s="159"/>
      <c r="AG2788" s="41"/>
      <c r="AH2788" s="88"/>
      <c r="AK2788" s="41"/>
      <c r="AL2788" s="41"/>
      <c r="AM2788" s="41"/>
      <c r="AO2788" s="2"/>
    </row>
    <row r="2789" spans="16:41" x14ac:dyDescent="0.2">
      <c r="P2789" s="2"/>
      <c r="Q2789" s="2"/>
      <c r="S2789" s="2"/>
      <c r="U2789" s="2"/>
      <c r="V2789" s="2"/>
      <c r="Y2789" s="88"/>
      <c r="AC2789" s="41"/>
      <c r="AE2789" s="159"/>
      <c r="AF2789" s="159"/>
      <c r="AG2789" s="41"/>
      <c r="AH2789" s="88"/>
      <c r="AK2789" s="41"/>
      <c r="AL2789" s="41"/>
      <c r="AM2789" s="41"/>
      <c r="AO2789" s="2"/>
    </row>
    <row r="2790" spans="16:41" x14ac:dyDescent="0.2">
      <c r="P2790" s="2"/>
      <c r="Q2790" s="2"/>
      <c r="S2790" s="2"/>
      <c r="U2790" s="2"/>
      <c r="V2790" s="2"/>
      <c r="Y2790" s="88"/>
      <c r="AC2790" s="41"/>
      <c r="AE2790" s="159"/>
      <c r="AF2790" s="159"/>
      <c r="AG2790" s="41"/>
      <c r="AH2790" s="88"/>
      <c r="AK2790" s="41"/>
      <c r="AL2790" s="41"/>
      <c r="AM2790" s="41"/>
      <c r="AO2790" s="2"/>
    </row>
    <row r="2791" spans="16:41" x14ac:dyDescent="0.2">
      <c r="P2791" s="2"/>
      <c r="Q2791" s="2"/>
      <c r="S2791" s="2"/>
      <c r="U2791" s="2"/>
      <c r="V2791" s="2"/>
      <c r="Y2791" s="88"/>
      <c r="AC2791" s="41"/>
      <c r="AE2791" s="159"/>
      <c r="AF2791" s="159"/>
      <c r="AG2791" s="41"/>
      <c r="AH2791" s="88"/>
      <c r="AK2791" s="41"/>
      <c r="AL2791" s="41"/>
      <c r="AM2791" s="41"/>
      <c r="AO2791" s="2"/>
    </row>
    <row r="2792" spans="16:41" x14ac:dyDescent="0.2">
      <c r="P2792" s="2"/>
      <c r="Q2792" s="2"/>
      <c r="S2792" s="2"/>
      <c r="U2792" s="2"/>
      <c r="V2792" s="2"/>
      <c r="Y2792" s="88"/>
      <c r="AC2792" s="41"/>
      <c r="AE2792" s="159"/>
      <c r="AF2792" s="159"/>
      <c r="AG2792" s="41"/>
      <c r="AH2792" s="88"/>
      <c r="AK2792" s="41"/>
      <c r="AL2792" s="41"/>
      <c r="AM2792" s="41"/>
      <c r="AO2792" s="2"/>
    </row>
    <row r="2793" spans="16:41" x14ac:dyDescent="0.2">
      <c r="P2793" s="2"/>
      <c r="Q2793" s="2"/>
      <c r="S2793" s="2"/>
      <c r="U2793" s="2"/>
      <c r="V2793" s="2"/>
      <c r="Y2793" s="88"/>
      <c r="AC2793" s="41"/>
      <c r="AE2793" s="159"/>
      <c r="AF2793" s="159"/>
      <c r="AG2793" s="41"/>
      <c r="AH2793" s="88"/>
      <c r="AK2793" s="41"/>
      <c r="AL2793" s="41"/>
      <c r="AM2793" s="41"/>
      <c r="AO2793" s="2"/>
    </row>
    <row r="2794" spans="16:41" x14ac:dyDescent="0.2">
      <c r="P2794" s="2"/>
      <c r="Q2794" s="2"/>
      <c r="S2794" s="2"/>
      <c r="U2794" s="2"/>
      <c r="V2794" s="2"/>
      <c r="Y2794" s="88"/>
      <c r="AC2794" s="41"/>
      <c r="AE2794" s="159"/>
      <c r="AF2794" s="159"/>
      <c r="AG2794" s="41"/>
      <c r="AH2794" s="88"/>
      <c r="AK2794" s="41"/>
      <c r="AL2794" s="41"/>
      <c r="AM2794" s="41"/>
      <c r="AO2794" s="2"/>
    </row>
    <row r="2795" spans="16:41" x14ac:dyDescent="0.2">
      <c r="P2795" s="2"/>
      <c r="Q2795" s="2"/>
      <c r="S2795" s="2"/>
      <c r="U2795" s="2"/>
      <c r="V2795" s="2"/>
      <c r="Y2795" s="88"/>
      <c r="AC2795" s="41"/>
      <c r="AE2795" s="159"/>
      <c r="AF2795" s="159"/>
      <c r="AG2795" s="41"/>
      <c r="AH2795" s="88"/>
      <c r="AK2795" s="41"/>
      <c r="AL2795" s="41"/>
      <c r="AM2795" s="41"/>
      <c r="AO2795" s="2"/>
    </row>
    <row r="2796" spans="16:41" x14ac:dyDescent="0.2">
      <c r="P2796" s="2"/>
      <c r="Q2796" s="2"/>
      <c r="S2796" s="2"/>
      <c r="U2796" s="2"/>
      <c r="V2796" s="2"/>
      <c r="Y2796" s="88"/>
      <c r="AC2796" s="41"/>
      <c r="AE2796" s="159"/>
      <c r="AF2796" s="159"/>
      <c r="AG2796" s="41"/>
      <c r="AH2796" s="88"/>
      <c r="AK2796" s="41"/>
      <c r="AL2796" s="41"/>
      <c r="AM2796" s="41"/>
      <c r="AO2796" s="2"/>
    </row>
    <row r="2797" spans="16:41" x14ac:dyDescent="0.2">
      <c r="P2797" s="2"/>
      <c r="Q2797" s="2"/>
      <c r="S2797" s="2"/>
      <c r="U2797" s="2"/>
      <c r="V2797" s="2"/>
      <c r="Y2797" s="88"/>
      <c r="AC2797" s="41"/>
      <c r="AE2797" s="159"/>
      <c r="AF2797" s="159"/>
      <c r="AG2797" s="41"/>
      <c r="AH2797" s="88"/>
      <c r="AK2797" s="41"/>
      <c r="AL2797" s="41"/>
      <c r="AM2797" s="41"/>
      <c r="AO2797" s="2"/>
    </row>
    <row r="2798" spans="16:41" x14ac:dyDescent="0.2">
      <c r="P2798" s="2"/>
      <c r="Q2798" s="2"/>
      <c r="S2798" s="2"/>
      <c r="U2798" s="2"/>
      <c r="V2798" s="2"/>
      <c r="Y2798" s="88"/>
      <c r="AC2798" s="41"/>
      <c r="AE2798" s="159"/>
      <c r="AF2798" s="159"/>
      <c r="AG2798" s="41"/>
      <c r="AH2798" s="88"/>
      <c r="AK2798" s="41"/>
      <c r="AL2798" s="41"/>
      <c r="AM2798" s="41"/>
      <c r="AO2798" s="2"/>
    </row>
    <row r="2799" spans="16:41" x14ac:dyDescent="0.2">
      <c r="P2799" s="2"/>
      <c r="Q2799" s="2"/>
      <c r="S2799" s="2"/>
      <c r="U2799" s="2"/>
      <c r="V2799" s="2"/>
      <c r="Y2799" s="88"/>
      <c r="AC2799" s="41"/>
      <c r="AE2799" s="159"/>
      <c r="AF2799" s="159"/>
      <c r="AG2799" s="41"/>
      <c r="AH2799" s="88"/>
      <c r="AK2799" s="41"/>
      <c r="AL2799" s="41"/>
      <c r="AM2799" s="41"/>
      <c r="AO2799" s="2"/>
    </row>
    <row r="2800" spans="16:41" x14ac:dyDescent="0.2">
      <c r="P2800" s="2"/>
      <c r="Q2800" s="2"/>
      <c r="S2800" s="2"/>
      <c r="U2800" s="2"/>
      <c r="V2800" s="2"/>
      <c r="Y2800" s="88"/>
      <c r="AC2800" s="41"/>
      <c r="AE2800" s="159"/>
      <c r="AF2800" s="159"/>
      <c r="AG2800" s="41"/>
      <c r="AH2800" s="88"/>
      <c r="AK2800" s="41"/>
      <c r="AL2800" s="41"/>
      <c r="AM2800" s="41"/>
      <c r="AO2800" s="2"/>
    </row>
    <row r="2801" spans="16:41" x14ac:dyDescent="0.2">
      <c r="P2801" s="2"/>
      <c r="Q2801" s="2"/>
      <c r="S2801" s="2"/>
      <c r="U2801" s="2"/>
      <c r="V2801" s="2"/>
      <c r="Y2801" s="88"/>
      <c r="AC2801" s="41"/>
      <c r="AE2801" s="159"/>
      <c r="AF2801" s="159"/>
      <c r="AG2801" s="41"/>
      <c r="AH2801" s="88"/>
      <c r="AK2801" s="41"/>
      <c r="AL2801" s="41"/>
      <c r="AM2801" s="41"/>
      <c r="AO2801" s="2"/>
    </row>
    <row r="2802" spans="16:41" x14ac:dyDescent="0.2">
      <c r="P2802" s="2"/>
      <c r="Q2802" s="2"/>
      <c r="S2802" s="2"/>
      <c r="U2802" s="2"/>
      <c r="V2802" s="2"/>
      <c r="Y2802" s="88"/>
      <c r="AC2802" s="41"/>
      <c r="AE2802" s="159"/>
      <c r="AF2802" s="159"/>
      <c r="AG2802" s="41"/>
      <c r="AH2802" s="88"/>
      <c r="AK2802" s="41"/>
      <c r="AL2802" s="41"/>
      <c r="AM2802" s="41"/>
      <c r="AO2802" s="2"/>
    </row>
    <row r="2803" spans="16:41" x14ac:dyDescent="0.2">
      <c r="P2803" s="2"/>
      <c r="Q2803" s="2"/>
      <c r="S2803" s="2"/>
      <c r="U2803" s="2"/>
      <c r="V2803" s="2"/>
      <c r="Y2803" s="88"/>
      <c r="AC2803" s="41"/>
      <c r="AE2803" s="159"/>
      <c r="AF2803" s="159"/>
      <c r="AG2803" s="41"/>
      <c r="AH2803" s="88"/>
      <c r="AK2803" s="41"/>
      <c r="AL2803" s="41"/>
      <c r="AM2803" s="41"/>
      <c r="AO2803" s="2"/>
    </row>
    <row r="2804" spans="16:41" x14ac:dyDescent="0.2">
      <c r="P2804" s="2"/>
      <c r="Q2804" s="2"/>
      <c r="S2804" s="2"/>
      <c r="U2804" s="2"/>
      <c r="V2804" s="2"/>
      <c r="Y2804" s="88"/>
      <c r="AC2804" s="41"/>
      <c r="AE2804" s="159"/>
      <c r="AF2804" s="159"/>
      <c r="AG2804" s="41"/>
      <c r="AH2804" s="88"/>
      <c r="AK2804" s="41"/>
      <c r="AL2804" s="41"/>
      <c r="AM2804" s="41"/>
      <c r="AO2804" s="2"/>
    </row>
    <row r="2805" spans="16:41" x14ac:dyDescent="0.2">
      <c r="P2805" s="2"/>
      <c r="Q2805" s="2"/>
      <c r="S2805" s="2"/>
      <c r="U2805" s="2"/>
      <c r="V2805" s="2"/>
      <c r="Y2805" s="88"/>
      <c r="AC2805" s="41"/>
      <c r="AE2805" s="159"/>
      <c r="AF2805" s="159"/>
      <c r="AG2805" s="41"/>
      <c r="AH2805" s="88"/>
      <c r="AK2805" s="41"/>
      <c r="AL2805" s="41"/>
      <c r="AM2805" s="41"/>
      <c r="AO2805" s="2"/>
    </row>
    <row r="2806" spans="16:41" x14ac:dyDescent="0.2">
      <c r="P2806" s="2"/>
      <c r="Q2806" s="2"/>
      <c r="S2806" s="2"/>
      <c r="U2806" s="2"/>
      <c r="V2806" s="2"/>
      <c r="Y2806" s="88"/>
      <c r="AC2806" s="41"/>
      <c r="AE2806" s="159"/>
      <c r="AF2806" s="159"/>
      <c r="AG2806" s="41"/>
      <c r="AH2806" s="88"/>
      <c r="AK2806" s="41"/>
      <c r="AL2806" s="41"/>
      <c r="AM2806" s="41"/>
      <c r="AO2806" s="2"/>
    </row>
    <row r="2807" spans="16:41" x14ac:dyDescent="0.2">
      <c r="P2807" s="2"/>
      <c r="Q2807" s="2"/>
      <c r="S2807" s="2"/>
      <c r="U2807" s="2"/>
      <c r="V2807" s="2"/>
      <c r="Y2807" s="88"/>
      <c r="AC2807" s="41"/>
      <c r="AE2807" s="159"/>
      <c r="AF2807" s="159"/>
      <c r="AG2807" s="41"/>
      <c r="AH2807" s="88"/>
      <c r="AK2807" s="41"/>
      <c r="AL2807" s="41"/>
      <c r="AM2807" s="41"/>
      <c r="AO2807" s="2"/>
    </row>
    <row r="2808" spans="16:41" x14ac:dyDescent="0.2">
      <c r="P2808" s="2"/>
      <c r="Q2808" s="2"/>
      <c r="S2808" s="2"/>
      <c r="U2808" s="2"/>
      <c r="V2808" s="2"/>
      <c r="Y2808" s="88"/>
      <c r="AC2808" s="41"/>
      <c r="AE2808" s="159"/>
      <c r="AF2808" s="159"/>
      <c r="AG2808" s="41"/>
      <c r="AH2808" s="88"/>
      <c r="AK2808" s="41"/>
      <c r="AL2808" s="41"/>
      <c r="AM2808" s="41"/>
      <c r="AO2808" s="2"/>
    </row>
    <row r="2809" spans="16:41" x14ac:dyDescent="0.2">
      <c r="P2809" s="2"/>
      <c r="Q2809" s="2"/>
      <c r="S2809" s="2"/>
      <c r="U2809" s="2"/>
      <c r="V2809" s="2"/>
      <c r="Y2809" s="88"/>
      <c r="AC2809" s="41"/>
      <c r="AE2809" s="159"/>
      <c r="AF2809" s="159"/>
      <c r="AG2809" s="41"/>
      <c r="AH2809" s="88"/>
      <c r="AK2809" s="41"/>
      <c r="AL2809" s="41"/>
      <c r="AM2809" s="41"/>
      <c r="AO2809" s="2"/>
    </row>
    <row r="2810" spans="16:41" x14ac:dyDescent="0.2">
      <c r="P2810" s="2"/>
      <c r="Q2810" s="2"/>
      <c r="S2810" s="2"/>
      <c r="U2810" s="2"/>
      <c r="V2810" s="2"/>
      <c r="Y2810" s="88"/>
      <c r="AC2810" s="41"/>
      <c r="AE2810" s="159"/>
      <c r="AF2810" s="159"/>
      <c r="AG2810" s="41"/>
      <c r="AH2810" s="88"/>
      <c r="AK2810" s="41"/>
      <c r="AL2810" s="41"/>
      <c r="AM2810" s="41"/>
      <c r="AO2810" s="2"/>
    </row>
    <row r="2811" spans="16:41" x14ac:dyDescent="0.2">
      <c r="P2811" s="2"/>
      <c r="Q2811" s="2"/>
      <c r="S2811" s="2"/>
      <c r="U2811" s="2"/>
      <c r="V2811" s="2"/>
      <c r="Y2811" s="88"/>
      <c r="AC2811" s="41"/>
      <c r="AE2811" s="159"/>
      <c r="AF2811" s="159"/>
      <c r="AG2811" s="41"/>
      <c r="AH2811" s="88"/>
      <c r="AK2811" s="41"/>
      <c r="AL2811" s="41"/>
      <c r="AM2811" s="41"/>
      <c r="AO2811" s="2"/>
    </row>
    <row r="2812" spans="16:41" x14ac:dyDescent="0.2">
      <c r="P2812" s="2"/>
      <c r="Q2812" s="2"/>
      <c r="S2812" s="2"/>
      <c r="U2812" s="2"/>
      <c r="V2812" s="2"/>
      <c r="Y2812" s="88"/>
      <c r="AC2812" s="41"/>
      <c r="AE2812" s="159"/>
      <c r="AF2812" s="159"/>
      <c r="AG2812" s="41"/>
      <c r="AH2812" s="88"/>
      <c r="AK2812" s="41"/>
      <c r="AL2812" s="41"/>
      <c r="AM2812" s="41"/>
      <c r="AO2812" s="2"/>
    </row>
    <row r="2813" spans="16:41" x14ac:dyDescent="0.2">
      <c r="P2813" s="2"/>
      <c r="Q2813" s="2"/>
      <c r="S2813" s="2"/>
      <c r="U2813" s="2"/>
      <c r="V2813" s="2"/>
      <c r="Y2813" s="88"/>
      <c r="AC2813" s="41"/>
      <c r="AE2813" s="159"/>
      <c r="AF2813" s="159"/>
      <c r="AG2813" s="41"/>
      <c r="AH2813" s="88"/>
      <c r="AK2813" s="41"/>
      <c r="AL2813" s="41"/>
      <c r="AM2813" s="41"/>
      <c r="AO2813" s="2"/>
    </row>
    <row r="2814" spans="16:41" x14ac:dyDescent="0.2">
      <c r="P2814" s="2"/>
      <c r="Q2814" s="2"/>
      <c r="S2814" s="2"/>
      <c r="U2814" s="2"/>
      <c r="V2814" s="2"/>
      <c r="Y2814" s="88"/>
      <c r="AC2814" s="41"/>
      <c r="AE2814" s="159"/>
      <c r="AF2814" s="159"/>
      <c r="AG2814" s="41"/>
      <c r="AH2814" s="88"/>
      <c r="AK2814" s="41"/>
      <c r="AL2814" s="41"/>
      <c r="AM2814" s="41"/>
      <c r="AO2814" s="2"/>
    </row>
    <row r="2815" spans="16:41" x14ac:dyDescent="0.2">
      <c r="P2815" s="2"/>
      <c r="Q2815" s="2"/>
      <c r="S2815" s="2"/>
      <c r="U2815" s="2"/>
      <c r="V2815" s="2"/>
      <c r="Y2815" s="88"/>
      <c r="AC2815" s="41"/>
      <c r="AE2815" s="159"/>
      <c r="AF2815" s="159"/>
      <c r="AG2815" s="41"/>
      <c r="AH2815" s="88"/>
      <c r="AK2815" s="41"/>
      <c r="AL2815" s="41"/>
      <c r="AM2815" s="41"/>
      <c r="AO2815" s="2"/>
    </row>
    <row r="2816" spans="16:41" x14ac:dyDescent="0.2">
      <c r="P2816" s="2"/>
      <c r="Q2816" s="2"/>
      <c r="S2816" s="2"/>
      <c r="U2816" s="2"/>
      <c r="V2816" s="2"/>
      <c r="Y2816" s="88"/>
      <c r="AC2816" s="41"/>
      <c r="AE2816" s="159"/>
      <c r="AF2816" s="159"/>
      <c r="AG2816" s="41"/>
      <c r="AH2816" s="88"/>
      <c r="AK2816" s="41"/>
      <c r="AL2816" s="41"/>
      <c r="AM2816" s="41"/>
      <c r="AO2816" s="2"/>
    </row>
    <row r="2817" spans="16:41" x14ac:dyDescent="0.2">
      <c r="P2817" s="2"/>
      <c r="Q2817" s="2"/>
      <c r="S2817" s="2"/>
      <c r="U2817" s="2"/>
      <c r="V2817" s="2"/>
      <c r="Y2817" s="88"/>
      <c r="AC2817" s="41"/>
      <c r="AE2817" s="159"/>
      <c r="AF2817" s="159"/>
      <c r="AG2817" s="41"/>
      <c r="AH2817" s="88"/>
      <c r="AK2817" s="41"/>
      <c r="AL2817" s="41"/>
      <c r="AM2817" s="41"/>
      <c r="AO2817" s="2"/>
    </row>
    <row r="2818" spans="16:41" x14ac:dyDescent="0.2">
      <c r="P2818" s="2"/>
      <c r="Q2818" s="2"/>
      <c r="S2818" s="2"/>
      <c r="U2818" s="2"/>
      <c r="V2818" s="2"/>
      <c r="Y2818" s="88"/>
      <c r="AC2818" s="41"/>
      <c r="AE2818" s="159"/>
      <c r="AF2818" s="159"/>
      <c r="AG2818" s="41"/>
      <c r="AH2818" s="88"/>
      <c r="AK2818" s="41"/>
      <c r="AL2818" s="41"/>
      <c r="AM2818" s="41"/>
      <c r="AO2818" s="2"/>
    </row>
    <row r="2819" spans="16:41" x14ac:dyDescent="0.2">
      <c r="P2819" s="2"/>
      <c r="Q2819" s="2"/>
      <c r="S2819" s="2"/>
      <c r="U2819" s="2"/>
      <c r="V2819" s="2"/>
      <c r="Y2819" s="88"/>
      <c r="AC2819" s="41"/>
      <c r="AE2819" s="159"/>
      <c r="AF2819" s="159"/>
      <c r="AG2819" s="41"/>
      <c r="AH2819" s="88"/>
      <c r="AK2819" s="41"/>
      <c r="AL2819" s="41"/>
      <c r="AM2819" s="41"/>
      <c r="AO2819" s="2"/>
    </row>
    <row r="2820" spans="16:41" x14ac:dyDescent="0.2">
      <c r="P2820" s="2"/>
      <c r="Q2820" s="2"/>
      <c r="S2820" s="2"/>
      <c r="U2820" s="2"/>
      <c r="V2820" s="2"/>
      <c r="Y2820" s="88"/>
      <c r="AC2820" s="41"/>
      <c r="AE2820" s="159"/>
      <c r="AF2820" s="159"/>
      <c r="AG2820" s="41"/>
      <c r="AH2820" s="88"/>
      <c r="AK2820" s="41"/>
      <c r="AL2820" s="41"/>
      <c r="AM2820" s="41"/>
      <c r="AO2820" s="2"/>
    </row>
    <row r="2821" spans="16:41" x14ac:dyDescent="0.2">
      <c r="P2821" s="2"/>
      <c r="Q2821" s="2"/>
      <c r="S2821" s="2"/>
      <c r="U2821" s="2"/>
      <c r="V2821" s="2"/>
      <c r="Y2821" s="88"/>
      <c r="AC2821" s="41"/>
      <c r="AE2821" s="159"/>
      <c r="AF2821" s="159"/>
      <c r="AG2821" s="41"/>
      <c r="AH2821" s="88"/>
      <c r="AK2821" s="41"/>
      <c r="AL2821" s="41"/>
      <c r="AM2821" s="41"/>
      <c r="AO2821" s="2"/>
    </row>
    <row r="2822" spans="16:41" x14ac:dyDescent="0.2">
      <c r="P2822" s="2"/>
      <c r="Q2822" s="2"/>
      <c r="S2822" s="2"/>
      <c r="U2822" s="2"/>
      <c r="V2822" s="2"/>
      <c r="Y2822" s="88"/>
      <c r="AC2822" s="41"/>
      <c r="AE2822" s="159"/>
      <c r="AF2822" s="159"/>
      <c r="AG2822" s="41"/>
      <c r="AH2822" s="88"/>
      <c r="AK2822" s="41"/>
      <c r="AL2822" s="41"/>
      <c r="AM2822" s="41"/>
      <c r="AO2822" s="2"/>
    </row>
    <row r="2823" spans="16:41" x14ac:dyDescent="0.2">
      <c r="P2823" s="2"/>
      <c r="Q2823" s="2"/>
      <c r="S2823" s="2"/>
      <c r="U2823" s="2"/>
      <c r="V2823" s="2"/>
      <c r="Y2823" s="88"/>
      <c r="AC2823" s="41"/>
      <c r="AE2823" s="159"/>
      <c r="AF2823" s="159"/>
      <c r="AG2823" s="41"/>
      <c r="AH2823" s="88"/>
      <c r="AK2823" s="41"/>
      <c r="AL2823" s="41"/>
      <c r="AM2823" s="41"/>
      <c r="AO2823" s="2"/>
    </row>
    <row r="2824" spans="16:41" x14ac:dyDescent="0.2">
      <c r="P2824" s="2"/>
      <c r="Q2824" s="2"/>
      <c r="S2824" s="2"/>
      <c r="U2824" s="2"/>
      <c r="V2824" s="2"/>
      <c r="Y2824" s="88"/>
      <c r="AC2824" s="41"/>
      <c r="AE2824" s="159"/>
      <c r="AF2824" s="159"/>
      <c r="AG2824" s="41"/>
      <c r="AH2824" s="88"/>
      <c r="AK2824" s="41"/>
      <c r="AL2824" s="41"/>
      <c r="AM2824" s="41"/>
      <c r="AO2824" s="2"/>
    </row>
    <row r="2825" spans="16:41" x14ac:dyDescent="0.2">
      <c r="P2825" s="2"/>
      <c r="Q2825" s="2"/>
      <c r="S2825" s="2"/>
      <c r="U2825" s="2"/>
      <c r="V2825" s="2"/>
      <c r="Y2825" s="88"/>
      <c r="AC2825" s="41"/>
      <c r="AE2825" s="159"/>
      <c r="AF2825" s="159"/>
      <c r="AG2825" s="41"/>
      <c r="AH2825" s="88"/>
      <c r="AK2825" s="41"/>
      <c r="AL2825" s="41"/>
      <c r="AM2825" s="41"/>
      <c r="AO2825" s="2"/>
    </row>
    <row r="2826" spans="16:41" x14ac:dyDescent="0.2">
      <c r="P2826" s="2"/>
      <c r="Q2826" s="2"/>
      <c r="S2826" s="2"/>
      <c r="U2826" s="2"/>
      <c r="V2826" s="2"/>
      <c r="Y2826" s="88"/>
      <c r="AC2826" s="41"/>
      <c r="AE2826" s="159"/>
      <c r="AF2826" s="159"/>
      <c r="AG2826" s="41"/>
      <c r="AH2826" s="88"/>
      <c r="AK2826" s="41"/>
      <c r="AL2826" s="41"/>
      <c r="AM2826" s="41"/>
      <c r="AO2826" s="2"/>
    </row>
    <row r="2827" spans="16:41" x14ac:dyDescent="0.2">
      <c r="P2827" s="2"/>
      <c r="Q2827" s="2"/>
      <c r="S2827" s="2"/>
      <c r="U2827" s="2"/>
      <c r="V2827" s="2"/>
      <c r="Y2827" s="88"/>
      <c r="AC2827" s="41"/>
      <c r="AE2827" s="159"/>
      <c r="AF2827" s="159"/>
      <c r="AG2827" s="41"/>
      <c r="AH2827" s="88"/>
      <c r="AK2827" s="41"/>
      <c r="AL2827" s="41"/>
      <c r="AM2827" s="41"/>
      <c r="AO2827" s="2"/>
    </row>
    <row r="2828" spans="16:41" x14ac:dyDescent="0.2">
      <c r="P2828" s="2"/>
      <c r="Q2828" s="2"/>
      <c r="S2828" s="2"/>
      <c r="U2828" s="2"/>
      <c r="V2828" s="2"/>
      <c r="Y2828" s="88"/>
      <c r="AC2828" s="41"/>
      <c r="AE2828" s="159"/>
      <c r="AF2828" s="159"/>
      <c r="AG2828" s="41"/>
      <c r="AH2828" s="88"/>
      <c r="AK2828" s="41"/>
      <c r="AL2828" s="41"/>
      <c r="AM2828" s="41"/>
      <c r="AO2828" s="2"/>
    </row>
    <row r="2829" spans="16:41" x14ac:dyDescent="0.2">
      <c r="P2829" s="2"/>
      <c r="Q2829" s="2"/>
      <c r="S2829" s="2"/>
      <c r="U2829" s="2"/>
      <c r="V2829" s="2"/>
      <c r="Y2829" s="88"/>
      <c r="AC2829" s="41"/>
      <c r="AE2829" s="159"/>
      <c r="AF2829" s="159"/>
      <c r="AG2829" s="41"/>
      <c r="AH2829" s="88"/>
      <c r="AK2829" s="41"/>
      <c r="AL2829" s="41"/>
      <c r="AM2829" s="41"/>
      <c r="AO2829" s="2"/>
    </row>
    <row r="2830" spans="16:41" x14ac:dyDescent="0.2">
      <c r="P2830" s="2"/>
      <c r="Q2830" s="2"/>
      <c r="S2830" s="2"/>
      <c r="U2830" s="2"/>
      <c r="V2830" s="2"/>
      <c r="Y2830" s="88"/>
      <c r="AC2830" s="41"/>
      <c r="AE2830" s="159"/>
      <c r="AF2830" s="159"/>
      <c r="AG2830" s="41"/>
      <c r="AH2830" s="88"/>
      <c r="AK2830" s="41"/>
      <c r="AL2830" s="41"/>
      <c r="AM2830" s="41"/>
      <c r="AO2830" s="2"/>
    </row>
    <row r="2831" spans="16:41" x14ac:dyDescent="0.2">
      <c r="P2831" s="2"/>
      <c r="Q2831" s="2"/>
      <c r="S2831" s="2"/>
      <c r="U2831" s="2"/>
      <c r="V2831" s="2"/>
      <c r="Y2831" s="88"/>
      <c r="AC2831" s="41"/>
      <c r="AE2831" s="159"/>
      <c r="AF2831" s="159"/>
      <c r="AG2831" s="41"/>
      <c r="AH2831" s="88"/>
      <c r="AK2831" s="41"/>
      <c r="AL2831" s="41"/>
      <c r="AM2831" s="41"/>
      <c r="AO2831" s="2"/>
    </row>
    <row r="2832" spans="16:41" x14ac:dyDescent="0.2">
      <c r="P2832" s="2"/>
      <c r="Q2832" s="2"/>
      <c r="S2832" s="2"/>
      <c r="U2832" s="2"/>
      <c r="V2832" s="2"/>
      <c r="Y2832" s="88"/>
      <c r="AC2832" s="41"/>
      <c r="AE2832" s="159"/>
      <c r="AF2832" s="159"/>
      <c r="AG2832" s="41"/>
      <c r="AH2832" s="88"/>
      <c r="AK2832" s="41"/>
      <c r="AL2832" s="41"/>
      <c r="AM2832" s="41"/>
      <c r="AO2832" s="2"/>
    </row>
    <row r="2833" spans="16:41" x14ac:dyDescent="0.2">
      <c r="P2833" s="2"/>
      <c r="Q2833" s="2"/>
      <c r="S2833" s="2"/>
      <c r="U2833" s="2"/>
      <c r="V2833" s="2"/>
      <c r="Y2833" s="88"/>
      <c r="AC2833" s="41"/>
      <c r="AE2833" s="159"/>
      <c r="AF2833" s="159"/>
      <c r="AG2833" s="41"/>
      <c r="AH2833" s="88"/>
      <c r="AK2833" s="41"/>
      <c r="AL2833" s="41"/>
      <c r="AM2833" s="41"/>
      <c r="AO2833" s="2"/>
    </row>
    <row r="2834" spans="16:41" x14ac:dyDescent="0.2">
      <c r="P2834" s="2"/>
      <c r="Q2834" s="2"/>
      <c r="S2834" s="2"/>
      <c r="U2834" s="2"/>
      <c r="V2834" s="2"/>
      <c r="Y2834" s="88"/>
      <c r="AC2834" s="41"/>
      <c r="AE2834" s="159"/>
      <c r="AF2834" s="159"/>
      <c r="AG2834" s="41"/>
      <c r="AH2834" s="88"/>
      <c r="AK2834" s="41"/>
      <c r="AL2834" s="41"/>
      <c r="AM2834" s="41"/>
      <c r="AO2834" s="2"/>
    </row>
    <row r="2835" spans="16:41" x14ac:dyDescent="0.2">
      <c r="P2835" s="2"/>
      <c r="Q2835" s="2"/>
      <c r="S2835" s="2"/>
      <c r="U2835" s="2"/>
      <c r="V2835" s="2"/>
      <c r="Y2835" s="88"/>
      <c r="AC2835" s="41"/>
      <c r="AE2835" s="159"/>
      <c r="AF2835" s="159"/>
      <c r="AG2835" s="41"/>
      <c r="AH2835" s="88"/>
      <c r="AK2835" s="41"/>
      <c r="AL2835" s="41"/>
      <c r="AM2835" s="41"/>
      <c r="AO2835" s="2"/>
    </row>
    <row r="2836" spans="16:41" x14ac:dyDescent="0.2">
      <c r="P2836" s="2"/>
      <c r="Q2836" s="2"/>
      <c r="S2836" s="2"/>
      <c r="U2836" s="2"/>
      <c r="V2836" s="2"/>
      <c r="Y2836" s="88"/>
      <c r="AC2836" s="41"/>
      <c r="AE2836" s="159"/>
      <c r="AF2836" s="159"/>
      <c r="AG2836" s="41"/>
      <c r="AH2836" s="88"/>
      <c r="AK2836" s="41"/>
      <c r="AL2836" s="41"/>
      <c r="AM2836" s="41"/>
      <c r="AO2836" s="2"/>
    </row>
    <row r="2837" spans="16:41" x14ac:dyDescent="0.2">
      <c r="P2837" s="2"/>
      <c r="Q2837" s="2"/>
      <c r="S2837" s="2"/>
      <c r="U2837" s="2"/>
      <c r="V2837" s="2"/>
      <c r="Y2837" s="88"/>
      <c r="AC2837" s="41"/>
      <c r="AE2837" s="159"/>
      <c r="AF2837" s="159"/>
      <c r="AG2837" s="41"/>
      <c r="AH2837" s="88"/>
      <c r="AK2837" s="41"/>
      <c r="AL2837" s="41"/>
      <c r="AM2837" s="41"/>
      <c r="AO2837" s="2"/>
    </row>
    <row r="2838" spans="16:41" x14ac:dyDescent="0.2">
      <c r="P2838" s="2"/>
      <c r="Q2838" s="2"/>
      <c r="S2838" s="2"/>
      <c r="U2838" s="2"/>
      <c r="V2838" s="2"/>
      <c r="Y2838" s="88"/>
      <c r="AC2838" s="41"/>
      <c r="AE2838" s="159"/>
      <c r="AF2838" s="159"/>
      <c r="AG2838" s="41"/>
      <c r="AH2838" s="88"/>
      <c r="AK2838" s="41"/>
      <c r="AL2838" s="41"/>
      <c r="AM2838" s="41"/>
      <c r="AO2838" s="2"/>
    </row>
    <row r="2839" spans="16:41" x14ac:dyDescent="0.2">
      <c r="P2839" s="2"/>
      <c r="Q2839" s="2"/>
      <c r="S2839" s="2"/>
      <c r="U2839" s="2"/>
      <c r="V2839" s="2"/>
      <c r="Y2839" s="88"/>
      <c r="AC2839" s="41"/>
      <c r="AE2839" s="159"/>
      <c r="AF2839" s="159"/>
      <c r="AG2839" s="41"/>
      <c r="AH2839" s="88"/>
      <c r="AK2839" s="41"/>
      <c r="AL2839" s="41"/>
      <c r="AM2839" s="41"/>
      <c r="AO2839" s="2"/>
    </row>
    <row r="2840" spans="16:41" x14ac:dyDescent="0.2">
      <c r="P2840" s="2"/>
      <c r="Q2840" s="2"/>
      <c r="S2840" s="2"/>
      <c r="U2840" s="2"/>
      <c r="V2840" s="2"/>
      <c r="Y2840" s="88"/>
      <c r="AC2840" s="41"/>
      <c r="AE2840" s="159"/>
      <c r="AF2840" s="159"/>
      <c r="AG2840" s="41"/>
      <c r="AH2840" s="88"/>
      <c r="AK2840" s="41"/>
      <c r="AL2840" s="41"/>
      <c r="AM2840" s="41"/>
      <c r="AO2840" s="2"/>
    </row>
    <row r="2841" spans="16:41" x14ac:dyDescent="0.2">
      <c r="P2841" s="2"/>
      <c r="Q2841" s="2"/>
      <c r="S2841" s="2"/>
      <c r="U2841" s="2"/>
      <c r="V2841" s="2"/>
      <c r="Y2841" s="88"/>
      <c r="AC2841" s="41"/>
      <c r="AE2841" s="159"/>
      <c r="AF2841" s="159"/>
      <c r="AG2841" s="41"/>
      <c r="AH2841" s="88"/>
      <c r="AK2841" s="41"/>
      <c r="AL2841" s="41"/>
      <c r="AM2841" s="41"/>
      <c r="AO2841" s="2"/>
    </row>
    <row r="2842" spans="16:41" x14ac:dyDescent="0.2">
      <c r="P2842" s="2"/>
      <c r="Q2842" s="2"/>
      <c r="S2842" s="2"/>
      <c r="U2842" s="2"/>
      <c r="V2842" s="2"/>
      <c r="Y2842" s="88"/>
      <c r="AC2842" s="41"/>
      <c r="AE2842" s="159"/>
      <c r="AF2842" s="159"/>
      <c r="AG2842" s="41"/>
      <c r="AH2842" s="88"/>
      <c r="AK2842" s="41"/>
      <c r="AL2842" s="41"/>
      <c r="AM2842" s="41"/>
      <c r="AO2842" s="2"/>
    </row>
    <row r="2843" spans="16:41" x14ac:dyDescent="0.2">
      <c r="P2843" s="2"/>
      <c r="Q2843" s="2"/>
      <c r="S2843" s="2"/>
      <c r="U2843" s="2"/>
      <c r="V2843" s="2"/>
      <c r="Y2843" s="88"/>
      <c r="AC2843" s="41"/>
      <c r="AE2843" s="159"/>
      <c r="AF2843" s="159"/>
      <c r="AG2843" s="41"/>
      <c r="AH2843" s="88"/>
      <c r="AK2843" s="41"/>
      <c r="AL2843" s="41"/>
      <c r="AM2843" s="41"/>
      <c r="AO2843" s="2"/>
    </row>
    <row r="2844" spans="16:41" x14ac:dyDescent="0.2">
      <c r="P2844" s="2"/>
      <c r="Q2844" s="2"/>
      <c r="S2844" s="2"/>
      <c r="U2844" s="2"/>
      <c r="V2844" s="2"/>
      <c r="Y2844" s="88"/>
      <c r="AC2844" s="41"/>
      <c r="AE2844" s="159"/>
      <c r="AF2844" s="159"/>
      <c r="AG2844" s="41"/>
      <c r="AH2844" s="88"/>
      <c r="AK2844" s="41"/>
      <c r="AL2844" s="41"/>
      <c r="AM2844" s="41"/>
      <c r="AO2844" s="2"/>
    </row>
    <row r="2845" spans="16:41" x14ac:dyDescent="0.2">
      <c r="P2845" s="2"/>
      <c r="Q2845" s="2"/>
      <c r="S2845" s="2"/>
      <c r="U2845" s="2"/>
      <c r="V2845" s="2"/>
      <c r="Y2845" s="88"/>
      <c r="AC2845" s="41"/>
      <c r="AE2845" s="159"/>
      <c r="AF2845" s="159"/>
      <c r="AG2845" s="41"/>
      <c r="AH2845" s="88"/>
      <c r="AK2845" s="41"/>
      <c r="AL2845" s="41"/>
      <c r="AM2845" s="41"/>
      <c r="AO2845" s="2"/>
    </row>
    <row r="2846" spans="16:41" x14ac:dyDescent="0.2">
      <c r="P2846" s="2"/>
      <c r="Q2846" s="2"/>
      <c r="S2846" s="2"/>
      <c r="U2846" s="2"/>
      <c r="V2846" s="2"/>
      <c r="Y2846" s="88"/>
      <c r="AC2846" s="41"/>
      <c r="AE2846" s="159"/>
      <c r="AF2846" s="159"/>
      <c r="AG2846" s="41"/>
      <c r="AH2846" s="88"/>
      <c r="AK2846" s="41"/>
      <c r="AL2846" s="41"/>
      <c r="AM2846" s="41"/>
      <c r="AO2846" s="2"/>
    </row>
    <row r="2847" spans="16:41" x14ac:dyDescent="0.2">
      <c r="P2847" s="2"/>
      <c r="Q2847" s="2"/>
      <c r="S2847" s="2"/>
      <c r="U2847" s="2"/>
      <c r="V2847" s="2"/>
      <c r="Y2847" s="88"/>
      <c r="AC2847" s="41"/>
      <c r="AE2847" s="159"/>
      <c r="AF2847" s="159"/>
      <c r="AG2847" s="41"/>
      <c r="AH2847" s="88"/>
      <c r="AK2847" s="41"/>
      <c r="AL2847" s="41"/>
      <c r="AM2847" s="41"/>
      <c r="AO2847" s="2"/>
    </row>
    <row r="2848" spans="16:41" x14ac:dyDescent="0.2">
      <c r="P2848" s="2"/>
      <c r="Q2848" s="2"/>
      <c r="S2848" s="2"/>
      <c r="U2848" s="2"/>
      <c r="V2848" s="2"/>
      <c r="Y2848" s="88"/>
      <c r="AC2848" s="41"/>
      <c r="AE2848" s="159"/>
      <c r="AF2848" s="159"/>
      <c r="AG2848" s="41"/>
      <c r="AH2848" s="88"/>
      <c r="AK2848" s="41"/>
      <c r="AL2848" s="41"/>
      <c r="AM2848" s="41"/>
      <c r="AO2848" s="2"/>
    </row>
    <row r="2849" spans="16:41" x14ac:dyDescent="0.2">
      <c r="P2849" s="2"/>
      <c r="Q2849" s="2"/>
      <c r="S2849" s="2"/>
      <c r="U2849" s="2"/>
      <c r="V2849" s="2"/>
      <c r="Y2849" s="88"/>
      <c r="AC2849" s="41"/>
      <c r="AE2849" s="159"/>
      <c r="AF2849" s="159"/>
      <c r="AG2849" s="41"/>
      <c r="AH2849" s="88"/>
      <c r="AK2849" s="41"/>
      <c r="AL2849" s="41"/>
      <c r="AM2849" s="41"/>
      <c r="AO2849" s="2"/>
    </row>
    <row r="2850" spans="16:41" x14ac:dyDescent="0.2">
      <c r="P2850" s="2"/>
      <c r="Q2850" s="2"/>
      <c r="S2850" s="2"/>
      <c r="U2850" s="2"/>
      <c r="V2850" s="2"/>
      <c r="Y2850" s="88"/>
      <c r="AC2850" s="41"/>
      <c r="AE2850" s="159"/>
      <c r="AF2850" s="159"/>
      <c r="AG2850" s="41"/>
      <c r="AH2850" s="88"/>
      <c r="AK2850" s="41"/>
      <c r="AL2850" s="41"/>
      <c r="AM2850" s="41"/>
      <c r="AO2850" s="2"/>
    </row>
    <row r="2851" spans="16:41" x14ac:dyDescent="0.2">
      <c r="P2851" s="2"/>
      <c r="Q2851" s="2"/>
      <c r="S2851" s="2"/>
      <c r="U2851" s="2"/>
      <c r="V2851" s="2"/>
      <c r="Y2851" s="88"/>
      <c r="AC2851" s="41"/>
      <c r="AE2851" s="159"/>
      <c r="AF2851" s="159"/>
      <c r="AG2851" s="41"/>
      <c r="AH2851" s="88"/>
      <c r="AK2851" s="41"/>
      <c r="AL2851" s="41"/>
      <c r="AM2851" s="41"/>
      <c r="AO2851" s="2"/>
    </row>
    <row r="2852" spans="16:41" x14ac:dyDescent="0.2">
      <c r="P2852" s="2"/>
      <c r="Q2852" s="2"/>
      <c r="S2852" s="2"/>
      <c r="U2852" s="2"/>
      <c r="V2852" s="2"/>
      <c r="Y2852" s="88"/>
      <c r="AC2852" s="41"/>
      <c r="AE2852" s="159"/>
      <c r="AF2852" s="159"/>
      <c r="AG2852" s="41"/>
      <c r="AH2852" s="88"/>
      <c r="AK2852" s="41"/>
      <c r="AL2852" s="41"/>
      <c r="AM2852" s="41"/>
      <c r="AO2852" s="2"/>
    </row>
    <row r="2853" spans="16:41" x14ac:dyDescent="0.2">
      <c r="P2853" s="2"/>
      <c r="Q2853" s="2"/>
      <c r="S2853" s="2"/>
      <c r="U2853" s="2"/>
      <c r="V2853" s="2"/>
      <c r="Y2853" s="88"/>
      <c r="AC2853" s="41"/>
      <c r="AE2853" s="159"/>
      <c r="AF2853" s="159"/>
      <c r="AG2853" s="41"/>
      <c r="AH2853" s="88"/>
      <c r="AK2853" s="41"/>
      <c r="AL2853" s="41"/>
      <c r="AM2853" s="41"/>
      <c r="AO2853" s="2"/>
    </row>
    <row r="2854" spans="16:41" x14ac:dyDescent="0.2">
      <c r="P2854" s="2"/>
      <c r="Q2854" s="2"/>
      <c r="S2854" s="2"/>
      <c r="U2854" s="2"/>
      <c r="V2854" s="2"/>
      <c r="Y2854" s="88"/>
      <c r="AC2854" s="41"/>
      <c r="AE2854" s="159"/>
      <c r="AF2854" s="159"/>
      <c r="AG2854" s="41"/>
      <c r="AH2854" s="88"/>
      <c r="AK2854" s="41"/>
      <c r="AL2854" s="41"/>
      <c r="AM2854" s="41"/>
      <c r="AO2854" s="2"/>
    </row>
    <row r="2855" spans="16:41" x14ac:dyDescent="0.2">
      <c r="P2855" s="2"/>
      <c r="Q2855" s="2"/>
      <c r="S2855" s="2"/>
      <c r="U2855" s="2"/>
      <c r="V2855" s="2"/>
      <c r="Y2855" s="88"/>
      <c r="AC2855" s="41"/>
      <c r="AE2855" s="159"/>
      <c r="AF2855" s="159"/>
      <c r="AG2855" s="41"/>
      <c r="AH2855" s="88"/>
      <c r="AK2855" s="41"/>
      <c r="AL2855" s="41"/>
      <c r="AM2855" s="41"/>
      <c r="AO2855" s="2"/>
    </row>
    <row r="2856" spans="16:41" x14ac:dyDescent="0.2">
      <c r="P2856" s="2"/>
      <c r="Q2856" s="2"/>
      <c r="S2856" s="2"/>
      <c r="U2856" s="2"/>
      <c r="V2856" s="2"/>
      <c r="Y2856" s="88"/>
      <c r="AC2856" s="41"/>
      <c r="AE2856" s="159"/>
      <c r="AF2856" s="159"/>
      <c r="AG2856" s="41"/>
      <c r="AH2856" s="88"/>
      <c r="AK2856" s="41"/>
      <c r="AL2856" s="41"/>
      <c r="AM2856" s="41"/>
      <c r="AO2856" s="2"/>
    </row>
    <row r="2857" spans="16:41" x14ac:dyDescent="0.2">
      <c r="P2857" s="2"/>
      <c r="Q2857" s="2"/>
      <c r="S2857" s="2"/>
      <c r="U2857" s="2"/>
      <c r="V2857" s="2"/>
      <c r="Y2857" s="88"/>
      <c r="AC2857" s="41"/>
      <c r="AE2857" s="159"/>
      <c r="AF2857" s="159"/>
      <c r="AG2857" s="41"/>
      <c r="AH2857" s="88"/>
      <c r="AK2857" s="41"/>
      <c r="AL2857" s="41"/>
      <c r="AM2857" s="41"/>
      <c r="AO2857" s="2"/>
    </row>
    <row r="2858" spans="16:41" x14ac:dyDescent="0.2">
      <c r="P2858" s="2"/>
      <c r="Q2858" s="2"/>
      <c r="S2858" s="2"/>
      <c r="U2858" s="2"/>
      <c r="V2858" s="2"/>
      <c r="Y2858" s="88"/>
      <c r="AC2858" s="41"/>
      <c r="AE2858" s="159"/>
      <c r="AF2858" s="159"/>
      <c r="AG2858" s="41"/>
      <c r="AH2858" s="88"/>
      <c r="AK2858" s="41"/>
      <c r="AL2858" s="41"/>
      <c r="AM2858" s="41"/>
      <c r="AO2858" s="2"/>
    </row>
    <row r="2859" spans="16:41" x14ac:dyDescent="0.2">
      <c r="P2859" s="2"/>
      <c r="Q2859" s="2"/>
      <c r="S2859" s="2"/>
      <c r="U2859" s="2"/>
      <c r="V2859" s="2"/>
      <c r="Y2859" s="88"/>
      <c r="AC2859" s="41"/>
      <c r="AE2859" s="159"/>
      <c r="AF2859" s="159"/>
      <c r="AG2859" s="41"/>
      <c r="AH2859" s="88"/>
      <c r="AK2859" s="41"/>
      <c r="AL2859" s="41"/>
      <c r="AM2859" s="41"/>
      <c r="AO2859" s="2"/>
    </row>
    <row r="2860" spans="16:41" x14ac:dyDescent="0.2">
      <c r="P2860" s="2"/>
      <c r="Q2860" s="2"/>
      <c r="S2860" s="2"/>
      <c r="U2860" s="2"/>
      <c r="V2860" s="2"/>
      <c r="Y2860" s="88"/>
      <c r="AC2860" s="41"/>
      <c r="AE2860" s="159"/>
      <c r="AF2860" s="159"/>
      <c r="AG2860" s="41"/>
      <c r="AH2860" s="88"/>
      <c r="AK2860" s="41"/>
      <c r="AL2860" s="41"/>
      <c r="AM2860" s="41"/>
      <c r="AO2860" s="2"/>
    </row>
    <row r="2861" spans="16:41" x14ac:dyDescent="0.2">
      <c r="P2861" s="2"/>
      <c r="Q2861" s="2"/>
      <c r="S2861" s="2"/>
      <c r="U2861" s="2"/>
      <c r="V2861" s="2"/>
      <c r="Y2861" s="88"/>
      <c r="AC2861" s="41"/>
      <c r="AE2861" s="159"/>
      <c r="AF2861" s="159"/>
      <c r="AG2861" s="41"/>
      <c r="AH2861" s="88"/>
      <c r="AK2861" s="41"/>
      <c r="AL2861" s="41"/>
      <c r="AM2861" s="41"/>
      <c r="AO2861" s="2"/>
    </row>
    <row r="2862" spans="16:41" x14ac:dyDescent="0.2">
      <c r="P2862" s="2"/>
      <c r="Q2862" s="2"/>
      <c r="S2862" s="2"/>
      <c r="U2862" s="2"/>
      <c r="V2862" s="2"/>
      <c r="Y2862" s="88"/>
      <c r="AC2862" s="41"/>
      <c r="AE2862" s="159"/>
      <c r="AF2862" s="159"/>
      <c r="AG2862" s="41"/>
      <c r="AH2862" s="88"/>
      <c r="AK2862" s="41"/>
      <c r="AL2862" s="41"/>
      <c r="AM2862" s="41"/>
      <c r="AO2862" s="2"/>
    </row>
    <row r="2863" spans="16:41" x14ac:dyDescent="0.2">
      <c r="P2863" s="2"/>
      <c r="Q2863" s="2"/>
      <c r="S2863" s="2"/>
      <c r="U2863" s="2"/>
      <c r="V2863" s="2"/>
      <c r="Y2863" s="88"/>
      <c r="AC2863" s="41"/>
      <c r="AE2863" s="159"/>
      <c r="AF2863" s="159"/>
      <c r="AG2863" s="41"/>
      <c r="AH2863" s="88"/>
      <c r="AK2863" s="41"/>
      <c r="AL2863" s="41"/>
      <c r="AM2863" s="41"/>
      <c r="AO2863" s="2"/>
    </row>
    <row r="2864" spans="16:41" x14ac:dyDescent="0.2">
      <c r="P2864" s="2"/>
      <c r="Q2864" s="2"/>
      <c r="S2864" s="2"/>
      <c r="U2864" s="2"/>
      <c r="V2864" s="2"/>
      <c r="Y2864" s="88"/>
      <c r="AC2864" s="41"/>
      <c r="AE2864" s="159"/>
      <c r="AF2864" s="159"/>
      <c r="AG2864" s="41"/>
      <c r="AH2864" s="88"/>
      <c r="AK2864" s="41"/>
      <c r="AL2864" s="41"/>
      <c r="AM2864" s="41"/>
      <c r="AO2864" s="2"/>
    </row>
    <row r="2865" spans="16:41" x14ac:dyDescent="0.2">
      <c r="P2865" s="2"/>
      <c r="Q2865" s="2"/>
      <c r="S2865" s="2"/>
      <c r="U2865" s="2"/>
      <c r="V2865" s="2"/>
      <c r="Y2865" s="88"/>
      <c r="AC2865" s="41"/>
      <c r="AE2865" s="159"/>
      <c r="AF2865" s="159"/>
      <c r="AG2865" s="41"/>
      <c r="AH2865" s="88"/>
      <c r="AK2865" s="41"/>
      <c r="AL2865" s="41"/>
      <c r="AM2865" s="41"/>
      <c r="AO2865" s="2"/>
    </row>
    <row r="2866" spans="16:41" x14ac:dyDescent="0.2">
      <c r="P2866" s="2"/>
      <c r="Q2866" s="2"/>
      <c r="S2866" s="2"/>
      <c r="U2866" s="2"/>
      <c r="V2866" s="2"/>
      <c r="Y2866" s="88"/>
      <c r="AC2866" s="41"/>
      <c r="AE2866" s="159"/>
      <c r="AF2866" s="159"/>
      <c r="AG2866" s="41"/>
      <c r="AH2866" s="88"/>
      <c r="AK2866" s="41"/>
      <c r="AL2866" s="41"/>
      <c r="AM2866" s="41"/>
      <c r="AO2866" s="2"/>
    </row>
    <row r="2867" spans="16:41" x14ac:dyDescent="0.2">
      <c r="P2867" s="2"/>
      <c r="Q2867" s="2"/>
      <c r="S2867" s="2"/>
      <c r="U2867" s="2"/>
      <c r="V2867" s="2"/>
      <c r="Y2867" s="88"/>
      <c r="AC2867" s="41"/>
      <c r="AE2867" s="159"/>
      <c r="AF2867" s="159"/>
      <c r="AG2867" s="41"/>
      <c r="AH2867" s="88"/>
      <c r="AK2867" s="41"/>
      <c r="AL2867" s="41"/>
      <c r="AM2867" s="41"/>
      <c r="AO2867" s="2"/>
    </row>
    <row r="2868" spans="16:41" x14ac:dyDescent="0.2">
      <c r="P2868" s="2"/>
      <c r="Q2868" s="2"/>
      <c r="S2868" s="2"/>
      <c r="U2868" s="2"/>
      <c r="V2868" s="2"/>
      <c r="Y2868" s="88"/>
      <c r="AC2868" s="41"/>
      <c r="AE2868" s="159"/>
      <c r="AF2868" s="159"/>
      <c r="AG2868" s="41"/>
      <c r="AH2868" s="88"/>
      <c r="AK2868" s="41"/>
      <c r="AL2868" s="41"/>
      <c r="AM2868" s="41"/>
      <c r="AO2868" s="2"/>
    </row>
    <row r="2869" spans="16:41" x14ac:dyDescent="0.2">
      <c r="P2869" s="2"/>
      <c r="Q2869" s="2"/>
      <c r="S2869" s="2"/>
      <c r="U2869" s="2"/>
      <c r="V2869" s="2"/>
      <c r="Y2869" s="88"/>
      <c r="AC2869" s="41"/>
      <c r="AE2869" s="159"/>
      <c r="AF2869" s="159"/>
      <c r="AG2869" s="41"/>
      <c r="AH2869" s="88"/>
      <c r="AK2869" s="41"/>
      <c r="AL2869" s="41"/>
      <c r="AM2869" s="41"/>
      <c r="AO2869" s="2"/>
    </row>
    <row r="2870" spans="16:41" x14ac:dyDescent="0.2">
      <c r="P2870" s="2"/>
      <c r="Q2870" s="2"/>
      <c r="S2870" s="2"/>
      <c r="U2870" s="2"/>
      <c r="V2870" s="2"/>
      <c r="Y2870" s="88"/>
      <c r="AC2870" s="41"/>
      <c r="AE2870" s="159"/>
      <c r="AF2870" s="159"/>
      <c r="AG2870" s="41"/>
      <c r="AH2870" s="88"/>
      <c r="AK2870" s="41"/>
      <c r="AL2870" s="41"/>
      <c r="AM2870" s="41"/>
      <c r="AO2870" s="2"/>
    </row>
    <row r="2871" spans="16:41" x14ac:dyDescent="0.2">
      <c r="P2871" s="2"/>
      <c r="Q2871" s="2"/>
      <c r="S2871" s="2"/>
      <c r="U2871" s="2"/>
      <c r="V2871" s="2"/>
      <c r="Y2871" s="88"/>
      <c r="AC2871" s="41"/>
      <c r="AE2871" s="159"/>
      <c r="AF2871" s="159"/>
      <c r="AG2871" s="41"/>
      <c r="AH2871" s="88"/>
      <c r="AK2871" s="41"/>
      <c r="AL2871" s="41"/>
      <c r="AM2871" s="41"/>
      <c r="AO2871" s="2"/>
    </row>
    <row r="2872" spans="16:41" x14ac:dyDescent="0.2">
      <c r="P2872" s="2"/>
      <c r="Q2872" s="2"/>
      <c r="S2872" s="2"/>
      <c r="U2872" s="2"/>
      <c r="V2872" s="2"/>
      <c r="Y2872" s="88"/>
      <c r="AC2872" s="41"/>
      <c r="AE2872" s="159"/>
      <c r="AF2872" s="159"/>
      <c r="AG2872" s="41"/>
      <c r="AH2872" s="88"/>
      <c r="AK2872" s="41"/>
      <c r="AL2872" s="41"/>
      <c r="AM2872" s="41"/>
      <c r="AO2872" s="2"/>
    </row>
    <row r="2873" spans="16:41" x14ac:dyDescent="0.2">
      <c r="P2873" s="2"/>
      <c r="Q2873" s="2"/>
      <c r="S2873" s="2"/>
      <c r="U2873" s="2"/>
      <c r="V2873" s="2"/>
      <c r="Y2873" s="88"/>
      <c r="AC2873" s="41"/>
      <c r="AE2873" s="159"/>
      <c r="AF2873" s="159"/>
      <c r="AG2873" s="41"/>
      <c r="AH2873" s="88"/>
      <c r="AK2873" s="41"/>
      <c r="AL2873" s="41"/>
      <c r="AM2873" s="41"/>
      <c r="AO2873" s="2"/>
    </row>
    <row r="2874" spans="16:41" x14ac:dyDescent="0.2">
      <c r="P2874" s="2"/>
      <c r="Q2874" s="2"/>
      <c r="S2874" s="2"/>
      <c r="U2874" s="2"/>
      <c r="V2874" s="2"/>
      <c r="Y2874" s="88"/>
      <c r="AC2874" s="41"/>
      <c r="AE2874" s="159"/>
      <c r="AF2874" s="159"/>
      <c r="AG2874" s="41"/>
      <c r="AH2874" s="88"/>
      <c r="AK2874" s="41"/>
      <c r="AL2874" s="41"/>
      <c r="AM2874" s="41"/>
      <c r="AO2874" s="2"/>
    </row>
    <row r="2875" spans="16:41" x14ac:dyDescent="0.2">
      <c r="P2875" s="2"/>
      <c r="Q2875" s="2"/>
      <c r="S2875" s="2"/>
      <c r="U2875" s="2"/>
      <c r="V2875" s="2"/>
      <c r="Y2875" s="88"/>
      <c r="AC2875" s="41"/>
      <c r="AE2875" s="159"/>
      <c r="AF2875" s="159"/>
      <c r="AG2875" s="41"/>
      <c r="AH2875" s="88"/>
      <c r="AK2875" s="41"/>
      <c r="AL2875" s="41"/>
      <c r="AM2875" s="41"/>
      <c r="AO2875" s="2"/>
    </row>
    <row r="2876" spans="16:41" x14ac:dyDescent="0.2">
      <c r="P2876" s="2"/>
      <c r="Q2876" s="2"/>
      <c r="S2876" s="2"/>
      <c r="U2876" s="2"/>
      <c r="V2876" s="2"/>
      <c r="Y2876" s="88"/>
      <c r="AC2876" s="41"/>
      <c r="AE2876" s="159"/>
      <c r="AF2876" s="159"/>
      <c r="AG2876" s="41"/>
      <c r="AH2876" s="88"/>
      <c r="AK2876" s="41"/>
      <c r="AL2876" s="41"/>
      <c r="AM2876" s="41"/>
      <c r="AO2876" s="2"/>
    </row>
    <row r="2877" spans="16:41" x14ac:dyDescent="0.2">
      <c r="P2877" s="2"/>
      <c r="Q2877" s="2"/>
      <c r="S2877" s="2"/>
      <c r="U2877" s="2"/>
      <c r="V2877" s="2"/>
      <c r="Y2877" s="88"/>
      <c r="AC2877" s="41"/>
      <c r="AE2877" s="159"/>
      <c r="AF2877" s="159"/>
      <c r="AG2877" s="41"/>
      <c r="AH2877" s="88"/>
      <c r="AK2877" s="41"/>
      <c r="AL2877" s="41"/>
      <c r="AM2877" s="41"/>
      <c r="AO2877" s="2"/>
    </row>
    <row r="2878" spans="16:41" x14ac:dyDescent="0.2">
      <c r="P2878" s="2"/>
      <c r="Q2878" s="2"/>
      <c r="S2878" s="2"/>
      <c r="U2878" s="2"/>
      <c r="V2878" s="2"/>
      <c r="Y2878" s="88"/>
      <c r="AC2878" s="41"/>
      <c r="AE2878" s="159"/>
      <c r="AF2878" s="159"/>
      <c r="AG2878" s="41"/>
      <c r="AH2878" s="88"/>
      <c r="AK2878" s="41"/>
      <c r="AL2878" s="41"/>
      <c r="AM2878" s="41"/>
      <c r="AO2878" s="2"/>
    </row>
    <row r="2879" spans="16:41" x14ac:dyDescent="0.2">
      <c r="P2879" s="2"/>
      <c r="Q2879" s="2"/>
      <c r="S2879" s="2"/>
      <c r="U2879" s="2"/>
      <c r="V2879" s="2"/>
      <c r="Y2879" s="88"/>
      <c r="AC2879" s="41"/>
      <c r="AE2879" s="159"/>
      <c r="AF2879" s="159"/>
      <c r="AG2879" s="41"/>
      <c r="AH2879" s="88"/>
      <c r="AK2879" s="41"/>
      <c r="AL2879" s="41"/>
      <c r="AM2879" s="41"/>
      <c r="AO2879" s="2"/>
    </row>
    <row r="2880" spans="16:41" x14ac:dyDescent="0.2">
      <c r="P2880" s="2"/>
      <c r="Q2880" s="2"/>
      <c r="S2880" s="2"/>
      <c r="U2880" s="2"/>
      <c r="V2880" s="2"/>
      <c r="Y2880" s="88"/>
      <c r="AC2880" s="41"/>
      <c r="AE2880" s="159"/>
      <c r="AF2880" s="159"/>
      <c r="AG2880" s="41"/>
      <c r="AH2880" s="88"/>
      <c r="AK2880" s="41"/>
      <c r="AL2880" s="41"/>
      <c r="AM2880" s="41"/>
      <c r="AO2880" s="2"/>
    </row>
    <row r="2881" spans="16:41" x14ac:dyDescent="0.2">
      <c r="P2881" s="2"/>
      <c r="Q2881" s="2"/>
      <c r="S2881" s="2"/>
      <c r="U2881" s="2"/>
      <c r="V2881" s="2"/>
      <c r="Y2881" s="88"/>
      <c r="AC2881" s="41"/>
      <c r="AE2881" s="159"/>
      <c r="AF2881" s="159"/>
      <c r="AG2881" s="41"/>
      <c r="AH2881" s="88"/>
      <c r="AK2881" s="41"/>
      <c r="AL2881" s="41"/>
      <c r="AM2881" s="41"/>
      <c r="AO2881" s="2"/>
    </row>
    <row r="2882" spans="16:41" x14ac:dyDescent="0.2">
      <c r="P2882" s="2"/>
      <c r="Q2882" s="2"/>
      <c r="S2882" s="2"/>
      <c r="U2882" s="2"/>
      <c r="V2882" s="2"/>
      <c r="Y2882" s="88"/>
      <c r="AC2882" s="41"/>
      <c r="AE2882" s="159"/>
      <c r="AF2882" s="159"/>
      <c r="AG2882" s="41"/>
      <c r="AH2882" s="88"/>
      <c r="AK2882" s="41"/>
      <c r="AL2882" s="41"/>
      <c r="AM2882" s="41"/>
      <c r="AO2882" s="2"/>
    </row>
    <row r="2883" spans="16:41" x14ac:dyDescent="0.2">
      <c r="P2883" s="2"/>
      <c r="Q2883" s="2"/>
      <c r="S2883" s="2"/>
      <c r="U2883" s="2"/>
      <c r="V2883" s="2"/>
      <c r="Y2883" s="88"/>
      <c r="AC2883" s="41"/>
      <c r="AE2883" s="159"/>
      <c r="AF2883" s="159"/>
      <c r="AG2883" s="41"/>
      <c r="AH2883" s="88"/>
      <c r="AK2883" s="41"/>
      <c r="AL2883" s="41"/>
      <c r="AM2883" s="41"/>
      <c r="AO2883" s="2"/>
    </row>
    <row r="2884" spans="16:41" x14ac:dyDescent="0.2">
      <c r="P2884" s="2"/>
      <c r="Q2884" s="2"/>
      <c r="S2884" s="2"/>
      <c r="U2884" s="2"/>
      <c r="V2884" s="2"/>
      <c r="Y2884" s="88"/>
      <c r="AC2884" s="41"/>
      <c r="AE2884" s="159"/>
      <c r="AF2884" s="159"/>
      <c r="AG2884" s="41"/>
      <c r="AH2884" s="88"/>
      <c r="AK2884" s="41"/>
      <c r="AL2884" s="41"/>
      <c r="AM2884" s="41"/>
      <c r="AO2884" s="2"/>
    </row>
    <row r="2885" spans="16:41" x14ac:dyDescent="0.2">
      <c r="P2885" s="2"/>
      <c r="Q2885" s="2"/>
      <c r="S2885" s="2"/>
      <c r="U2885" s="2"/>
      <c r="V2885" s="2"/>
      <c r="Y2885" s="88"/>
      <c r="AC2885" s="41"/>
      <c r="AE2885" s="159"/>
      <c r="AF2885" s="159"/>
      <c r="AG2885" s="41"/>
      <c r="AH2885" s="88"/>
      <c r="AK2885" s="41"/>
      <c r="AL2885" s="41"/>
      <c r="AM2885" s="41"/>
      <c r="AO2885" s="2"/>
    </row>
    <row r="2886" spans="16:41" x14ac:dyDescent="0.2">
      <c r="P2886" s="2"/>
      <c r="Q2886" s="2"/>
      <c r="S2886" s="2"/>
      <c r="U2886" s="2"/>
      <c r="V2886" s="2"/>
      <c r="Y2886" s="88"/>
      <c r="AC2886" s="41"/>
      <c r="AE2886" s="159"/>
      <c r="AF2886" s="159"/>
      <c r="AG2886" s="41"/>
      <c r="AH2886" s="88"/>
      <c r="AK2886" s="41"/>
      <c r="AL2886" s="41"/>
      <c r="AM2886" s="41"/>
      <c r="AO2886" s="2"/>
    </row>
    <row r="2887" spans="16:41" x14ac:dyDescent="0.2">
      <c r="P2887" s="2"/>
      <c r="Q2887" s="2"/>
      <c r="S2887" s="2"/>
      <c r="U2887" s="2"/>
      <c r="V2887" s="2"/>
      <c r="Y2887" s="88"/>
      <c r="AC2887" s="41"/>
      <c r="AE2887" s="159"/>
      <c r="AF2887" s="159"/>
      <c r="AG2887" s="41"/>
      <c r="AH2887" s="88"/>
      <c r="AK2887" s="41"/>
      <c r="AL2887" s="41"/>
      <c r="AM2887" s="41"/>
      <c r="AO2887" s="2"/>
    </row>
    <row r="2888" spans="16:41" x14ac:dyDescent="0.2">
      <c r="P2888" s="2"/>
      <c r="Q2888" s="2"/>
      <c r="S2888" s="2"/>
      <c r="U2888" s="2"/>
      <c r="V2888" s="2"/>
      <c r="Y2888" s="88"/>
      <c r="AC2888" s="41"/>
      <c r="AE2888" s="159"/>
      <c r="AF2888" s="159"/>
      <c r="AG2888" s="41"/>
      <c r="AH2888" s="88"/>
      <c r="AK2888" s="41"/>
      <c r="AL2888" s="41"/>
      <c r="AM2888" s="41"/>
      <c r="AO2888" s="2"/>
    </row>
    <row r="2889" spans="16:41" x14ac:dyDescent="0.2">
      <c r="P2889" s="2"/>
      <c r="Q2889" s="2"/>
      <c r="S2889" s="2"/>
      <c r="U2889" s="2"/>
      <c r="V2889" s="2"/>
      <c r="Y2889" s="88"/>
      <c r="AC2889" s="41"/>
      <c r="AE2889" s="159"/>
      <c r="AF2889" s="159"/>
      <c r="AG2889" s="41"/>
      <c r="AH2889" s="88"/>
      <c r="AK2889" s="41"/>
      <c r="AL2889" s="41"/>
      <c r="AM2889" s="41"/>
      <c r="AO2889" s="2"/>
    </row>
    <row r="2890" spans="16:41" x14ac:dyDescent="0.2">
      <c r="P2890" s="2"/>
      <c r="Q2890" s="2"/>
      <c r="S2890" s="2"/>
      <c r="U2890" s="2"/>
      <c r="V2890" s="2"/>
      <c r="Y2890" s="88"/>
      <c r="AC2890" s="41"/>
      <c r="AE2890" s="159"/>
      <c r="AF2890" s="159"/>
      <c r="AG2890" s="41"/>
      <c r="AH2890" s="88"/>
      <c r="AK2890" s="41"/>
      <c r="AL2890" s="41"/>
      <c r="AM2890" s="41"/>
      <c r="AO2890" s="2"/>
    </row>
    <row r="2891" spans="16:41" x14ac:dyDescent="0.2">
      <c r="P2891" s="2"/>
      <c r="Q2891" s="2"/>
      <c r="S2891" s="2"/>
      <c r="U2891" s="2"/>
      <c r="V2891" s="2"/>
      <c r="Y2891" s="88"/>
      <c r="AC2891" s="41"/>
      <c r="AE2891" s="159"/>
      <c r="AF2891" s="159"/>
      <c r="AG2891" s="41"/>
      <c r="AH2891" s="88"/>
      <c r="AK2891" s="41"/>
      <c r="AL2891" s="41"/>
      <c r="AM2891" s="41"/>
      <c r="AO2891" s="2"/>
    </row>
    <row r="2892" spans="16:41" x14ac:dyDescent="0.2">
      <c r="P2892" s="2"/>
      <c r="Q2892" s="2"/>
      <c r="S2892" s="2"/>
      <c r="U2892" s="2"/>
      <c r="V2892" s="2"/>
      <c r="Y2892" s="88"/>
      <c r="AC2892" s="41"/>
      <c r="AE2892" s="159"/>
      <c r="AF2892" s="159"/>
      <c r="AG2892" s="41"/>
      <c r="AH2892" s="88"/>
      <c r="AK2892" s="41"/>
      <c r="AL2892" s="41"/>
      <c r="AM2892" s="41"/>
      <c r="AO2892" s="2"/>
    </row>
    <row r="2893" spans="16:41" x14ac:dyDescent="0.2">
      <c r="P2893" s="2"/>
      <c r="Q2893" s="2"/>
      <c r="S2893" s="2"/>
      <c r="U2893" s="2"/>
      <c r="V2893" s="2"/>
      <c r="Y2893" s="88"/>
      <c r="AC2893" s="41"/>
      <c r="AE2893" s="159"/>
      <c r="AF2893" s="159"/>
      <c r="AG2893" s="41"/>
      <c r="AH2893" s="88"/>
      <c r="AK2893" s="41"/>
      <c r="AL2893" s="41"/>
      <c r="AM2893" s="41"/>
      <c r="AO2893" s="2"/>
    </row>
    <row r="2894" spans="16:41" x14ac:dyDescent="0.2">
      <c r="P2894" s="2"/>
      <c r="Q2894" s="2"/>
      <c r="S2894" s="2"/>
      <c r="U2894" s="2"/>
      <c r="V2894" s="2"/>
      <c r="Y2894" s="88"/>
      <c r="AC2894" s="41"/>
      <c r="AE2894" s="159"/>
      <c r="AF2894" s="159"/>
      <c r="AG2894" s="41"/>
      <c r="AH2894" s="88"/>
      <c r="AK2894" s="41"/>
      <c r="AL2894" s="41"/>
      <c r="AM2894" s="41"/>
      <c r="AO2894" s="2"/>
    </row>
    <row r="2895" spans="16:41" x14ac:dyDescent="0.2">
      <c r="P2895" s="2"/>
      <c r="Q2895" s="2"/>
      <c r="S2895" s="2"/>
      <c r="U2895" s="2"/>
      <c r="V2895" s="2"/>
      <c r="Y2895" s="88"/>
      <c r="AC2895" s="41"/>
      <c r="AE2895" s="159"/>
      <c r="AF2895" s="159"/>
      <c r="AG2895" s="41"/>
      <c r="AH2895" s="88"/>
      <c r="AK2895" s="41"/>
      <c r="AL2895" s="41"/>
      <c r="AM2895" s="41"/>
      <c r="AO2895" s="2"/>
    </row>
    <row r="2896" spans="16:41" x14ac:dyDescent="0.2">
      <c r="P2896" s="2"/>
      <c r="Q2896" s="2"/>
      <c r="S2896" s="2"/>
      <c r="U2896" s="2"/>
      <c r="V2896" s="2"/>
      <c r="Y2896" s="88"/>
      <c r="AC2896" s="41"/>
      <c r="AE2896" s="159"/>
      <c r="AF2896" s="159"/>
      <c r="AG2896" s="41"/>
      <c r="AH2896" s="88"/>
      <c r="AK2896" s="41"/>
      <c r="AL2896" s="41"/>
      <c r="AM2896" s="41"/>
      <c r="AO2896" s="2"/>
    </row>
    <row r="2897" spans="16:41" x14ac:dyDescent="0.2">
      <c r="P2897" s="2"/>
      <c r="Q2897" s="2"/>
      <c r="S2897" s="2"/>
      <c r="U2897" s="2"/>
      <c r="V2897" s="2"/>
      <c r="Y2897" s="88"/>
      <c r="AC2897" s="41"/>
      <c r="AE2897" s="159"/>
      <c r="AF2897" s="159"/>
      <c r="AG2897" s="41"/>
      <c r="AH2897" s="88"/>
      <c r="AK2897" s="41"/>
      <c r="AL2897" s="41"/>
      <c r="AM2897" s="41"/>
      <c r="AO2897" s="2"/>
    </row>
    <row r="2898" spans="16:41" x14ac:dyDescent="0.2">
      <c r="P2898" s="2"/>
      <c r="Q2898" s="2"/>
      <c r="S2898" s="2"/>
      <c r="U2898" s="2"/>
      <c r="V2898" s="2"/>
      <c r="Y2898" s="88"/>
      <c r="AC2898" s="41"/>
      <c r="AE2898" s="159"/>
      <c r="AF2898" s="159"/>
      <c r="AG2898" s="41"/>
      <c r="AH2898" s="88"/>
      <c r="AK2898" s="41"/>
      <c r="AL2898" s="41"/>
      <c r="AM2898" s="41"/>
      <c r="AO2898" s="2"/>
    </row>
    <row r="2899" spans="16:41" x14ac:dyDescent="0.2">
      <c r="P2899" s="2"/>
      <c r="Q2899" s="2"/>
      <c r="S2899" s="2"/>
      <c r="U2899" s="2"/>
      <c r="V2899" s="2"/>
      <c r="Y2899" s="88"/>
      <c r="AC2899" s="41"/>
      <c r="AE2899" s="159"/>
      <c r="AF2899" s="159"/>
      <c r="AG2899" s="41"/>
      <c r="AH2899" s="88"/>
      <c r="AK2899" s="41"/>
      <c r="AL2899" s="41"/>
      <c r="AM2899" s="41"/>
      <c r="AO2899" s="2"/>
    </row>
    <row r="2900" spans="16:41" x14ac:dyDescent="0.2">
      <c r="P2900" s="2"/>
      <c r="Q2900" s="2"/>
      <c r="S2900" s="2"/>
      <c r="U2900" s="2"/>
      <c r="V2900" s="2"/>
      <c r="Y2900" s="88"/>
      <c r="AC2900" s="41"/>
      <c r="AE2900" s="159"/>
      <c r="AF2900" s="159"/>
      <c r="AG2900" s="41"/>
      <c r="AH2900" s="88"/>
      <c r="AK2900" s="41"/>
      <c r="AL2900" s="41"/>
      <c r="AM2900" s="41"/>
      <c r="AO2900" s="2"/>
    </row>
    <row r="2901" spans="16:41" x14ac:dyDescent="0.2">
      <c r="P2901" s="2"/>
      <c r="Q2901" s="2"/>
      <c r="S2901" s="2"/>
      <c r="U2901" s="2"/>
      <c r="V2901" s="2"/>
      <c r="Y2901" s="88"/>
      <c r="AC2901" s="41"/>
      <c r="AE2901" s="159"/>
      <c r="AF2901" s="159"/>
      <c r="AG2901" s="41"/>
      <c r="AH2901" s="88"/>
      <c r="AK2901" s="41"/>
      <c r="AL2901" s="41"/>
      <c r="AM2901" s="41"/>
      <c r="AO2901" s="2"/>
    </row>
    <row r="2902" spans="16:41" x14ac:dyDescent="0.2">
      <c r="P2902" s="2"/>
      <c r="Q2902" s="2"/>
      <c r="S2902" s="2"/>
      <c r="U2902" s="2"/>
      <c r="V2902" s="2"/>
      <c r="Y2902" s="88"/>
      <c r="AC2902" s="41"/>
      <c r="AE2902" s="159"/>
      <c r="AF2902" s="159"/>
      <c r="AG2902" s="41"/>
      <c r="AH2902" s="88"/>
      <c r="AK2902" s="41"/>
      <c r="AL2902" s="41"/>
      <c r="AM2902" s="41"/>
      <c r="AO2902" s="2"/>
    </row>
    <row r="2903" spans="16:41" x14ac:dyDescent="0.2">
      <c r="P2903" s="2"/>
      <c r="Q2903" s="2"/>
      <c r="S2903" s="2"/>
      <c r="U2903" s="2"/>
      <c r="V2903" s="2"/>
      <c r="Y2903" s="88"/>
      <c r="AC2903" s="41"/>
      <c r="AE2903" s="159"/>
      <c r="AF2903" s="159"/>
      <c r="AG2903" s="41"/>
      <c r="AH2903" s="88"/>
      <c r="AK2903" s="41"/>
      <c r="AL2903" s="41"/>
      <c r="AM2903" s="41"/>
      <c r="AO2903" s="2"/>
    </row>
    <row r="2904" spans="16:41" x14ac:dyDescent="0.2">
      <c r="P2904" s="2"/>
      <c r="Q2904" s="2"/>
      <c r="S2904" s="2"/>
      <c r="U2904" s="2"/>
      <c r="V2904" s="2"/>
      <c r="Y2904" s="88"/>
      <c r="AC2904" s="41"/>
      <c r="AE2904" s="159"/>
      <c r="AF2904" s="159"/>
      <c r="AG2904" s="41"/>
      <c r="AH2904" s="88"/>
      <c r="AK2904" s="41"/>
      <c r="AL2904" s="41"/>
      <c r="AM2904" s="41"/>
      <c r="AO2904" s="2"/>
    </row>
    <row r="2905" spans="16:41" x14ac:dyDescent="0.2">
      <c r="P2905" s="2"/>
      <c r="Q2905" s="2"/>
      <c r="S2905" s="2"/>
      <c r="U2905" s="2"/>
      <c r="V2905" s="2"/>
      <c r="Y2905" s="88"/>
      <c r="AC2905" s="41"/>
      <c r="AE2905" s="159"/>
      <c r="AF2905" s="159"/>
      <c r="AG2905" s="41"/>
      <c r="AH2905" s="88"/>
      <c r="AK2905" s="41"/>
      <c r="AL2905" s="41"/>
      <c r="AM2905" s="41"/>
      <c r="AO2905" s="2"/>
    </row>
    <row r="2906" spans="16:41" x14ac:dyDescent="0.2">
      <c r="P2906" s="2"/>
      <c r="Q2906" s="2"/>
      <c r="S2906" s="2"/>
      <c r="U2906" s="2"/>
      <c r="V2906" s="2"/>
      <c r="Y2906" s="88"/>
      <c r="AC2906" s="41"/>
      <c r="AE2906" s="159"/>
      <c r="AF2906" s="159"/>
      <c r="AG2906" s="41"/>
      <c r="AH2906" s="88"/>
      <c r="AK2906" s="41"/>
      <c r="AL2906" s="41"/>
      <c r="AM2906" s="41"/>
      <c r="AO2906" s="2"/>
    </row>
    <row r="2907" spans="16:41" x14ac:dyDescent="0.2">
      <c r="P2907" s="2"/>
      <c r="Q2907" s="2"/>
      <c r="S2907" s="2"/>
      <c r="U2907" s="2"/>
      <c r="V2907" s="2"/>
      <c r="Y2907" s="88"/>
      <c r="AC2907" s="41"/>
      <c r="AE2907" s="159"/>
      <c r="AF2907" s="159"/>
      <c r="AG2907" s="41"/>
      <c r="AH2907" s="88"/>
      <c r="AK2907" s="41"/>
      <c r="AL2907" s="41"/>
      <c r="AM2907" s="41"/>
      <c r="AO2907" s="2"/>
    </row>
    <row r="2908" spans="16:41" x14ac:dyDescent="0.2">
      <c r="P2908" s="2"/>
      <c r="Q2908" s="2"/>
      <c r="S2908" s="2"/>
      <c r="U2908" s="2"/>
      <c r="V2908" s="2"/>
      <c r="Y2908" s="88"/>
      <c r="AC2908" s="41"/>
      <c r="AE2908" s="159"/>
      <c r="AF2908" s="159"/>
      <c r="AG2908" s="41"/>
      <c r="AH2908" s="88"/>
      <c r="AK2908" s="41"/>
      <c r="AL2908" s="41"/>
      <c r="AM2908" s="41"/>
      <c r="AO2908" s="2"/>
    </row>
    <row r="2909" spans="16:41" x14ac:dyDescent="0.2">
      <c r="P2909" s="2"/>
      <c r="Q2909" s="2"/>
      <c r="S2909" s="2"/>
      <c r="U2909" s="2"/>
      <c r="V2909" s="2"/>
      <c r="Y2909" s="88"/>
      <c r="AC2909" s="41"/>
      <c r="AE2909" s="159"/>
      <c r="AF2909" s="159"/>
      <c r="AG2909" s="41"/>
      <c r="AH2909" s="88"/>
      <c r="AK2909" s="41"/>
      <c r="AL2909" s="41"/>
      <c r="AM2909" s="41"/>
      <c r="AO2909" s="2"/>
    </row>
    <row r="2910" spans="16:41" x14ac:dyDescent="0.2">
      <c r="P2910" s="2"/>
      <c r="Q2910" s="2"/>
      <c r="S2910" s="2"/>
      <c r="U2910" s="2"/>
      <c r="V2910" s="2"/>
      <c r="Y2910" s="88"/>
      <c r="AC2910" s="41"/>
      <c r="AE2910" s="159"/>
      <c r="AF2910" s="159"/>
      <c r="AG2910" s="41"/>
      <c r="AH2910" s="88"/>
      <c r="AK2910" s="41"/>
      <c r="AL2910" s="41"/>
      <c r="AM2910" s="41"/>
      <c r="AO2910" s="2"/>
    </row>
    <row r="2911" spans="16:41" x14ac:dyDescent="0.2">
      <c r="P2911" s="2"/>
      <c r="Q2911" s="2"/>
      <c r="S2911" s="2"/>
      <c r="U2911" s="2"/>
      <c r="V2911" s="2"/>
      <c r="Y2911" s="88"/>
      <c r="AC2911" s="41"/>
      <c r="AE2911" s="159"/>
      <c r="AF2911" s="159"/>
      <c r="AG2911" s="41"/>
      <c r="AH2911" s="88"/>
      <c r="AK2911" s="41"/>
      <c r="AL2911" s="41"/>
      <c r="AM2911" s="41"/>
      <c r="AO2911" s="2"/>
    </row>
    <row r="2912" spans="16:41" x14ac:dyDescent="0.2">
      <c r="P2912" s="2"/>
      <c r="Q2912" s="2"/>
      <c r="S2912" s="2"/>
      <c r="U2912" s="2"/>
      <c r="V2912" s="2"/>
      <c r="Y2912" s="88"/>
      <c r="AC2912" s="41"/>
      <c r="AE2912" s="159"/>
      <c r="AF2912" s="159"/>
      <c r="AG2912" s="41"/>
      <c r="AH2912" s="88"/>
      <c r="AK2912" s="41"/>
      <c r="AL2912" s="41"/>
      <c r="AM2912" s="41"/>
      <c r="AO2912" s="2"/>
    </row>
    <row r="2913" spans="16:41" x14ac:dyDescent="0.2">
      <c r="P2913" s="2"/>
      <c r="Q2913" s="2"/>
      <c r="S2913" s="2"/>
      <c r="U2913" s="2"/>
      <c r="V2913" s="2"/>
      <c r="Y2913" s="88"/>
      <c r="AC2913" s="41"/>
      <c r="AE2913" s="159"/>
      <c r="AF2913" s="159"/>
      <c r="AG2913" s="41"/>
      <c r="AH2913" s="88"/>
      <c r="AK2913" s="41"/>
      <c r="AL2913" s="41"/>
      <c r="AM2913" s="41"/>
      <c r="AO2913" s="2"/>
    </row>
    <row r="2914" spans="16:41" x14ac:dyDescent="0.2">
      <c r="P2914" s="2"/>
      <c r="Q2914" s="2"/>
      <c r="S2914" s="2"/>
      <c r="U2914" s="2"/>
      <c r="V2914" s="2"/>
      <c r="Y2914" s="88"/>
      <c r="AC2914" s="41"/>
      <c r="AE2914" s="159"/>
      <c r="AF2914" s="159"/>
      <c r="AG2914" s="41"/>
      <c r="AH2914" s="88"/>
      <c r="AK2914" s="41"/>
      <c r="AL2914" s="41"/>
      <c r="AM2914" s="41"/>
      <c r="AO2914" s="2"/>
    </row>
    <row r="2915" spans="16:41" x14ac:dyDescent="0.2">
      <c r="P2915" s="2"/>
      <c r="Q2915" s="2"/>
      <c r="S2915" s="2"/>
      <c r="U2915" s="2"/>
      <c r="V2915" s="2"/>
      <c r="Y2915" s="88"/>
      <c r="AC2915" s="41"/>
      <c r="AE2915" s="159"/>
      <c r="AF2915" s="159"/>
      <c r="AG2915" s="41"/>
      <c r="AH2915" s="88"/>
      <c r="AK2915" s="41"/>
      <c r="AL2915" s="41"/>
      <c r="AM2915" s="41"/>
      <c r="AO2915" s="2"/>
    </row>
    <row r="2916" spans="16:41" x14ac:dyDescent="0.2">
      <c r="P2916" s="2"/>
      <c r="Q2916" s="2"/>
      <c r="S2916" s="2"/>
      <c r="U2916" s="2"/>
      <c r="V2916" s="2"/>
      <c r="Y2916" s="88"/>
      <c r="AC2916" s="41"/>
      <c r="AE2916" s="159"/>
      <c r="AF2916" s="159"/>
      <c r="AG2916" s="41"/>
      <c r="AH2916" s="88"/>
      <c r="AK2916" s="41"/>
      <c r="AL2916" s="41"/>
      <c r="AM2916" s="41"/>
      <c r="AO2916" s="2"/>
    </row>
    <row r="2917" spans="16:41" x14ac:dyDescent="0.2">
      <c r="P2917" s="2"/>
      <c r="Q2917" s="2"/>
      <c r="S2917" s="2"/>
      <c r="U2917" s="2"/>
      <c r="V2917" s="2"/>
      <c r="Y2917" s="88"/>
      <c r="AC2917" s="41"/>
      <c r="AE2917" s="159"/>
      <c r="AF2917" s="159"/>
      <c r="AG2917" s="41"/>
      <c r="AH2917" s="88"/>
      <c r="AK2917" s="41"/>
      <c r="AL2917" s="41"/>
      <c r="AM2917" s="41"/>
      <c r="AO2917" s="2"/>
    </row>
    <row r="2918" spans="16:41" x14ac:dyDescent="0.2">
      <c r="P2918" s="2"/>
      <c r="Q2918" s="2"/>
      <c r="S2918" s="2"/>
      <c r="U2918" s="2"/>
      <c r="V2918" s="2"/>
      <c r="Y2918" s="88"/>
      <c r="AC2918" s="41"/>
      <c r="AE2918" s="159"/>
      <c r="AF2918" s="159"/>
      <c r="AG2918" s="41"/>
      <c r="AH2918" s="88"/>
      <c r="AK2918" s="41"/>
      <c r="AL2918" s="41"/>
      <c r="AM2918" s="41"/>
      <c r="AO2918" s="2"/>
    </row>
    <row r="2919" spans="16:41" x14ac:dyDescent="0.2">
      <c r="P2919" s="2"/>
      <c r="Q2919" s="2"/>
      <c r="S2919" s="2"/>
      <c r="U2919" s="2"/>
      <c r="V2919" s="2"/>
      <c r="Y2919" s="88"/>
      <c r="AC2919" s="41"/>
      <c r="AE2919" s="159"/>
      <c r="AF2919" s="159"/>
      <c r="AG2919" s="41"/>
      <c r="AH2919" s="88"/>
      <c r="AK2919" s="41"/>
      <c r="AL2919" s="41"/>
      <c r="AM2919" s="41"/>
      <c r="AO2919" s="2"/>
    </row>
    <row r="2920" spans="16:41" x14ac:dyDescent="0.2">
      <c r="P2920" s="2"/>
      <c r="Q2920" s="2"/>
      <c r="S2920" s="2"/>
      <c r="U2920" s="2"/>
      <c r="V2920" s="2"/>
      <c r="Y2920" s="88"/>
      <c r="AC2920" s="41"/>
      <c r="AE2920" s="159"/>
      <c r="AF2920" s="159"/>
      <c r="AG2920" s="41"/>
      <c r="AH2920" s="88"/>
      <c r="AK2920" s="41"/>
      <c r="AL2920" s="41"/>
      <c r="AM2920" s="41"/>
      <c r="AO2920" s="2"/>
    </row>
    <row r="2921" spans="16:41" x14ac:dyDescent="0.2">
      <c r="P2921" s="2"/>
      <c r="Q2921" s="2"/>
      <c r="S2921" s="2"/>
      <c r="U2921" s="2"/>
      <c r="V2921" s="2"/>
      <c r="Y2921" s="88"/>
      <c r="AC2921" s="41"/>
      <c r="AE2921" s="159"/>
      <c r="AF2921" s="159"/>
      <c r="AG2921" s="41"/>
      <c r="AH2921" s="88"/>
      <c r="AK2921" s="41"/>
      <c r="AL2921" s="41"/>
      <c r="AM2921" s="41"/>
      <c r="AO2921" s="2"/>
    </row>
    <row r="2922" spans="16:41" x14ac:dyDescent="0.2">
      <c r="P2922" s="2"/>
      <c r="Q2922" s="2"/>
      <c r="S2922" s="2"/>
      <c r="U2922" s="2"/>
      <c r="V2922" s="2"/>
      <c r="Y2922" s="88"/>
      <c r="AC2922" s="41"/>
      <c r="AE2922" s="159"/>
      <c r="AF2922" s="159"/>
      <c r="AG2922" s="41"/>
      <c r="AH2922" s="88"/>
      <c r="AK2922" s="41"/>
      <c r="AL2922" s="41"/>
      <c r="AM2922" s="41"/>
      <c r="AO2922" s="2"/>
    </row>
    <row r="2923" spans="16:41" x14ac:dyDescent="0.2">
      <c r="P2923" s="2"/>
      <c r="Q2923" s="2"/>
      <c r="S2923" s="2"/>
      <c r="U2923" s="2"/>
      <c r="V2923" s="2"/>
      <c r="Y2923" s="88"/>
      <c r="AC2923" s="41"/>
      <c r="AE2923" s="159"/>
      <c r="AF2923" s="159"/>
      <c r="AG2923" s="41"/>
      <c r="AH2923" s="88"/>
      <c r="AK2923" s="41"/>
      <c r="AL2923" s="41"/>
      <c r="AM2923" s="41"/>
      <c r="AO2923" s="2"/>
    </row>
    <row r="2924" spans="16:41" x14ac:dyDescent="0.2">
      <c r="P2924" s="2"/>
      <c r="Q2924" s="2"/>
      <c r="S2924" s="2"/>
      <c r="U2924" s="2"/>
      <c r="V2924" s="2"/>
      <c r="Y2924" s="88"/>
      <c r="AC2924" s="41"/>
      <c r="AE2924" s="159"/>
      <c r="AF2924" s="159"/>
      <c r="AG2924" s="41"/>
      <c r="AH2924" s="88"/>
      <c r="AK2924" s="41"/>
      <c r="AL2924" s="41"/>
      <c r="AM2924" s="41"/>
      <c r="AO2924" s="2"/>
    </row>
    <row r="2925" spans="16:41" x14ac:dyDescent="0.2">
      <c r="P2925" s="2"/>
      <c r="Q2925" s="2"/>
      <c r="S2925" s="2"/>
      <c r="U2925" s="2"/>
      <c r="V2925" s="2"/>
      <c r="Y2925" s="88"/>
      <c r="AC2925" s="41"/>
      <c r="AE2925" s="159"/>
      <c r="AF2925" s="159"/>
      <c r="AG2925" s="41"/>
      <c r="AH2925" s="88"/>
      <c r="AK2925" s="41"/>
      <c r="AL2925" s="41"/>
      <c r="AM2925" s="41"/>
      <c r="AO2925" s="2"/>
    </row>
    <row r="2926" spans="16:41" x14ac:dyDescent="0.2">
      <c r="P2926" s="2"/>
      <c r="Q2926" s="2"/>
      <c r="S2926" s="2"/>
      <c r="U2926" s="2"/>
      <c r="V2926" s="2"/>
      <c r="Y2926" s="88"/>
      <c r="AC2926" s="41"/>
      <c r="AE2926" s="159"/>
      <c r="AF2926" s="159"/>
      <c r="AG2926" s="41"/>
      <c r="AH2926" s="88"/>
      <c r="AK2926" s="41"/>
      <c r="AL2926" s="41"/>
      <c r="AM2926" s="41"/>
      <c r="AO2926" s="2"/>
    </row>
    <row r="2927" spans="16:41" x14ac:dyDescent="0.2">
      <c r="P2927" s="2"/>
      <c r="Q2927" s="2"/>
      <c r="S2927" s="2"/>
      <c r="U2927" s="2"/>
      <c r="V2927" s="2"/>
      <c r="Y2927" s="88"/>
      <c r="AC2927" s="41"/>
      <c r="AE2927" s="159"/>
      <c r="AF2927" s="159"/>
      <c r="AG2927" s="41"/>
      <c r="AH2927" s="88"/>
      <c r="AK2927" s="41"/>
      <c r="AL2927" s="41"/>
      <c r="AM2927" s="41"/>
      <c r="AO2927" s="2"/>
    </row>
    <row r="2928" spans="16:41" x14ac:dyDescent="0.2">
      <c r="P2928" s="2"/>
      <c r="Q2928" s="2"/>
      <c r="S2928" s="2"/>
      <c r="U2928" s="2"/>
      <c r="V2928" s="2"/>
      <c r="Y2928" s="88"/>
      <c r="AC2928" s="41"/>
      <c r="AE2928" s="159"/>
      <c r="AF2928" s="159"/>
      <c r="AG2928" s="41"/>
      <c r="AH2928" s="88"/>
      <c r="AK2928" s="41"/>
      <c r="AL2928" s="41"/>
      <c r="AM2928" s="41"/>
      <c r="AO2928" s="2"/>
    </row>
    <row r="2929" spans="16:41" x14ac:dyDescent="0.2">
      <c r="P2929" s="2"/>
      <c r="Q2929" s="2"/>
      <c r="S2929" s="2"/>
      <c r="U2929" s="2"/>
      <c r="V2929" s="2"/>
      <c r="Y2929" s="88"/>
      <c r="AC2929" s="41"/>
      <c r="AE2929" s="159"/>
      <c r="AF2929" s="159"/>
      <c r="AG2929" s="41"/>
      <c r="AH2929" s="88"/>
      <c r="AK2929" s="41"/>
      <c r="AL2929" s="41"/>
      <c r="AM2929" s="41"/>
      <c r="AO2929" s="2"/>
    </row>
    <row r="2930" spans="16:41" x14ac:dyDescent="0.2">
      <c r="P2930" s="2"/>
      <c r="Q2930" s="2"/>
      <c r="S2930" s="2"/>
      <c r="U2930" s="2"/>
      <c r="V2930" s="2"/>
      <c r="Y2930" s="88"/>
      <c r="AC2930" s="41"/>
      <c r="AE2930" s="159"/>
      <c r="AF2930" s="159"/>
      <c r="AG2930" s="41"/>
      <c r="AH2930" s="88"/>
      <c r="AK2930" s="41"/>
      <c r="AL2930" s="41"/>
      <c r="AM2930" s="41"/>
      <c r="AO2930" s="2"/>
    </row>
    <row r="2931" spans="16:41" x14ac:dyDescent="0.2">
      <c r="P2931" s="2"/>
      <c r="Q2931" s="2"/>
      <c r="S2931" s="2"/>
      <c r="U2931" s="2"/>
      <c r="V2931" s="2"/>
      <c r="Y2931" s="88"/>
      <c r="AC2931" s="41"/>
      <c r="AE2931" s="159"/>
      <c r="AF2931" s="159"/>
      <c r="AG2931" s="41"/>
      <c r="AH2931" s="88"/>
      <c r="AK2931" s="41"/>
      <c r="AL2931" s="41"/>
      <c r="AM2931" s="41"/>
      <c r="AO2931" s="2"/>
    </row>
    <row r="2932" spans="16:41" x14ac:dyDescent="0.2">
      <c r="P2932" s="2"/>
      <c r="Q2932" s="2"/>
      <c r="S2932" s="2"/>
      <c r="U2932" s="2"/>
      <c r="V2932" s="2"/>
      <c r="Y2932" s="88"/>
      <c r="AC2932" s="41"/>
      <c r="AE2932" s="159"/>
      <c r="AF2932" s="159"/>
      <c r="AG2932" s="41"/>
      <c r="AH2932" s="88"/>
      <c r="AK2932" s="41"/>
      <c r="AL2932" s="41"/>
      <c r="AM2932" s="41"/>
      <c r="AO2932" s="2"/>
    </row>
    <row r="2933" spans="16:41" x14ac:dyDescent="0.2">
      <c r="P2933" s="2"/>
      <c r="Q2933" s="2"/>
      <c r="S2933" s="2"/>
      <c r="U2933" s="2"/>
      <c r="V2933" s="2"/>
      <c r="Y2933" s="88"/>
      <c r="AC2933" s="41"/>
      <c r="AE2933" s="159"/>
      <c r="AF2933" s="159"/>
      <c r="AG2933" s="41"/>
      <c r="AH2933" s="88"/>
      <c r="AK2933" s="41"/>
      <c r="AL2933" s="41"/>
      <c r="AM2933" s="41"/>
      <c r="AO2933" s="2"/>
    </row>
    <row r="2934" spans="16:41" x14ac:dyDescent="0.2">
      <c r="P2934" s="2"/>
      <c r="Q2934" s="2"/>
      <c r="S2934" s="2"/>
      <c r="U2934" s="2"/>
      <c r="V2934" s="2"/>
      <c r="Y2934" s="88"/>
      <c r="AC2934" s="41"/>
      <c r="AE2934" s="159"/>
      <c r="AF2934" s="159"/>
      <c r="AG2934" s="41"/>
      <c r="AH2934" s="88"/>
      <c r="AK2934" s="41"/>
      <c r="AL2934" s="41"/>
      <c r="AM2934" s="41"/>
      <c r="AO2934" s="2"/>
    </row>
    <row r="2935" spans="16:41" x14ac:dyDescent="0.2">
      <c r="P2935" s="2"/>
      <c r="Q2935" s="2"/>
      <c r="S2935" s="2"/>
      <c r="U2935" s="2"/>
      <c r="V2935" s="2"/>
      <c r="Y2935" s="88"/>
      <c r="AC2935" s="41"/>
      <c r="AE2935" s="159"/>
      <c r="AF2935" s="159"/>
      <c r="AG2935" s="41"/>
      <c r="AH2935" s="88"/>
      <c r="AK2935" s="41"/>
      <c r="AL2935" s="41"/>
      <c r="AM2935" s="41"/>
      <c r="AO2935" s="2"/>
    </row>
    <row r="2936" spans="16:41" x14ac:dyDescent="0.2">
      <c r="P2936" s="2"/>
      <c r="Q2936" s="2"/>
      <c r="S2936" s="2"/>
      <c r="U2936" s="2"/>
      <c r="V2936" s="2"/>
      <c r="Y2936" s="88"/>
      <c r="AC2936" s="41"/>
      <c r="AE2936" s="159"/>
      <c r="AF2936" s="159"/>
      <c r="AG2936" s="41"/>
      <c r="AH2936" s="88"/>
      <c r="AK2936" s="41"/>
      <c r="AL2936" s="41"/>
      <c r="AM2936" s="41"/>
      <c r="AO2936" s="2"/>
    </row>
    <row r="2937" spans="16:41" x14ac:dyDescent="0.2">
      <c r="P2937" s="2"/>
      <c r="Q2937" s="2"/>
      <c r="S2937" s="2"/>
      <c r="U2937" s="2"/>
      <c r="V2937" s="2"/>
      <c r="Y2937" s="88"/>
      <c r="AC2937" s="41"/>
      <c r="AE2937" s="159"/>
      <c r="AF2937" s="159"/>
      <c r="AG2937" s="41"/>
      <c r="AH2937" s="88"/>
      <c r="AK2937" s="41"/>
      <c r="AL2937" s="41"/>
      <c r="AM2937" s="41"/>
      <c r="AO2937" s="2"/>
    </row>
    <row r="2938" spans="16:41" x14ac:dyDescent="0.2">
      <c r="P2938" s="2"/>
      <c r="Q2938" s="2"/>
      <c r="S2938" s="2"/>
      <c r="U2938" s="2"/>
      <c r="V2938" s="2"/>
      <c r="Y2938" s="88"/>
      <c r="AC2938" s="41"/>
      <c r="AE2938" s="159"/>
      <c r="AF2938" s="159"/>
      <c r="AG2938" s="41"/>
      <c r="AH2938" s="88"/>
      <c r="AK2938" s="41"/>
      <c r="AL2938" s="41"/>
      <c r="AM2938" s="41"/>
      <c r="AO2938" s="2"/>
    </row>
    <row r="2939" spans="16:41" x14ac:dyDescent="0.2">
      <c r="P2939" s="2"/>
      <c r="Q2939" s="2"/>
      <c r="S2939" s="2"/>
      <c r="U2939" s="2"/>
      <c r="V2939" s="2"/>
      <c r="Y2939" s="88"/>
      <c r="AC2939" s="41"/>
      <c r="AE2939" s="159"/>
      <c r="AF2939" s="159"/>
      <c r="AG2939" s="41"/>
      <c r="AH2939" s="88"/>
      <c r="AK2939" s="41"/>
      <c r="AL2939" s="41"/>
      <c r="AM2939" s="41"/>
      <c r="AO2939" s="2"/>
    </row>
    <row r="2940" spans="16:41" x14ac:dyDescent="0.2">
      <c r="P2940" s="2"/>
      <c r="Q2940" s="2"/>
      <c r="S2940" s="2"/>
      <c r="U2940" s="2"/>
      <c r="V2940" s="2"/>
      <c r="Y2940" s="88"/>
      <c r="AC2940" s="41"/>
      <c r="AE2940" s="159"/>
      <c r="AF2940" s="159"/>
      <c r="AG2940" s="41"/>
      <c r="AH2940" s="88"/>
      <c r="AK2940" s="41"/>
      <c r="AL2940" s="41"/>
      <c r="AM2940" s="41"/>
      <c r="AO2940" s="2"/>
    </row>
    <row r="2941" spans="16:41" x14ac:dyDescent="0.2">
      <c r="P2941" s="2"/>
      <c r="Q2941" s="2"/>
      <c r="S2941" s="2"/>
      <c r="U2941" s="2"/>
      <c r="V2941" s="2"/>
      <c r="Y2941" s="88"/>
      <c r="AC2941" s="41"/>
      <c r="AE2941" s="159"/>
      <c r="AF2941" s="159"/>
      <c r="AG2941" s="41"/>
      <c r="AH2941" s="88"/>
      <c r="AK2941" s="41"/>
      <c r="AL2941" s="41"/>
      <c r="AM2941" s="41"/>
      <c r="AO2941" s="2"/>
    </row>
    <row r="2942" spans="16:41" x14ac:dyDescent="0.2">
      <c r="P2942" s="2"/>
      <c r="Q2942" s="2"/>
      <c r="S2942" s="2"/>
      <c r="U2942" s="2"/>
      <c r="V2942" s="2"/>
      <c r="Y2942" s="88"/>
      <c r="AC2942" s="41"/>
      <c r="AE2942" s="159"/>
      <c r="AF2942" s="159"/>
      <c r="AG2942" s="41"/>
      <c r="AH2942" s="88"/>
      <c r="AK2942" s="41"/>
      <c r="AL2942" s="41"/>
      <c r="AM2942" s="41"/>
      <c r="AO2942" s="2"/>
    </row>
    <row r="2943" spans="16:41" x14ac:dyDescent="0.2">
      <c r="P2943" s="2"/>
      <c r="Q2943" s="2"/>
      <c r="S2943" s="2"/>
      <c r="U2943" s="2"/>
      <c r="V2943" s="2"/>
      <c r="Y2943" s="88"/>
      <c r="AC2943" s="41"/>
      <c r="AE2943" s="159"/>
      <c r="AF2943" s="159"/>
      <c r="AG2943" s="41"/>
      <c r="AH2943" s="88"/>
      <c r="AK2943" s="41"/>
      <c r="AL2943" s="41"/>
      <c r="AM2943" s="41"/>
      <c r="AO2943" s="2"/>
    </row>
    <row r="2944" spans="16:41" x14ac:dyDescent="0.2">
      <c r="P2944" s="2"/>
      <c r="Q2944" s="2"/>
      <c r="S2944" s="2"/>
      <c r="U2944" s="2"/>
      <c r="V2944" s="2"/>
      <c r="Y2944" s="88"/>
      <c r="AC2944" s="41"/>
      <c r="AE2944" s="159"/>
      <c r="AF2944" s="159"/>
      <c r="AG2944" s="41"/>
      <c r="AH2944" s="88"/>
      <c r="AK2944" s="41"/>
      <c r="AL2944" s="41"/>
      <c r="AM2944" s="41"/>
      <c r="AO2944" s="2"/>
    </row>
    <row r="2945" spans="16:41" x14ac:dyDescent="0.2">
      <c r="P2945" s="2"/>
      <c r="Q2945" s="2"/>
      <c r="S2945" s="2"/>
      <c r="U2945" s="2"/>
      <c r="V2945" s="2"/>
      <c r="Y2945" s="88"/>
      <c r="AC2945" s="41"/>
      <c r="AE2945" s="159"/>
      <c r="AF2945" s="159"/>
      <c r="AG2945" s="41"/>
      <c r="AH2945" s="88"/>
      <c r="AK2945" s="41"/>
      <c r="AL2945" s="41"/>
      <c r="AM2945" s="41"/>
      <c r="AO2945" s="2"/>
    </row>
    <row r="2946" spans="16:41" x14ac:dyDescent="0.2">
      <c r="P2946" s="2"/>
      <c r="Q2946" s="2"/>
      <c r="S2946" s="2"/>
      <c r="U2946" s="2"/>
      <c r="V2946" s="2"/>
      <c r="Y2946" s="88"/>
      <c r="AC2946" s="41"/>
      <c r="AE2946" s="159"/>
      <c r="AF2946" s="159"/>
      <c r="AG2946" s="41"/>
      <c r="AH2946" s="88"/>
      <c r="AK2946" s="41"/>
      <c r="AL2946" s="41"/>
      <c r="AM2946" s="41"/>
      <c r="AO2946" s="2"/>
    </row>
    <row r="2947" spans="16:41" x14ac:dyDescent="0.2">
      <c r="P2947" s="2"/>
      <c r="Q2947" s="2"/>
      <c r="S2947" s="2"/>
      <c r="U2947" s="2"/>
      <c r="V2947" s="2"/>
      <c r="Y2947" s="88"/>
      <c r="AC2947" s="41"/>
      <c r="AE2947" s="159"/>
      <c r="AF2947" s="159"/>
      <c r="AG2947" s="41"/>
      <c r="AH2947" s="88"/>
      <c r="AK2947" s="41"/>
      <c r="AL2947" s="41"/>
      <c r="AM2947" s="41"/>
      <c r="AO2947" s="2"/>
    </row>
    <row r="2948" spans="16:41" x14ac:dyDescent="0.2">
      <c r="P2948" s="2"/>
      <c r="Q2948" s="2"/>
      <c r="S2948" s="2"/>
      <c r="U2948" s="2"/>
      <c r="V2948" s="2"/>
      <c r="Y2948" s="88"/>
      <c r="AC2948" s="41"/>
      <c r="AE2948" s="159"/>
      <c r="AF2948" s="159"/>
      <c r="AG2948" s="41"/>
      <c r="AH2948" s="88"/>
      <c r="AK2948" s="41"/>
      <c r="AL2948" s="41"/>
      <c r="AM2948" s="41"/>
      <c r="AO2948" s="2"/>
    </row>
    <row r="2949" spans="16:41" x14ac:dyDescent="0.2">
      <c r="P2949" s="2"/>
      <c r="Q2949" s="2"/>
      <c r="S2949" s="2"/>
      <c r="U2949" s="2"/>
      <c r="V2949" s="2"/>
      <c r="Y2949" s="88"/>
      <c r="AC2949" s="41"/>
      <c r="AE2949" s="159"/>
      <c r="AF2949" s="159"/>
      <c r="AG2949" s="41"/>
      <c r="AH2949" s="88"/>
      <c r="AK2949" s="41"/>
      <c r="AL2949" s="41"/>
      <c r="AM2949" s="41"/>
      <c r="AO2949" s="2"/>
    </row>
    <row r="2950" spans="16:41" x14ac:dyDescent="0.2">
      <c r="P2950" s="2"/>
      <c r="Q2950" s="2"/>
      <c r="S2950" s="2"/>
      <c r="U2950" s="2"/>
      <c r="V2950" s="2"/>
      <c r="Y2950" s="88"/>
      <c r="AC2950" s="41"/>
      <c r="AE2950" s="159"/>
      <c r="AF2950" s="159"/>
      <c r="AG2950" s="41"/>
      <c r="AH2950" s="88"/>
      <c r="AK2950" s="41"/>
      <c r="AL2950" s="41"/>
      <c r="AM2950" s="41"/>
      <c r="AO2950" s="2"/>
    </row>
    <row r="2951" spans="16:41" x14ac:dyDescent="0.2">
      <c r="P2951" s="2"/>
      <c r="Q2951" s="2"/>
      <c r="S2951" s="2"/>
      <c r="U2951" s="2"/>
      <c r="V2951" s="2"/>
      <c r="Y2951" s="88"/>
      <c r="AC2951" s="41"/>
      <c r="AE2951" s="159"/>
      <c r="AF2951" s="159"/>
      <c r="AG2951" s="41"/>
      <c r="AH2951" s="88"/>
      <c r="AK2951" s="41"/>
      <c r="AL2951" s="41"/>
      <c r="AM2951" s="41"/>
      <c r="AO2951" s="2"/>
    </row>
    <row r="2952" spans="16:41" x14ac:dyDescent="0.2">
      <c r="P2952" s="2"/>
      <c r="Q2952" s="2"/>
      <c r="S2952" s="2"/>
      <c r="U2952" s="2"/>
      <c r="V2952" s="2"/>
      <c r="Y2952" s="88"/>
      <c r="AC2952" s="41"/>
      <c r="AE2952" s="159"/>
      <c r="AF2952" s="159"/>
      <c r="AG2952" s="41"/>
      <c r="AH2952" s="88"/>
      <c r="AK2952" s="41"/>
      <c r="AL2952" s="41"/>
      <c r="AM2952" s="41"/>
      <c r="AO2952" s="2"/>
    </row>
    <row r="2953" spans="16:41" x14ac:dyDescent="0.2">
      <c r="P2953" s="2"/>
      <c r="Q2953" s="2"/>
      <c r="S2953" s="2"/>
      <c r="U2953" s="2"/>
      <c r="V2953" s="2"/>
      <c r="Y2953" s="88"/>
      <c r="AC2953" s="41"/>
      <c r="AE2953" s="159"/>
      <c r="AF2953" s="159"/>
      <c r="AG2953" s="41"/>
      <c r="AH2953" s="88"/>
      <c r="AK2953" s="41"/>
      <c r="AL2953" s="41"/>
      <c r="AM2953" s="41"/>
      <c r="AO2953" s="2"/>
    </row>
    <row r="2954" spans="16:41" x14ac:dyDescent="0.2">
      <c r="P2954" s="2"/>
      <c r="Q2954" s="2"/>
      <c r="S2954" s="2"/>
      <c r="U2954" s="2"/>
      <c r="V2954" s="2"/>
      <c r="Y2954" s="88"/>
      <c r="AC2954" s="41"/>
      <c r="AE2954" s="159"/>
      <c r="AF2954" s="159"/>
      <c r="AG2954" s="41"/>
      <c r="AH2954" s="88"/>
      <c r="AK2954" s="41"/>
      <c r="AL2954" s="41"/>
      <c r="AM2954" s="41"/>
      <c r="AO2954" s="2"/>
    </row>
    <row r="2955" spans="16:41" x14ac:dyDescent="0.2">
      <c r="P2955" s="2"/>
      <c r="Q2955" s="2"/>
      <c r="S2955" s="2"/>
      <c r="U2955" s="2"/>
      <c r="V2955" s="2"/>
      <c r="Y2955" s="88"/>
      <c r="AC2955" s="41"/>
      <c r="AE2955" s="159"/>
      <c r="AF2955" s="159"/>
      <c r="AG2955" s="41"/>
      <c r="AH2955" s="88"/>
      <c r="AK2955" s="41"/>
      <c r="AL2955" s="41"/>
      <c r="AM2955" s="41"/>
      <c r="AO2955" s="2"/>
    </row>
    <row r="2956" spans="16:41" x14ac:dyDescent="0.2">
      <c r="P2956" s="2"/>
      <c r="Q2956" s="2"/>
      <c r="S2956" s="2"/>
      <c r="U2956" s="2"/>
      <c r="V2956" s="2"/>
      <c r="Y2956" s="88"/>
      <c r="AC2956" s="41"/>
      <c r="AE2956" s="159"/>
      <c r="AF2956" s="159"/>
      <c r="AG2956" s="41"/>
      <c r="AH2956" s="88"/>
      <c r="AK2956" s="41"/>
      <c r="AL2956" s="41"/>
      <c r="AM2956" s="41"/>
      <c r="AO2956" s="2"/>
    </row>
    <row r="2957" spans="16:41" x14ac:dyDescent="0.2">
      <c r="P2957" s="2"/>
      <c r="Q2957" s="2"/>
      <c r="S2957" s="2"/>
      <c r="U2957" s="2"/>
      <c r="V2957" s="2"/>
      <c r="Y2957" s="88"/>
      <c r="AC2957" s="41"/>
      <c r="AE2957" s="159"/>
      <c r="AF2957" s="159"/>
      <c r="AG2957" s="41"/>
      <c r="AH2957" s="88"/>
      <c r="AK2957" s="41"/>
      <c r="AL2957" s="41"/>
      <c r="AM2957" s="41"/>
      <c r="AO2957" s="2"/>
    </row>
    <row r="2958" spans="16:41" x14ac:dyDescent="0.2">
      <c r="P2958" s="2"/>
      <c r="Q2958" s="2"/>
      <c r="S2958" s="2"/>
      <c r="U2958" s="2"/>
      <c r="V2958" s="2"/>
      <c r="Y2958" s="88"/>
      <c r="AC2958" s="41"/>
      <c r="AE2958" s="159"/>
      <c r="AF2958" s="159"/>
      <c r="AG2958" s="41"/>
      <c r="AH2958" s="88"/>
      <c r="AK2958" s="41"/>
      <c r="AL2958" s="41"/>
      <c r="AM2958" s="41"/>
      <c r="AO2958" s="2"/>
    </row>
    <row r="2959" spans="16:41" x14ac:dyDescent="0.2">
      <c r="P2959" s="2"/>
      <c r="Q2959" s="2"/>
      <c r="S2959" s="2"/>
      <c r="U2959" s="2"/>
      <c r="V2959" s="2"/>
      <c r="Y2959" s="88"/>
      <c r="AC2959" s="41"/>
      <c r="AE2959" s="159"/>
      <c r="AF2959" s="159"/>
      <c r="AG2959" s="41"/>
      <c r="AH2959" s="88"/>
      <c r="AK2959" s="41"/>
      <c r="AL2959" s="41"/>
      <c r="AM2959" s="41"/>
      <c r="AO2959" s="2"/>
    </row>
    <row r="2960" spans="16:41" x14ac:dyDescent="0.2">
      <c r="P2960" s="2"/>
      <c r="Q2960" s="2"/>
      <c r="S2960" s="2"/>
      <c r="U2960" s="2"/>
      <c r="V2960" s="2"/>
      <c r="Y2960" s="88"/>
      <c r="AC2960" s="41"/>
      <c r="AE2960" s="159"/>
      <c r="AF2960" s="159"/>
      <c r="AG2960" s="41"/>
      <c r="AH2960" s="88"/>
      <c r="AK2960" s="41"/>
      <c r="AL2960" s="41"/>
      <c r="AM2960" s="41"/>
      <c r="AO2960" s="2"/>
    </row>
    <row r="2961" spans="16:41" x14ac:dyDescent="0.2">
      <c r="P2961" s="2"/>
      <c r="Q2961" s="2"/>
      <c r="S2961" s="2"/>
      <c r="U2961" s="2"/>
      <c r="V2961" s="2"/>
      <c r="Y2961" s="88"/>
      <c r="AC2961" s="41"/>
      <c r="AE2961" s="159"/>
      <c r="AF2961" s="159"/>
      <c r="AG2961" s="41"/>
      <c r="AH2961" s="88"/>
      <c r="AK2961" s="41"/>
      <c r="AL2961" s="41"/>
      <c r="AM2961" s="41"/>
      <c r="AO2961" s="2"/>
    </row>
    <row r="2962" spans="16:41" x14ac:dyDescent="0.2">
      <c r="P2962" s="2"/>
      <c r="Q2962" s="2"/>
      <c r="S2962" s="2"/>
      <c r="U2962" s="2"/>
      <c r="V2962" s="2"/>
      <c r="Y2962" s="88"/>
      <c r="AC2962" s="41"/>
      <c r="AE2962" s="159"/>
      <c r="AF2962" s="159"/>
      <c r="AG2962" s="41"/>
      <c r="AH2962" s="88"/>
      <c r="AK2962" s="41"/>
      <c r="AL2962" s="41"/>
      <c r="AM2962" s="41"/>
      <c r="AO2962" s="2"/>
    </row>
    <row r="2963" spans="16:41" x14ac:dyDescent="0.2">
      <c r="P2963" s="2"/>
      <c r="Q2963" s="2"/>
      <c r="S2963" s="2"/>
      <c r="U2963" s="2"/>
      <c r="V2963" s="2"/>
      <c r="Y2963" s="88"/>
      <c r="AC2963" s="41"/>
      <c r="AE2963" s="159"/>
      <c r="AF2963" s="159"/>
      <c r="AG2963" s="41"/>
      <c r="AH2963" s="88"/>
      <c r="AK2963" s="41"/>
      <c r="AL2963" s="41"/>
      <c r="AM2963" s="41"/>
      <c r="AO2963" s="2"/>
    </row>
    <row r="2964" spans="16:41" x14ac:dyDescent="0.2">
      <c r="P2964" s="2"/>
      <c r="Q2964" s="2"/>
      <c r="S2964" s="2"/>
      <c r="U2964" s="2"/>
      <c r="V2964" s="2"/>
      <c r="Y2964" s="88"/>
      <c r="AC2964" s="41"/>
      <c r="AE2964" s="159"/>
      <c r="AF2964" s="159"/>
      <c r="AG2964" s="41"/>
      <c r="AH2964" s="88"/>
      <c r="AK2964" s="41"/>
      <c r="AL2964" s="41"/>
      <c r="AM2964" s="41"/>
      <c r="AO2964" s="2"/>
    </row>
    <row r="2965" spans="16:41" x14ac:dyDescent="0.2">
      <c r="P2965" s="2"/>
      <c r="Q2965" s="2"/>
      <c r="S2965" s="2"/>
      <c r="U2965" s="2"/>
      <c r="V2965" s="2"/>
      <c r="Y2965" s="88"/>
      <c r="AC2965" s="41"/>
      <c r="AE2965" s="159"/>
      <c r="AF2965" s="159"/>
      <c r="AG2965" s="41"/>
      <c r="AH2965" s="88"/>
      <c r="AK2965" s="41"/>
      <c r="AL2965" s="41"/>
      <c r="AM2965" s="41"/>
      <c r="AO2965" s="2"/>
    </row>
    <row r="2966" spans="16:41" x14ac:dyDescent="0.2">
      <c r="P2966" s="2"/>
      <c r="Q2966" s="2"/>
      <c r="S2966" s="2"/>
      <c r="U2966" s="2"/>
      <c r="V2966" s="2"/>
      <c r="Y2966" s="88"/>
      <c r="AC2966" s="41"/>
      <c r="AE2966" s="159"/>
      <c r="AF2966" s="159"/>
      <c r="AG2966" s="41"/>
      <c r="AH2966" s="88"/>
      <c r="AK2966" s="41"/>
      <c r="AL2966" s="41"/>
      <c r="AM2966" s="41"/>
      <c r="AO2966" s="2"/>
    </row>
    <row r="2967" spans="16:41" x14ac:dyDescent="0.2">
      <c r="P2967" s="2"/>
      <c r="Q2967" s="2"/>
      <c r="S2967" s="2"/>
      <c r="U2967" s="2"/>
      <c r="V2967" s="2"/>
      <c r="Y2967" s="88"/>
      <c r="AC2967" s="41"/>
      <c r="AE2967" s="159"/>
      <c r="AF2967" s="159"/>
      <c r="AG2967" s="41"/>
      <c r="AH2967" s="88"/>
      <c r="AK2967" s="41"/>
      <c r="AL2967" s="41"/>
      <c r="AM2967" s="41"/>
      <c r="AO2967" s="2"/>
    </row>
    <row r="2968" spans="16:41" x14ac:dyDescent="0.2">
      <c r="P2968" s="2"/>
      <c r="Q2968" s="2"/>
      <c r="S2968" s="2"/>
      <c r="U2968" s="2"/>
      <c r="V2968" s="2"/>
      <c r="Y2968" s="88"/>
      <c r="AC2968" s="41"/>
      <c r="AE2968" s="159"/>
      <c r="AF2968" s="159"/>
      <c r="AG2968" s="41"/>
      <c r="AH2968" s="88"/>
      <c r="AK2968" s="41"/>
      <c r="AL2968" s="41"/>
      <c r="AM2968" s="41"/>
      <c r="AO2968" s="2"/>
    </row>
    <row r="2969" spans="16:41" x14ac:dyDescent="0.2">
      <c r="P2969" s="2"/>
      <c r="Q2969" s="2"/>
      <c r="S2969" s="2"/>
      <c r="U2969" s="2"/>
      <c r="V2969" s="2"/>
      <c r="Y2969" s="88"/>
      <c r="AC2969" s="41"/>
      <c r="AE2969" s="159"/>
      <c r="AF2969" s="159"/>
      <c r="AG2969" s="41"/>
      <c r="AH2969" s="88"/>
      <c r="AK2969" s="41"/>
      <c r="AL2969" s="41"/>
      <c r="AM2969" s="41"/>
      <c r="AO2969" s="2"/>
    </row>
    <row r="2970" spans="16:41" x14ac:dyDescent="0.2">
      <c r="P2970" s="2"/>
      <c r="Q2970" s="2"/>
      <c r="S2970" s="2"/>
      <c r="U2970" s="2"/>
      <c r="V2970" s="2"/>
      <c r="Y2970" s="88"/>
      <c r="AC2970" s="41"/>
      <c r="AE2970" s="159"/>
      <c r="AF2970" s="159"/>
      <c r="AG2970" s="41"/>
      <c r="AH2970" s="88"/>
      <c r="AK2970" s="41"/>
      <c r="AL2970" s="41"/>
      <c r="AM2970" s="41"/>
      <c r="AO2970" s="2"/>
    </row>
    <row r="2971" spans="16:41" x14ac:dyDescent="0.2">
      <c r="P2971" s="2"/>
      <c r="Q2971" s="2"/>
      <c r="S2971" s="2"/>
      <c r="U2971" s="2"/>
      <c r="V2971" s="2"/>
      <c r="Y2971" s="88"/>
      <c r="AC2971" s="41"/>
      <c r="AE2971" s="159"/>
      <c r="AF2971" s="159"/>
      <c r="AG2971" s="41"/>
      <c r="AH2971" s="88"/>
      <c r="AK2971" s="41"/>
      <c r="AL2971" s="41"/>
      <c r="AM2971" s="41"/>
      <c r="AO2971" s="2"/>
    </row>
    <row r="2972" spans="16:41" x14ac:dyDescent="0.2">
      <c r="P2972" s="2"/>
      <c r="Q2972" s="2"/>
      <c r="S2972" s="2"/>
      <c r="U2972" s="2"/>
      <c r="V2972" s="2"/>
      <c r="Y2972" s="88"/>
      <c r="AC2972" s="41"/>
      <c r="AE2972" s="159"/>
      <c r="AF2972" s="159"/>
      <c r="AG2972" s="41"/>
      <c r="AH2972" s="88"/>
      <c r="AK2972" s="41"/>
      <c r="AL2972" s="41"/>
      <c r="AM2972" s="41"/>
      <c r="AO2972" s="2"/>
    </row>
    <row r="2973" spans="16:41" x14ac:dyDescent="0.2">
      <c r="P2973" s="2"/>
      <c r="Q2973" s="2"/>
      <c r="S2973" s="2"/>
      <c r="U2973" s="2"/>
      <c r="V2973" s="2"/>
      <c r="Y2973" s="88"/>
      <c r="AC2973" s="41"/>
      <c r="AE2973" s="159"/>
      <c r="AF2973" s="159"/>
      <c r="AG2973" s="41"/>
      <c r="AH2973" s="88"/>
      <c r="AK2973" s="41"/>
      <c r="AL2973" s="41"/>
      <c r="AM2973" s="41"/>
      <c r="AO2973" s="2"/>
    </row>
    <row r="2974" spans="16:41" x14ac:dyDescent="0.2">
      <c r="P2974" s="2"/>
      <c r="Q2974" s="2"/>
      <c r="S2974" s="2"/>
      <c r="U2974" s="2"/>
      <c r="V2974" s="2"/>
      <c r="Y2974" s="88"/>
      <c r="AC2974" s="41"/>
      <c r="AE2974" s="159"/>
      <c r="AF2974" s="159"/>
      <c r="AG2974" s="41"/>
      <c r="AH2974" s="88"/>
      <c r="AK2974" s="41"/>
      <c r="AL2974" s="41"/>
      <c r="AM2974" s="41"/>
      <c r="AO2974" s="2"/>
    </row>
    <row r="2975" spans="16:41" x14ac:dyDescent="0.2">
      <c r="P2975" s="2"/>
      <c r="Q2975" s="2"/>
      <c r="S2975" s="2"/>
      <c r="U2975" s="2"/>
      <c r="V2975" s="2"/>
      <c r="Y2975" s="88"/>
      <c r="AC2975" s="41"/>
      <c r="AE2975" s="159"/>
      <c r="AF2975" s="159"/>
      <c r="AG2975" s="41"/>
      <c r="AH2975" s="88"/>
      <c r="AK2975" s="41"/>
      <c r="AL2975" s="41"/>
      <c r="AM2975" s="41"/>
      <c r="AO2975" s="2"/>
    </row>
    <row r="2976" spans="16:41" x14ac:dyDescent="0.2">
      <c r="P2976" s="2"/>
      <c r="Q2976" s="2"/>
      <c r="S2976" s="2"/>
      <c r="U2976" s="2"/>
      <c r="V2976" s="2"/>
      <c r="Y2976" s="88"/>
      <c r="AC2976" s="41"/>
      <c r="AE2976" s="159"/>
      <c r="AF2976" s="159"/>
      <c r="AG2976" s="41"/>
      <c r="AH2976" s="88"/>
      <c r="AK2976" s="41"/>
      <c r="AL2976" s="41"/>
      <c r="AM2976" s="41"/>
      <c r="AO2976" s="2"/>
    </row>
    <row r="2977" spans="16:41" x14ac:dyDescent="0.2">
      <c r="P2977" s="2"/>
      <c r="Q2977" s="2"/>
      <c r="S2977" s="2"/>
      <c r="U2977" s="2"/>
      <c r="V2977" s="2"/>
      <c r="Y2977" s="88"/>
      <c r="AC2977" s="41"/>
      <c r="AE2977" s="159"/>
      <c r="AF2977" s="159"/>
      <c r="AG2977" s="41"/>
      <c r="AH2977" s="88"/>
      <c r="AK2977" s="41"/>
      <c r="AL2977" s="41"/>
      <c r="AM2977" s="41"/>
      <c r="AO2977" s="2"/>
    </row>
    <row r="2978" spans="16:41" x14ac:dyDescent="0.2">
      <c r="P2978" s="2"/>
      <c r="Q2978" s="2"/>
      <c r="S2978" s="2"/>
      <c r="U2978" s="2"/>
      <c r="V2978" s="2"/>
      <c r="Y2978" s="88"/>
      <c r="AC2978" s="41"/>
      <c r="AE2978" s="159"/>
      <c r="AF2978" s="159"/>
      <c r="AG2978" s="41"/>
      <c r="AH2978" s="88"/>
      <c r="AK2978" s="41"/>
      <c r="AL2978" s="41"/>
      <c r="AM2978" s="41"/>
      <c r="AO2978" s="2"/>
    </row>
    <row r="2979" spans="16:41" x14ac:dyDescent="0.2">
      <c r="P2979" s="2"/>
      <c r="Q2979" s="2"/>
      <c r="S2979" s="2"/>
      <c r="U2979" s="2"/>
      <c r="V2979" s="2"/>
      <c r="Y2979" s="88"/>
      <c r="AC2979" s="41"/>
      <c r="AE2979" s="159"/>
      <c r="AF2979" s="159"/>
      <c r="AG2979" s="41"/>
      <c r="AH2979" s="88"/>
      <c r="AK2979" s="41"/>
      <c r="AL2979" s="41"/>
      <c r="AM2979" s="41"/>
      <c r="AO2979" s="2"/>
    </row>
    <row r="2980" spans="16:41" x14ac:dyDescent="0.2">
      <c r="P2980" s="2"/>
      <c r="Q2980" s="2"/>
      <c r="S2980" s="2"/>
      <c r="U2980" s="2"/>
      <c r="V2980" s="2"/>
      <c r="Y2980" s="88"/>
      <c r="AC2980" s="41"/>
      <c r="AE2980" s="159"/>
      <c r="AF2980" s="159"/>
      <c r="AG2980" s="41"/>
      <c r="AH2980" s="88"/>
      <c r="AK2980" s="41"/>
      <c r="AL2980" s="41"/>
      <c r="AM2980" s="41"/>
      <c r="AO2980" s="2"/>
    </row>
    <row r="2981" spans="16:41" x14ac:dyDescent="0.2">
      <c r="P2981" s="2"/>
      <c r="Q2981" s="2"/>
      <c r="S2981" s="2"/>
      <c r="U2981" s="2"/>
      <c r="V2981" s="2"/>
      <c r="Y2981" s="88"/>
      <c r="AC2981" s="41"/>
      <c r="AE2981" s="159"/>
      <c r="AF2981" s="159"/>
      <c r="AG2981" s="41"/>
      <c r="AH2981" s="88"/>
      <c r="AK2981" s="41"/>
      <c r="AL2981" s="41"/>
      <c r="AM2981" s="41"/>
      <c r="AO2981" s="2"/>
    </row>
    <row r="2982" spans="16:41" x14ac:dyDescent="0.2">
      <c r="P2982" s="2"/>
      <c r="Q2982" s="2"/>
      <c r="S2982" s="2"/>
      <c r="U2982" s="2"/>
      <c r="V2982" s="2"/>
      <c r="Y2982" s="88"/>
      <c r="AC2982" s="41"/>
      <c r="AE2982" s="159"/>
      <c r="AF2982" s="159"/>
      <c r="AG2982" s="41"/>
      <c r="AH2982" s="88"/>
      <c r="AK2982" s="41"/>
      <c r="AL2982" s="41"/>
      <c r="AM2982" s="41"/>
      <c r="AO2982" s="2"/>
    </row>
    <row r="2983" spans="16:41" x14ac:dyDescent="0.2">
      <c r="P2983" s="2"/>
      <c r="Q2983" s="2"/>
      <c r="S2983" s="2"/>
      <c r="U2983" s="2"/>
      <c r="V2983" s="2"/>
      <c r="Y2983" s="88"/>
      <c r="AC2983" s="41"/>
      <c r="AE2983" s="159"/>
      <c r="AF2983" s="159"/>
      <c r="AG2983" s="41"/>
      <c r="AH2983" s="88"/>
      <c r="AK2983" s="41"/>
      <c r="AL2983" s="41"/>
      <c r="AM2983" s="41"/>
      <c r="AO2983" s="2"/>
    </row>
    <row r="2984" spans="16:41" x14ac:dyDescent="0.2">
      <c r="P2984" s="2"/>
      <c r="Q2984" s="2"/>
      <c r="S2984" s="2"/>
      <c r="U2984" s="2"/>
      <c r="V2984" s="2"/>
      <c r="Y2984" s="88"/>
      <c r="AC2984" s="41"/>
      <c r="AE2984" s="159"/>
      <c r="AF2984" s="159"/>
      <c r="AG2984" s="41"/>
      <c r="AH2984" s="88"/>
      <c r="AK2984" s="41"/>
      <c r="AL2984" s="41"/>
      <c r="AM2984" s="41"/>
      <c r="AO2984" s="2"/>
    </row>
    <row r="2985" spans="16:41" x14ac:dyDescent="0.2">
      <c r="P2985" s="2"/>
      <c r="Q2985" s="2"/>
      <c r="S2985" s="2"/>
      <c r="U2985" s="2"/>
      <c r="V2985" s="2"/>
      <c r="Y2985" s="88"/>
      <c r="AC2985" s="41"/>
      <c r="AE2985" s="159"/>
      <c r="AF2985" s="159"/>
      <c r="AG2985" s="41"/>
      <c r="AH2985" s="88"/>
      <c r="AK2985" s="41"/>
      <c r="AL2985" s="41"/>
      <c r="AM2985" s="41"/>
      <c r="AO2985" s="2"/>
    </row>
    <row r="2986" spans="16:41" x14ac:dyDescent="0.2">
      <c r="P2986" s="2"/>
      <c r="Q2986" s="2"/>
      <c r="S2986" s="2"/>
      <c r="U2986" s="2"/>
      <c r="V2986" s="2"/>
      <c r="Y2986" s="88"/>
      <c r="AC2986" s="41"/>
      <c r="AE2986" s="159"/>
      <c r="AF2986" s="159"/>
      <c r="AG2986" s="41"/>
      <c r="AH2986" s="88"/>
      <c r="AK2986" s="41"/>
      <c r="AL2986" s="41"/>
      <c r="AM2986" s="41"/>
      <c r="AO2986" s="2"/>
    </row>
    <row r="2987" spans="16:41" x14ac:dyDescent="0.2">
      <c r="P2987" s="2"/>
      <c r="Q2987" s="2"/>
      <c r="S2987" s="2"/>
      <c r="U2987" s="2"/>
      <c r="V2987" s="2"/>
      <c r="Y2987" s="88"/>
      <c r="AC2987" s="41"/>
      <c r="AE2987" s="159"/>
      <c r="AF2987" s="159"/>
      <c r="AG2987" s="41"/>
      <c r="AH2987" s="88"/>
      <c r="AK2987" s="41"/>
      <c r="AL2987" s="41"/>
      <c r="AM2987" s="41"/>
      <c r="AO2987" s="2"/>
    </row>
    <row r="2988" spans="16:41" x14ac:dyDescent="0.2">
      <c r="P2988" s="2"/>
      <c r="Q2988" s="2"/>
      <c r="S2988" s="2"/>
      <c r="U2988" s="2"/>
      <c r="V2988" s="2"/>
      <c r="Y2988" s="88"/>
      <c r="AC2988" s="41"/>
      <c r="AE2988" s="159"/>
      <c r="AF2988" s="159"/>
      <c r="AG2988" s="41"/>
      <c r="AH2988" s="88"/>
      <c r="AK2988" s="41"/>
      <c r="AL2988" s="41"/>
      <c r="AM2988" s="41"/>
      <c r="AO2988" s="2"/>
    </row>
    <row r="2989" spans="16:41" x14ac:dyDescent="0.2">
      <c r="P2989" s="2"/>
      <c r="Q2989" s="2"/>
      <c r="S2989" s="2"/>
      <c r="U2989" s="2"/>
      <c r="V2989" s="2"/>
      <c r="Y2989" s="88"/>
      <c r="AC2989" s="41"/>
      <c r="AE2989" s="159"/>
      <c r="AF2989" s="159"/>
      <c r="AG2989" s="41"/>
      <c r="AH2989" s="88"/>
      <c r="AK2989" s="41"/>
      <c r="AL2989" s="41"/>
      <c r="AM2989" s="41"/>
      <c r="AO2989" s="2"/>
    </row>
    <row r="2990" spans="16:41" x14ac:dyDescent="0.2">
      <c r="P2990" s="2"/>
      <c r="Q2990" s="2"/>
      <c r="S2990" s="2"/>
      <c r="U2990" s="2"/>
      <c r="V2990" s="2"/>
      <c r="Y2990" s="88"/>
      <c r="AC2990" s="41"/>
      <c r="AE2990" s="159"/>
      <c r="AF2990" s="159"/>
      <c r="AG2990" s="41"/>
      <c r="AH2990" s="88"/>
      <c r="AK2990" s="41"/>
      <c r="AL2990" s="41"/>
      <c r="AM2990" s="41"/>
      <c r="AO2990" s="2"/>
    </row>
    <row r="2991" spans="16:41" x14ac:dyDescent="0.2">
      <c r="P2991" s="2"/>
      <c r="Q2991" s="2"/>
      <c r="S2991" s="2"/>
      <c r="U2991" s="2"/>
      <c r="V2991" s="2"/>
      <c r="Y2991" s="88"/>
      <c r="AC2991" s="41"/>
      <c r="AE2991" s="159"/>
      <c r="AF2991" s="159"/>
      <c r="AG2991" s="41"/>
      <c r="AH2991" s="88"/>
      <c r="AK2991" s="41"/>
      <c r="AL2991" s="41"/>
      <c r="AM2991" s="41"/>
      <c r="AO2991" s="2"/>
    </row>
    <row r="2992" spans="16:41" x14ac:dyDescent="0.2">
      <c r="P2992" s="2"/>
      <c r="Q2992" s="2"/>
      <c r="S2992" s="2"/>
      <c r="U2992" s="2"/>
      <c r="V2992" s="2"/>
      <c r="Y2992" s="88"/>
      <c r="AC2992" s="41"/>
      <c r="AE2992" s="159"/>
      <c r="AF2992" s="159"/>
      <c r="AG2992" s="41"/>
      <c r="AH2992" s="88"/>
      <c r="AK2992" s="41"/>
      <c r="AL2992" s="41"/>
      <c r="AM2992" s="41"/>
      <c r="AO2992" s="2"/>
    </row>
    <row r="2993" spans="16:41" x14ac:dyDescent="0.2">
      <c r="P2993" s="2"/>
      <c r="Q2993" s="2"/>
      <c r="S2993" s="2"/>
      <c r="U2993" s="2"/>
      <c r="V2993" s="2"/>
      <c r="Y2993" s="88"/>
      <c r="AC2993" s="41"/>
      <c r="AE2993" s="159"/>
      <c r="AF2993" s="159"/>
      <c r="AG2993" s="41"/>
      <c r="AH2993" s="88"/>
      <c r="AK2993" s="41"/>
      <c r="AL2993" s="41"/>
      <c r="AM2993" s="41"/>
      <c r="AO2993" s="2"/>
    </row>
    <row r="2994" spans="16:41" x14ac:dyDescent="0.2">
      <c r="P2994" s="2"/>
      <c r="Q2994" s="2"/>
      <c r="S2994" s="2"/>
      <c r="U2994" s="2"/>
      <c r="V2994" s="2"/>
      <c r="Y2994" s="88"/>
      <c r="AC2994" s="41"/>
      <c r="AE2994" s="159"/>
      <c r="AF2994" s="159"/>
      <c r="AG2994" s="41"/>
      <c r="AH2994" s="88"/>
      <c r="AK2994" s="41"/>
      <c r="AL2994" s="41"/>
      <c r="AM2994" s="41"/>
      <c r="AO2994" s="2"/>
    </row>
    <row r="2995" spans="16:41" x14ac:dyDescent="0.2">
      <c r="P2995" s="2"/>
      <c r="Q2995" s="2"/>
      <c r="S2995" s="2"/>
      <c r="U2995" s="2"/>
      <c r="V2995" s="2"/>
      <c r="Y2995" s="88"/>
      <c r="AC2995" s="41"/>
      <c r="AE2995" s="159"/>
      <c r="AF2995" s="159"/>
      <c r="AG2995" s="41"/>
      <c r="AH2995" s="88"/>
      <c r="AK2995" s="41"/>
      <c r="AL2995" s="41"/>
      <c r="AM2995" s="41"/>
      <c r="AO2995" s="2"/>
    </row>
    <row r="2996" spans="16:41" x14ac:dyDescent="0.2">
      <c r="P2996" s="2"/>
      <c r="Q2996" s="2"/>
      <c r="S2996" s="2"/>
      <c r="U2996" s="2"/>
      <c r="V2996" s="2"/>
      <c r="Y2996" s="88"/>
      <c r="AC2996" s="41"/>
      <c r="AE2996" s="159"/>
      <c r="AF2996" s="159"/>
      <c r="AG2996" s="41"/>
      <c r="AH2996" s="88"/>
      <c r="AK2996" s="41"/>
      <c r="AL2996" s="41"/>
      <c r="AM2996" s="41"/>
      <c r="AO2996" s="2"/>
    </row>
    <row r="2997" spans="16:41" x14ac:dyDescent="0.2">
      <c r="P2997" s="2"/>
      <c r="Q2997" s="2"/>
      <c r="S2997" s="2"/>
      <c r="U2997" s="2"/>
      <c r="V2997" s="2"/>
      <c r="Y2997" s="88"/>
      <c r="AC2997" s="41"/>
      <c r="AE2997" s="159"/>
      <c r="AF2997" s="159"/>
      <c r="AG2997" s="41"/>
      <c r="AH2997" s="88"/>
      <c r="AK2997" s="41"/>
      <c r="AL2997" s="41"/>
      <c r="AM2997" s="41"/>
      <c r="AO2997" s="2"/>
    </row>
    <row r="2998" spans="16:41" x14ac:dyDescent="0.2">
      <c r="P2998" s="2"/>
      <c r="Q2998" s="2"/>
      <c r="S2998" s="2"/>
      <c r="U2998" s="2"/>
      <c r="V2998" s="2"/>
      <c r="Y2998" s="88"/>
      <c r="AC2998" s="41"/>
      <c r="AE2998" s="159"/>
      <c r="AF2998" s="159"/>
      <c r="AG2998" s="41"/>
      <c r="AH2998" s="88"/>
      <c r="AK2998" s="41"/>
      <c r="AL2998" s="41"/>
      <c r="AM2998" s="41"/>
      <c r="AO2998" s="2"/>
    </row>
    <row r="2999" spans="16:41" x14ac:dyDescent="0.2">
      <c r="P2999" s="2"/>
      <c r="Q2999" s="2"/>
      <c r="S2999" s="2"/>
      <c r="U2999" s="2"/>
      <c r="V2999" s="2"/>
      <c r="Y2999" s="88"/>
      <c r="AC2999" s="41"/>
      <c r="AE2999" s="159"/>
      <c r="AF2999" s="159"/>
      <c r="AG2999" s="41"/>
      <c r="AH2999" s="88"/>
      <c r="AK2999" s="41"/>
      <c r="AL2999" s="41"/>
      <c r="AM2999" s="41"/>
      <c r="AO2999" s="2"/>
    </row>
    <row r="3000" spans="16:41" x14ac:dyDescent="0.2">
      <c r="P3000" s="2"/>
      <c r="Q3000" s="2"/>
      <c r="S3000" s="2"/>
      <c r="U3000" s="2"/>
      <c r="V3000" s="2"/>
      <c r="Y3000" s="88"/>
      <c r="AC3000" s="41"/>
      <c r="AE3000" s="159"/>
      <c r="AF3000" s="159"/>
      <c r="AG3000" s="41"/>
      <c r="AH3000" s="88"/>
      <c r="AK3000" s="41"/>
      <c r="AL3000" s="41"/>
      <c r="AM3000" s="41"/>
      <c r="AO3000" s="2"/>
    </row>
    <row r="3001" spans="16:41" x14ac:dyDescent="0.2">
      <c r="P3001" s="2"/>
      <c r="Q3001" s="2"/>
      <c r="S3001" s="2"/>
      <c r="U3001" s="2"/>
      <c r="V3001" s="2"/>
      <c r="Y3001" s="88"/>
      <c r="AC3001" s="41"/>
      <c r="AE3001" s="159"/>
      <c r="AF3001" s="159"/>
      <c r="AG3001" s="41"/>
      <c r="AH3001" s="88"/>
      <c r="AK3001" s="41"/>
      <c r="AL3001" s="41"/>
      <c r="AM3001" s="41"/>
      <c r="AO3001" s="2"/>
    </row>
    <row r="3002" spans="16:41" x14ac:dyDescent="0.2">
      <c r="P3002" s="2"/>
      <c r="Q3002" s="2"/>
      <c r="S3002" s="2"/>
      <c r="U3002" s="2"/>
      <c r="V3002" s="2"/>
      <c r="Y3002" s="88"/>
      <c r="AC3002" s="41"/>
      <c r="AE3002" s="159"/>
      <c r="AF3002" s="159"/>
      <c r="AG3002" s="41"/>
      <c r="AH3002" s="88"/>
      <c r="AK3002" s="41"/>
      <c r="AL3002" s="41"/>
      <c r="AM3002" s="41"/>
      <c r="AO3002" s="2"/>
    </row>
    <row r="3003" spans="16:41" x14ac:dyDescent="0.2">
      <c r="P3003" s="2"/>
      <c r="Q3003" s="2"/>
      <c r="S3003" s="2"/>
      <c r="U3003" s="2"/>
      <c r="V3003" s="2"/>
      <c r="Y3003" s="88"/>
      <c r="AC3003" s="41"/>
      <c r="AE3003" s="159"/>
      <c r="AF3003" s="159"/>
      <c r="AG3003" s="41"/>
      <c r="AH3003" s="88"/>
      <c r="AK3003" s="41"/>
      <c r="AL3003" s="41"/>
      <c r="AM3003" s="41"/>
      <c r="AO3003" s="2"/>
    </row>
    <row r="3004" spans="16:41" x14ac:dyDescent="0.2">
      <c r="P3004" s="2"/>
      <c r="Q3004" s="2"/>
      <c r="S3004" s="2"/>
      <c r="U3004" s="2"/>
      <c r="V3004" s="2"/>
      <c r="Y3004" s="88"/>
      <c r="AC3004" s="41"/>
      <c r="AE3004" s="159"/>
      <c r="AF3004" s="159"/>
      <c r="AG3004" s="41"/>
      <c r="AH3004" s="88"/>
      <c r="AK3004" s="41"/>
      <c r="AL3004" s="41"/>
      <c r="AM3004" s="41"/>
      <c r="AO3004" s="2"/>
    </row>
    <row r="3005" spans="16:41" x14ac:dyDescent="0.2">
      <c r="P3005" s="2"/>
      <c r="Q3005" s="2"/>
      <c r="S3005" s="2"/>
      <c r="U3005" s="2"/>
      <c r="V3005" s="2"/>
      <c r="Y3005" s="88"/>
      <c r="AC3005" s="41"/>
      <c r="AE3005" s="159"/>
      <c r="AF3005" s="159"/>
      <c r="AG3005" s="41"/>
      <c r="AH3005" s="88"/>
      <c r="AK3005" s="41"/>
      <c r="AL3005" s="41"/>
      <c r="AM3005" s="41"/>
      <c r="AO3005" s="2"/>
    </row>
    <row r="3006" spans="16:41" x14ac:dyDescent="0.2">
      <c r="P3006" s="2"/>
      <c r="Q3006" s="2"/>
      <c r="S3006" s="2"/>
      <c r="U3006" s="2"/>
      <c r="V3006" s="2"/>
      <c r="Y3006" s="88"/>
      <c r="AC3006" s="41"/>
      <c r="AE3006" s="159"/>
      <c r="AF3006" s="159"/>
      <c r="AG3006" s="41"/>
      <c r="AH3006" s="88"/>
      <c r="AK3006" s="41"/>
      <c r="AL3006" s="41"/>
      <c r="AM3006" s="41"/>
      <c r="AO3006" s="2"/>
    </row>
    <row r="3007" spans="16:41" x14ac:dyDescent="0.2">
      <c r="P3007" s="2"/>
      <c r="Q3007" s="2"/>
      <c r="S3007" s="2"/>
      <c r="U3007" s="2"/>
      <c r="V3007" s="2"/>
      <c r="Y3007" s="88"/>
      <c r="AC3007" s="41"/>
      <c r="AE3007" s="159"/>
      <c r="AF3007" s="159"/>
      <c r="AG3007" s="41"/>
      <c r="AH3007" s="88"/>
      <c r="AK3007" s="41"/>
      <c r="AL3007" s="41"/>
      <c r="AM3007" s="41"/>
      <c r="AO3007" s="2"/>
    </row>
    <row r="3008" spans="16:41" x14ac:dyDescent="0.2">
      <c r="P3008" s="2"/>
      <c r="Q3008" s="2"/>
      <c r="S3008" s="2"/>
      <c r="U3008" s="2"/>
      <c r="V3008" s="2"/>
      <c r="Y3008" s="88"/>
      <c r="AC3008" s="41"/>
      <c r="AE3008" s="159"/>
      <c r="AF3008" s="159"/>
      <c r="AG3008" s="41"/>
      <c r="AH3008" s="88"/>
      <c r="AK3008" s="41"/>
      <c r="AL3008" s="41"/>
      <c r="AM3008" s="41"/>
      <c r="AO3008" s="2"/>
    </row>
    <row r="3009" spans="16:41" x14ac:dyDescent="0.2">
      <c r="P3009" s="2"/>
      <c r="Q3009" s="2"/>
      <c r="S3009" s="2"/>
      <c r="U3009" s="2"/>
      <c r="V3009" s="2"/>
      <c r="Y3009" s="88"/>
      <c r="AC3009" s="41"/>
      <c r="AE3009" s="159"/>
      <c r="AF3009" s="159"/>
      <c r="AG3009" s="41"/>
      <c r="AH3009" s="88"/>
      <c r="AK3009" s="41"/>
      <c r="AL3009" s="41"/>
      <c r="AM3009" s="41"/>
      <c r="AO3009" s="2"/>
    </row>
    <row r="3010" spans="16:41" x14ac:dyDescent="0.2">
      <c r="P3010" s="2"/>
      <c r="Q3010" s="2"/>
      <c r="S3010" s="2"/>
      <c r="U3010" s="2"/>
      <c r="V3010" s="2"/>
      <c r="Y3010" s="88"/>
      <c r="AC3010" s="41"/>
      <c r="AE3010" s="159"/>
      <c r="AF3010" s="159"/>
      <c r="AG3010" s="41"/>
      <c r="AH3010" s="88"/>
      <c r="AK3010" s="41"/>
      <c r="AL3010" s="41"/>
      <c r="AM3010" s="41"/>
      <c r="AO3010" s="2"/>
    </row>
    <row r="3011" spans="16:41" x14ac:dyDescent="0.2">
      <c r="P3011" s="2"/>
      <c r="Q3011" s="2"/>
      <c r="S3011" s="2"/>
      <c r="U3011" s="2"/>
      <c r="V3011" s="2"/>
      <c r="Y3011" s="88"/>
      <c r="AC3011" s="41"/>
      <c r="AE3011" s="159"/>
      <c r="AF3011" s="159"/>
      <c r="AG3011" s="41"/>
      <c r="AH3011" s="88"/>
      <c r="AK3011" s="41"/>
      <c r="AL3011" s="41"/>
      <c r="AM3011" s="41"/>
      <c r="AO3011" s="2"/>
    </row>
    <row r="3012" spans="16:41" x14ac:dyDescent="0.2">
      <c r="P3012" s="2"/>
      <c r="Q3012" s="2"/>
      <c r="S3012" s="2"/>
      <c r="U3012" s="2"/>
      <c r="V3012" s="2"/>
      <c r="Y3012" s="88"/>
      <c r="AC3012" s="41"/>
      <c r="AE3012" s="159"/>
      <c r="AF3012" s="159"/>
      <c r="AG3012" s="41"/>
      <c r="AH3012" s="88"/>
      <c r="AK3012" s="41"/>
      <c r="AL3012" s="41"/>
      <c r="AM3012" s="41"/>
      <c r="AO3012" s="2"/>
    </row>
    <row r="3013" spans="16:41" x14ac:dyDescent="0.2">
      <c r="P3013" s="2"/>
      <c r="Q3013" s="2"/>
      <c r="S3013" s="2"/>
      <c r="U3013" s="2"/>
      <c r="V3013" s="2"/>
      <c r="Y3013" s="88"/>
      <c r="AC3013" s="41"/>
      <c r="AE3013" s="159"/>
      <c r="AF3013" s="159"/>
      <c r="AG3013" s="41"/>
      <c r="AH3013" s="88"/>
      <c r="AK3013" s="41"/>
      <c r="AL3013" s="41"/>
      <c r="AM3013" s="41"/>
      <c r="AO3013" s="2"/>
    </row>
    <row r="3014" spans="16:41" x14ac:dyDescent="0.2">
      <c r="P3014" s="2"/>
      <c r="Q3014" s="2"/>
      <c r="S3014" s="2"/>
      <c r="U3014" s="2"/>
      <c r="V3014" s="2"/>
      <c r="Y3014" s="88"/>
      <c r="AC3014" s="41"/>
      <c r="AE3014" s="159"/>
      <c r="AF3014" s="159"/>
      <c r="AG3014" s="41"/>
      <c r="AH3014" s="88"/>
      <c r="AK3014" s="41"/>
      <c r="AL3014" s="41"/>
      <c r="AM3014" s="41"/>
      <c r="AO3014" s="2"/>
    </row>
    <row r="3015" spans="16:41" x14ac:dyDescent="0.2">
      <c r="P3015" s="2"/>
      <c r="Q3015" s="2"/>
      <c r="S3015" s="2"/>
      <c r="U3015" s="2"/>
      <c r="V3015" s="2"/>
      <c r="Y3015" s="88"/>
      <c r="AC3015" s="41"/>
      <c r="AE3015" s="159"/>
      <c r="AF3015" s="159"/>
      <c r="AG3015" s="41"/>
      <c r="AH3015" s="88"/>
      <c r="AK3015" s="41"/>
      <c r="AL3015" s="41"/>
      <c r="AM3015" s="41"/>
      <c r="AO3015" s="2"/>
    </row>
    <row r="3016" spans="16:41" x14ac:dyDescent="0.2">
      <c r="P3016" s="2"/>
      <c r="Q3016" s="2"/>
      <c r="S3016" s="2"/>
      <c r="U3016" s="2"/>
      <c r="V3016" s="2"/>
      <c r="Y3016" s="88"/>
      <c r="AC3016" s="41"/>
      <c r="AE3016" s="159"/>
      <c r="AF3016" s="159"/>
      <c r="AG3016" s="41"/>
      <c r="AH3016" s="88"/>
      <c r="AK3016" s="41"/>
      <c r="AL3016" s="41"/>
      <c r="AM3016" s="41"/>
      <c r="AO3016" s="2"/>
    </row>
    <row r="3017" spans="16:41" x14ac:dyDescent="0.2">
      <c r="P3017" s="2"/>
      <c r="Q3017" s="2"/>
      <c r="S3017" s="2"/>
      <c r="U3017" s="2"/>
      <c r="V3017" s="2"/>
      <c r="Y3017" s="88"/>
      <c r="AC3017" s="41"/>
      <c r="AE3017" s="159"/>
      <c r="AF3017" s="159"/>
      <c r="AG3017" s="41"/>
      <c r="AH3017" s="88"/>
      <c r="AK3017" s="41"/>
      <c r="AL3017" s="41"/>
      <c r="AM3017" s="41"/>
      <c r="AO3017" s="2"/>
    </row>
    <row r="3018" spans="16:41" x14ac:dyDescent="0.2">
      <c r="P3018" s="2"/>
      <c r="Q3018" s="2"/>
      <c r="S3018" s="2"/>
      <c r="U3018" s="2"/>
      <c r="V3018" s="2"/>
      <c r="Y3018" s="88"/>
      <c r="AC3018" s="41"/>
      <c r="AE3018" s="159"/>
      <c r="AF3018" s="159"/>
      <c r="AG3018" s="41"/>
      <c r="AH3018" s="88"/>
      <c r="AK3018" s="41"/>
      <c r="AL3018" s="41"/>
      <c r="AM3018" s="41"/>
      <c r="AO3018" s="2"/>
    </row>
    <row r="3019" spans="16:41" x14ac:dyDescent="0.2">
      <c r="P3019" s="2"/>
      <c r="Q3019" s="2"/>
      <c r="S3019" s="2"/>
      <c r="U3019" s="2"/>
      <c r="V3019" s="2"/>
      <c r="Y3019" s="88"/>
      <c r="AC3019" s="41"/>
      <c r="AE3019" s="159"/>
      <c r="AF3019" s="159"/>
      <c r="AG3019" s="41"/>
      <c r="AH3019" s="88"/>
      <c r="AK3019" s="41"/>
      <c r="AL3019" s="41"/>
      <c r="AM3019" s="41"/>
      <c r="AO3019" s="2"/>
    </row>
    <row r="3020" spans="16:41" x14ac:dyDescent="0.2">
      <c r="P3020" s="2"/>
      <c r="Q3020" s="2"/>
      <c r="S3020" s="2"/>
      <c r="U3020" s="2"/>
      <c r="V3020" s="2"/>
      <c r="Y3020" s="88"/>
      <c r="AC3020" s="41"/>
      <c r="AE3020" s="159"/>
      <c r="AF3020" s="159"/>
      <c r="AG3020" s="41"/>
      <c r="AH3020" s="88"/>
      <c r="AK3020" s="41"/>
      <c r="AL3020" s="41"/>
      <c r="AM3020" s="41"/>
      <c r="AO3020" s="2"/>
    </row>
    <row r="3021" spans="16:41" x14ac:dyDescent="0.2">
      <c r="P3021" s="2"/>
      <c r="Q3021" s="2"/>
      <c r="S3021" s="2"/>
      <c r="U3021" s="2"/>
      <c r="V3021" s="2"/>
      <c r="Y3021" s="88"/>
      <c r="AC3021" s="41"/>
      <c r="AE3021" s="159"/>
      <c r="AF3021" s="159"/>
      <c r="AG3021" s="41"/>
      <c r="AH3021" s="88"/>
      <c r="AK3021" s="41"/>
      <c r="AL3021" s="41"/>
      <c r="AM3021" s="41"/>
      <c r="AO3021" s="2"/>
    </row>
    <row r="3022" spans="16:41" x14ac:dyDescent="0.2">
      <c r="P3022" s="2"/>
      <c r="Q3022" s="2"/>
      <c r="S3022" s="2"/>
      <c r="U3022" s="2"/>
      <c r="V3022" s="2"/>
      <c r="Y3022" s="88"/>
      <c r="AC3022" s="41"/>
      <c r="AE3022" s="159"/>
      <c r="AF3022" s="159"/>
      <c r="AG3022" s="41"/>
      <c r="AH3022" s="88"/>
      <c r="AK3022" s="41"/>
      <c r="AL3022" s="41"/>
      <c r="AM3022" s="41"/>
      <c r="AO3022" s="2"/>
    </row>
    <row r="3023" spans="16:41" x14ac:dyDescent="0.2">
      <c r="P3023" s="2"/>
      <c r="Q3023" s="2"/>
      <c r="S3023" s="2"/>
      <c r="U3023" s="2"/>
      <c r="V3023" s="2"/>
      <c r="Y3023" s="88"/>
      <c r="AC3023" s="41"/>
      <c r="AE3023" s="159"/>
      <c r="AF3023" s="159"/>
      <c r="AG3023" s="41"/>
      <c r="AH3023" s="88"/>
      <c r="AK3023" s="41"/>
      <c r="AL3023" s="41"/>
      <c r="AM3023" s="41"/>
      <c r="AO3023" s="2"/>
    </row>
    <row r="3024" spans="16:41" x14ac:dyDescent="0.2">
      <c r="P3024" s="2"/>
      <c r="Q3024" s="2"/>
      <c r="S3024" s="2"/>
      <c r="U3024" s="2"/>
      <c r="V3024" s="2"/>
      <c r="Y3024" s="88"/>
      <c r="AC3024" s="41"/>
      <c r="AE3024" s="159"/>
      <c r="AF3024" s="159"/>
      <c r="AG3024" s="41"/>
      <c r="AH3024" s="88"/>
      <c r="AK3024" s="41"/>
      <c r="AL3024" s="41"/>
      <c r="AM3024" s="41"/>
      <c r="AO3024" s="2"/>
    </row>
    <row r="3025" spans="16:41" x14ac:dyDescent="0.2">
      <c r="P3025" s="2"/>
      <c r="Q3025" s="2"/>
      <c r="S3025" s="2"/>
      <c r="U3025" s="2"/>
      <c r="V3025" s="2"/>
      <c r="Y3025" s="88"/>
      <c r="AC3025" s="41"/>
      <c r="AE3025" s="159"/>
      <c r="AF3025" s="159"/>
      <c r="AG3025" s="41"/>
      <c r="AH3025" s="88"/>
      <c r="AK3025" s="41"/>
      <c r="AL3025" s="41"/>
      <c r="AM3025" s="41"/>
      <c r="AO3025" s="2"/>
    </row>
    <row r="3026" spans="16:41" x14ac:dyDescent="0.2">
      <c r="P3026" s="2"/>
      <c r="Q3026" s="2"/>
      <c r="S3026" s="2"/>
      <c r="U3026" s="2"/>
      <c r="V3026" s="2"/>
      <c r="Y3026" s="88"/>
      <c r="AC3026" s="41"/>
      <c r="AE3026" s="159"/>
      <c r="AF3026" s="159"/>
      <c r="AG3026" s="41"/>
      <c r="AH3026" s="88"/>
      <c r="AK3026" s="41"/>
      <c r="AL3026" s="41"/>
      <c r="AM3026" s="41"/>
      <c r="AO3026" s="2"/>
    </row>
    <row r="3027" spans="16:41" x14ac:dyDescent="0.2">
      <c r="P3027" s="2"/>
      <c r="Q3027" s="2"/>
      <c r="S3027" s="2"/>
      <c r="U3027" s="2"/>
      <c r="V3027" s="2"/>
      <c r="Y3027" s="88"/>
      <c r="AC3027" s="41"/>
      <c r="AE3027" s="159"/>
      <c r="AF3027" s="159"/>
      <c r="AG3027" s="41"/>
      <c r="AH3027" s="88"/>
      <c r="AK3027" s="41"/>
      <c r="AL3027" s="41"/>
      <c r="AM3027" s="41"/>
      <c r="AO3027" s="2"/>
    </row>
    <row r="3028" spans="16:41" x14ac:dyDescent="0.2">
      <c r="P3028" s="2"/>
      <c r="Q3028" s="2"/>
      <c r="S3028" s="2"/>
      <c r="U3028" s="2"/>
      <c r="V3028" s="2"/>
      <c r="Y3028" s="88"/>
      <c r="AC3028" s="41"/>
      <c r="AE3028" s="159"/>
      <c r="AF3028" s="159"/>
      <c r="AG3028" s="41"/>
      <c r="AH3028" s="88"/>
      <c r="AK3028" s="41"/>
      <c r="AL3028" s="41"/>
      <c r="AM3028" s="41"/>
      <c r="AO3028" s="2"/>
    </row>
    <row r="3029" spans="16:41" x14ac:dyDescent="0.2">
      <c r="P3029" s="2"/>
      <c r="Q3029" s="2"/>
      <c r="S3029" s="2"/>
      <c r="U3029" s="2"/>
      <c r="V3029" s="2"/>
      <c r="Y3029" s="88"/>
      <c r="AC3029" s="41"/>
      <c r="AE3029" s="159"/>
      <c r="AF3029" s="159"/>
      <c r="AG3029" s="41"/>
      <c r="AH3029" s="88"/>
      <c r="AK3029" s="41"/>
      <c r="AL3029" s="41"/>
      <c r="AM3029" s="41"/>
      <c r="AO3029" s="2"/>
    </row>
    <row r="3030" spans="16:41" x14ac:dyDescent="0.2">
      <c r="P3030" s="2"/>
      <c r="Q3030" s="2"/>
      <c r="S3030" s="2"/>
      <c r="U3030" s="2"/>
      <c r="V3030" s="2"/>
      <c r="Y3030" s="88"/>
      <c r="AC3030" s="41"/>
      <c r="AE3030" s="159"/>
      <c r="AF3030" s="159"/>
      <c r="AG3030" s="41"/>
      <c r="AH3030" s="88"/>
      <c r="AK3030" s="41"/>
      <c r="AL3030" s="41"/>
      <c r="AM3030" s="41"/>
      <c r="AO3030" s="2"/>
    </row>
    <row r="3031" spans="16:41" x14ac:dyDescent="0.2">
      <c r="P3031" s="2"/>
      <c r="Q3031" s="2"/>
      <c r="S3031" s="2"/>
      <c r="U3031" s="2"/>
      <c r="V3031" s="2"/>
      <c r="Y3031" s="88"/>
      <c r="AC3031" s="41"/>
      <c r="AE3031" s="159"/>
      <c r="AF3031" s="159"/>
      <c r="AG3031" s="41"/>
      <c r="AH3031" s="88"/>
      <c r="AK3031" s="41"/>
      <c r="AL3031" s="41"/>
      <c r="AM3031" s="41"/>
      <c r="AO3031" s="2"/>
    </row>
    <row r="3032" spans="16:41" x14ac:dyDescent="0.2">
      <c r="P3032" s="2"/>
      <c r="Q3032" s="2"/>
      <c r="S3032" s="2"/>
      <c r="U3032" s="2"/>
      <c r="V3032" s="2"/>
      <c r="Y3032" s="88"/>
      <c r="AC3032" s="41"/>
      <c r="AE3032" s="159"/>
      <c r="AF3032" s="159"/>
      <c r="AG3032" s="41"/>
      <c r="AH3032" s="88"/>
      <c r="AK3032" s="41"/>
      <c r="AL3032" s="41"/>
      <c r="AM3032" s="41"/>
      <c r="AO3032" s="2"/>
    </row>
    <row r="3033" spans="16:41" x14ac:dyDescent="0.2">
      <c r="P3033" s="2"/>
      <c r="Q3033" s="2"/>
      <c r="S3033" s="2"/>
      <c r="U3033" s="2"/>
      <c r="V3033" s="2"/>
      <c r="Y3033" s="88"/>
      <c r="AC3033" s="41"/>
      <c r="AE3033" s="159"/>
      <c r="AF3033" s="159"/>
      <c r="AG3033" s="41"/>
      <c r="AH3033" s="88"/>
      <c r="AK3033" s="41"/>
      <c r="AL3033" s="41"/>
      <c r="AM3033" s="41"/>
      <c r="AO3033" s="2"/>
    </row>
    <row r="3034" spans="16:41" x14ac:dyDescent="0.2">
      <c r="P3034" s="2"/>
      <c r="Q3034" s="2"/>
      <c r="S3034" s="2"/>
      <c r="U3034" s="2"/>
      <c r="V3034" s="2"/>
      <c r="Y3034" s="88"/>
      <c r="AC3034" s="41"/>
      <c r="AE3034" s="159"/>
      <c r="AF3034" s="159"/>
      <c r="AG3034" s="41"/>
      <c r="AH3034" s="88"/>
      <c r="AK3034" s="41"/>
      <c r="AL3034" s="41"/>
      <c r="AM3034" s="41"/>
      <c r="AO3034" s="2"/>
    </row>
    <row r="3035" spans="16:41" x14ac:dyDescent="0.2">
      <c r="P3035" s="2"/>
      <c r="Q3035" s="2"/>
      <c r="S3035" s="2"/>
      <c r="U3035" s="2"/>
      <c r="V3035" s="2"/>
      <c r="Y3035" s="88"/>
      <c r="AC3035" s="41"/>
      <c r="AE3035" s="159"/>
      <c r="AF3035" s="159"/>
      <c r="AG3035" s="41"/>
      <c r="AH3035" s="88"/>
      <c r="AK3035" s="41"/>
      <c r="AL3035" s="41"/>
      <c r="AM3035" s="41"/>
      <c r="AO3035" s="2"/>
    </row>
    <row r="3036" spans="16:41" x14ac:dyDescent="0.2">
      <c r="P3036" s="2"/>
      <c r="Q3036" s="2"/>
      <c r="S3036" s="2"/>
      <c r="U3036" s="2"/>
      <c r="V3036" s="2"/>
      <c r="Y3036" s="88"/>
      <c r="AC3036" s="41"/>
      <c r="AE3036" s="159"/>
      <c r="AF3036" s="159"/>
      <c r="AG3036" s="41"/>
      <c r="AH3036" s="88"/>
      <c r="AK3036" s="41"/>
      <c r="AL3036" s="41"/>
      <c r="AM3036" s="41"/>
      <c r="AO3036" s="2"/>
    </row>
    <row r="3037" spans="16:41" x14ac:dyDescent="0.2">
      <c r="P3037" s="2"/>
      <c r="Q3037" s="2"/>
      <c r="S3037" s="2"/>
      <c r="U3037" s="2"/>
      <c r="V3037" s="2"/>
      <c r="Y3037" s="88"/>
      <c r="AC3037" s="41"/>
      <c r="AE3037" s="159"/>
      <c r="AF3037" s="159"/>
      <c r="AG3037" s="41"/>
      <c r="AH3037" s="88"/>
      <c r="AK3037" s="41"/>
      <c r="AL3037" s="41"/>
      <c r="AM3037" s="41"/>
      <c r="AO3037" s="2"/>
    </row>
    <row r="3038" spans="16:41" x14ac:dyDescent="0.2">
      <c r="P3038" s="2"/>
      <c r="Q3038" s="2"/>
      <c r="S3038" s="2"/>
      <c r="U3038" s="2"/>
      <c r="V3038" s="2"/>
      <c r="Y3038" s="88"/>
      <c r="AC3038" s="41"/>
      <c r="AE3038" s="159"/>
      <c r="AF3038" s="159"/>
      <c r="AG3038" s="41"/>
      <c r="AH3038" s="88"/>
      <c r="AK3038" s="41"/>
      <c r="AL3038" s="41"/>
      <c r="AM3038" s="41"/>
      <c r="AO3038" s="2"/>
    </row>
    <row r="3039" spans="16:41" x14ac:dyDescent="0.2">
      <c r="P3039" s="2"/>
      <c r="Q3039" s="2"/>
      <c r="S3039" s="2"/>
      <c r="U3039" s="2"/>
      <c r="V3039" s="2"/>
      <c r="Y3039" s="88"/>
      <c r="AC3039" s="41"/>
      <c r="AE3039" s="159"/>
      <c r="AF3039" s="159"/>
      <c r="AG3039" s="41"/>
      <c r="AH3039" s="88"/>
      <c r="AK3039" s="41"/>
      <c r="AL3039" s="41"/>
      <c r="AM3039" s="41"/>
      <c r="AO3039" s="2"/>
    </row>
    <row r="3040" spans="16:41" x14ac:dyDescent="0.2">
      <c r="P3040" s="2"/>
      <c r="Q3040" s="2"/>
      <c r="S3040" s="2"/>
      <c r="U3040" s="2"/>
      <c r="V3040" s="2"/>
      <c r="Y3040" s="88"/>
      <c r="AC3040" s="41"/>
      <c r="AE3040" s="159"/>
      <c r="AF3040" s="159"/>
      <c r="AG3040" s="41"/>
      <c r="AH3040" s="88"/>
      <c r="AK3040" s="41"/>
      <c r="AL3040" s="41"/>
      <c r="AM3040" s="41"/>
      <c r="AO3040" s="2"/>
    </row>
    <row r="3041" spans="16:41" x14ac:dyDescent="0.2">
      <c r="P3041" s="2"/>
      <c r="Q3041" s="2"/>
      <c r="S3041" s="2"/>
      <c r="U3041" s="2"/>
      <c r="V3041" s="2"/>
      <c r="Y3041" s="88"/>
      <c r="AC3041" s="41"/>
      <c r="AE3041" s="159"/>
      <c r="AF3041" s="159"/>
      <c r="AG3041" s="41"/>
      <c r="AH3041" s="88"/>
      <c r="AK3041" s="41"/>
      <c r="AL3041" s="41"/>
      <c r="AM3041" s="41"/>
      <c r="AO3041" s="2"/>
    </row>
    <row r="3042" spans="16:41" x14ac:dyDescent="0.2">
      <c r="P3042" s="2"/>
      <c r="Q3042" s="2"/>
      <c r="S3042" s="2"/>
      <c r="U3042" s="2"/>
      <c r="V3042" s="2"/>
      <c r="Y3042" s="88"/>
      <c r="AC3042" s="41"/>
      <c r="AE3042" s="159"/>
      <c r="AF3042" s="159"/>
      <c r="AG3042" s="41"/>
      <c r="AH3042" s="88"/>
      <c r="AK3042" s="41"/>
      <c r="AL3042" s="41"/>
      <c r="AM3042" s="41"/>
      <c r="AO3042" s="2"/>
    </row>
    <row r="3043" spans="16:41" x14ac:dyDescent="0.2">
      <c r="P3043" s="2"/>
      <c r="Q3043" s="2"/>
      <c r="S3043" s="2"/>
      <c r="U3043" s="2"/>
      <c r="V3043" s="2"/>
      <c r="Y3043" s="88"/>
      <c r="AC3043" s="41"/>
      <c r="AE3043" s="159"/>
      <c r="AF3043" s="159"/>
      <c r="AG3043" s="41"/>
      <c r="AH3043" s="88"/>
      <c r="AK3043" s="41"/>
      <c r="AL3043" s="41"/>
      <c r="AM3043" s="41"/>
      <c r="AO3043" s="2"/>
    </row>
    <row r="3044" spans="16:41" x14ac:dyDescent="0.2">
      <c r="P3044" s="2"/>
      <c r="Q3044" s="2"/>
      <c r="S3044" s="2"/>
      <c r="U3044" s="2"/>
      <c r="V3044" s="2"/>
      <c r="Y3044" s="88"/>
      <c r="AC3044" s="41"/>
      <c r="AE3044" s="159"/>
      <c r="AF3044" s="159"/>
      <c r="AG3044" s="41"/>
      <c r="AH3044" s="88"/>
      <c r="AK3044" s="41"/>
      <c r="AL3044" s="41"/>
      <c r="AM3044" s="41"/>
      <c r="AO3044" s="2"/>
    </row>
    <row r="3045" spans="16:41" x14ac:dyDescent="0.2">
      <c r="P3045" s="2"/>
      <c r="Q3045" s="2"/>
      <c r="S3045" s="2"/>
      <c r="U3045" s="2"/>
      <c r="V3045" s="2"/>
      <c r="Y3045" s="88"/>
      <c r="AC3045" s="41"/>
      <c r="AE3045" s="159"/>
      <c r="AF3045" s="159"/>
      <c r="AG3045" s="41"/>
      <c r="AH3045" s="88"/>
      <c r="AK3045" s="41"/>
      <c r="AL3045" s="41"/>
      <c r="AM3045" s="41"/>
      <c r="AO3045" s="2"/>
    </row>
    <row r="3046" spans="16:41" x14ac:dyDescent="0.2">
      <c r="P3046" s="2"/>
      <c r="Q3046" s="2"/>
      <c r="S3046" s="2"/>
      <c r="U3046" s="2"/>
      <c r="V3046" s="2"/>
      <c r="Y3046" s="88"/>
      <c r="AC3046" s="41"/>
      <c r="AE3046" s="159"/>
      <c r="AF3046" s="159"/>
      <c r="AG3046" s="41"/>
      <c r="AH3046" s="88"/>
      <c r="AK3046" s="41"/>
      <c r="AL3046" s="41"/>
      <c r="AM3046" s="41"/>
      <c r="AO3046" s="2"/>
    </row>
    <row r="3047" spans="16:41" x14ac:dyDescent="0.2">
      <c r="P3047" s="2"/>
      <c r="Q3047" s="2"/>
      <c r="S3047" s="2"/>
      <c r="U3047" s="2"/>
      <c r="V3047" s="2"/>
      <c r="Y3047" s="88"/>
      <c r="AC3047" s="41"/>
      <c r="AE3047" s="159"/>
      <c r="AF3047" s="159"/>
      <c r="AG3047" s="41"/>
      <c r="AH3047" s="88"/>
      <c r="AK3047" s="41"/>
      <c r="AL3047" s="41"/>
      <c r="AM3047" s="41"/>
      <c r="AO3047" s="2"/>
    </row>
    <row r="3048" spans="16:41" x14ac:dyDescent="0.2">
      <c r="P3048" s="2"/>
      <c r="Q3048" s="2"/>
      <c r="S3048" s="2"/>
      <c r="U3048" s="2"/>
      <c r="V3048" s="2"/>
      <c r="Y3048" s="88"/>
      <c r="AC3048" s="41"/>
      <c r="AE3048" s="159"/>
      <c r="AF3048" s="159"/>
      <c r="AG3048" s="41"/>
      <c r="AH3048" s="88"/>
      <c r="AK3048" s="41"/>
      <c r="AL3048" s="41"/>
      <c r="AM3048" s="41"/>
      <c r="AO3048" s="2"/>
    </row>
    <row r="3049" spans="16:41" x14ac:dyDescent="0.2">
      <c r="P3049" s="2"/>
      <c r="Q3049" s="2"/>
      <c r="S3049" s="2"/>
      <c r="U3049" s="2"/>
      <c r="V3049" s="2"/>
      <c r="Y3049" s="88"/>
      <c r="AC3049" s="41"/>
      <c r="AE3049" s="159"/>
      <c r="AF3049" s="159"/>
      <c r="AG3049" s="41"/>
      <c r="AH3049" s="88"/>
      <c r="AK3049" s="41"/>
      <c r="AL3049" s="41"/>
      <c r="AM3049" s="41"/>
      <c r="AO3049" s="2"/>
    </row>
    <row r="3050" spans="16:41" x14ac:dyDescent="0.2">
      <c r="P3050" s="2"/>
      <c r="Q3050" s="2"/>
      <c r="S3050" s="2"/>
      <c r="U3050" s="2"/>
      <c r="V3050" s="2"/>
      <c r="Y3050" s="88"/>
      <c r="AC3050" s="41"/>
      <c r="AE3050" s="159"/>
      <c r="AF3050" s="159"/>
      <c r="AG3050" s="41"/>
      <c r="AH3050" s="88"/>
      <c r="AK3050" s="41"/>
      <c r="AL3050" s="41"/>
      <c r="AM3050" s="41"/>
      <c r="AO3050" s="2"/>
    </row>
    <row r="3051" spans="16:41" x14ac:dyDescent="0.2">
      <c r="P3051" s="2"/>
      <c r="Q3051" s="2"/>
      <c r="S3051" s="2"/>
      <c r="U3051" s="2"/>
      <c r="V3051" s="2"/>
      <c r="Y3051" s="88"/>
      <c r="AC3051" s="41"/>
      <c r="AE3051" s="159"/>
      <c r="AF3051" s="159"/>
      <c r="AG3051" s="41"/>
      <c r="AH3051" s="88"/>
      <c r="AK3051" s="41"/>
      <c r="AL3051" s="41"/>
      <c r="AM3051" s="41"/>
      <c r="AO3051" s="2"/>
    </row>
    <row r="3052" spans="16:41" x14ac:dyDescent="0.2">
      <c r="P3052" s="2"/>
      <c r="Q3052" s="2"/>
      <c r="S3052" s="2"/>
      <c r="U3052" s="2"/>
      <c r="V3052" s="2"/>
      <c r="Y3052" s="88"/>
      <c r="AC3052" s="41"/>
      <c r="AE3052" s="159"/>
      <c r="AF3052" s="159"/>
      <c r="AG3052" s="41"/>
      <c r="AH3052" s="88"/>
      <c r="AK3052" s="41"/>
      <c r="AL3052" s="41"/>
      <c r="AM3052" s="41"/>
      <c r="AO3052" s="2"/>
    </row>
    <row r="3053" spans="16:41" x14ac:dyDescent="0.2">
      <c r="P3053" s="2"/>
      <c r="Q3053" s="2"/>
      <c r="S3053" s="2"/>
      <c r="U3053" s="2"/>
      <c r="V3053" s="2"/>
      <c r="Y3053" s="88"/>
      <c r="AC3053" s="41"/>
      <c r="AE3053" s="159"/>
      <c r="AF3053" s="159"/>
      <c r="AG3053" s="41"/>
      <c r="AH3053" s="88"/>
      <c r="AK3053" s="41"/>
      <c r="AL3053" s="41"/>
      <c r="AM3053" s="41"/>
      <c r="AO3053" s="2"/>
    </row>
    <row r="3054" spans="16:41" x14ac:dyDescent="0.2">
      <c r="P3054" s="2"/>
      <c r="Q3054" s="2"/>
      <c r="S3054" s="2"/>
      <c r="U3054" s="2"/>
      <c r="V3054" s="2"/>
      <c r="Y3054" s="88"/>
      <c r="AC3054" s="41"/>
      <c r="AE3054" s="159"/>
      <c r="AF3054" s="159"/>
      <c r="AG3054" s="41"/>
      <c r="AH3054" s="88"/>
      <c r="AK3054" s="41"/>
      <c r="AL3054" s="41"/>
      <c r="AM3054" s="41"/>
      <c r="AO3054" s="2"/>
    </row>
    <row r="3055" spans="16:41" x14ac:dyDescent="0.2">
      <c r="P3055" s="2"/>
      <c r="Q3055" s="2"/>
      <c r="S3055" s="2"/>
      <c r="U3055" s="2"/>
      <c r="V3055" s="2"/>
      <c r="Y3055" s="88"/>
      <c r="AC3055" s="41"/>
      <c r="AE3055" s="159"/>
      <c r="AF3055" s="159"/>
      <c r="AG3055" s="41"/>
      <c r="AH3055" s="88"/>
      <c r="AK3055" s="41"/>
      <c r="AL3055" s="41"/>
      <c r="AM3055" s="41"/>
      <c r="AO3055" s="2"/>
    </row>
    <row r="3056" spans="16:41" x14ac:dyDescent="0.2">
      <c r="P3056" s="2"/>
      <c r="Q3056" s="2"/>
      <c r="S3056" s="2"/>
      <c r="U3056" s="2"/>
      <c r="V3056" s="2"/>
      <c r="Y3056" s="88"/>
      <c r="AC3056" s="41"/>
      <c r="AE3056" s="159"/>
      <c r="AF3056" s="159"/>
      <c r="AG3056" s="41"/>
      <c r="AH3056" s="88"/>
      <c r="AK3056" s="41"/>
      <c r="AL3056" s="41"/>
      <c r="AM3056" s="41"/>
      <c r="AO3056" s="2"/>
    </row>
    <row r="3057" spans="16:41" x14ac:dyDescent="0.2">
      <c r="P3057" s="2"/>
      <c r="Q3057" s="2"/>
      <c r="S3057" s="2"/>
      <c r="U3057" s="2"/>
      <c r="V3057" s="2"/>
      <c r="Y3057" s="88"/>
      <c r="AC3057" s="41"/>
      <c r="AE3057" s="159"/>
      <c r="AF3057" s="159"/>
      <c r="AG3057" s="41"/>
      <c r="AH3057" s="88"/>
      <c r="AK3057" s="41"/>
      <c r="AL3057" s="41"/>
      <c r="AM3057" s="41"/>
      <c r="AO3057" s="2"/>
    </row>
    <row r="3058" spans="16:41" x14ac:dyDescent="0.2">
      <c r="P3058" s="2"/>
      <c r="Q3058" s="2"/>
      <c r="S3058" s="2"/>
      <c r="U3058" s="2"/>
      <c r="V3058" s="2"/>
      <c r="Y3058" s="88"/>
      <c r="AC3058" s="41"/>
      <c r="AE3058" s="159"/>
      <c r="AF3058" s="159"/>
      <c r="AG3058" s="41"/>
      <c r="AH3058" s="88"/>
      <c r="AK3058" s="41"/>
      <c r="AL3058" s="41"/>
      <c r="AM3058" s="41"/>
      <c r="AO3058" s="2"/>
    </row>
    <row r="3059" spans="16:41" x14ac:dyDescent="0.2">
      <c r="P3059" s="2"/>
      <c r="Q3059" s="2"/>
      <c r="S3059" s="2"/>
      <c r="U3059" s="2"/>
      <c r="V3059" s="2"/>
      <c r="Y3059" s="88"/>
      <c r="AC3059" s="41"/>
      <c r="AE3059" s="159"/>
      <c r="AF3059" s="159"/>
      <c r="AG3059" s="41"/>
      <c r="AH3059" s="88"/>
      <c r="AK3059" s="41"/>
      <c r="AL3059" s="41"/>
      <c r="AM3059" s="41"/>
      <c r="AO3059" s="2"/>
    </row>
    <row r="3060" spans="16:41" x14ac:dyDescent="0.2">
      <c r="P3060" s="2"/>
      <c r="Q3060" s="2"/>
      <c r="S3060" s="2"/>
      <c r="U3060" s="2"/>
      <c r="V3060" s="2"/>
      <c r="Y3060" s="88"/>
      <c r="AC3060" s="41"/>
      <c r="AE3060" s="159"/>
      <c r="AF3060" s="159"/>
      <c r="AG3060" s="41"/>
      <c r="AH3060" s="88"/>
      <c r="AK3060" s="41"/>
      <c r="AL3060" s="41"/>
      <c r="AM3060" s="41"/>
      <c r="AO3060" s="2"/>
    </row>
    <row r="3061" spans="16:41" x14ac:dyDescent="0.2">
      <c r="P3061" s="2"/>
      <c r="Q3061" s="2"/>
      <c r="S3061" s="2"/>
      <c r="U3061" s="2"/>
      <c r="V3061" s="2"/>
      <c r="Y3061" s="88"/>
      <c r="AC3061" s="41"/>
      <c r="AE3061" s="159"/>
      <c r="AF3061" s="159"/>
      <c r="AG3061" s="41"/>
      <c r="AH3061" s="88"/>
      <c r="AK3061" s="41"/>
      <c r="AL3061" s="41"/>
      <c r="AM3061" s="41"/>
      <c r="AO3061" s="2"/>
    </row>
    <row r="3062" spans="16:41" x14ac:dyDescent="0.2">
      <c r="P3062" s="2"/>
      <c r="Q3062" s="2"/>
      <c r="S3062" s="2"/>
      <c r="U3062" s="2"/>
      <c r="V3062" s="2"/>
      <c r="Y3062" s="88"/>
      <c r="AC3062" s="41"/>
      <c r="AE3062" s="159"/>
      <c r="AF3062" s="159"/>
      <c r="AG3062" s="41"/>
      <c r="AH3062" s="88"/>
      <c r="AK3062" s="41"/>
      <c r="AL3062" s="41"/>
      <c r="AM3062" s="41"/>
      <c r="AO3062" s="2"/>
    </row>
    <row r="3063" spans="16:41" x14ac:dyDescent="0.2">
      <c r="P3063" s="2"/>
      <c r="Q3063" s="2"/>
      <c r="S3063" s="2"/>
      <c r="U3063" s="2"/>
      <c r="V3063" s="2"/>
      <c r="Y3063" s="88"/>
      <c r="AC3063" s="41"/>
      <c r="AE3063" s="159"/>
      <c r="AF3063" s="159"/>
      <c r="AG3063" s="41"/>
      <c r="AH3063" s="88"/>
      <c r="AK3063" s="41"/>
      <c r="AL3063" s="41"/>
      <c r="AM3063" s="41"/>
      <c r="AO3063" s="2"/>
    </row>
    <row r="3064" spans="16:41" x14ac:dyDescent="0.2">
      <c r="P3064" s="2"/>
      <c r="Q3064" s="2"/>
      <c r="S3064" s="2"/>
      <c r="U3064" s="2"/>
      <c r="V3064" s="2"/>
      <c r="Y3064" s="88"/>
      <c r="AC3064" s="41"/>
      <c r="AE3064" s="159"/>
      <c r="AF3064" s="159"/>
      <c r="AG3064" s="41"/>
      <c r="AH3064" s="88"/>
      <c r="AK3064" s="41"/>
      <c r="AL3064" s="41"/>
      <c r="AM3064" s="41"/>
      <c r="AO3064" s="2"/>
    </row>
    <row r="3065" spans="16:41" x14ac:dyDescent="0.2">
      <c r="P3065" s="2"/>
      <c r="Q3065" s="2"/>
      <c r="S3065" s="2"/>
      <c r="U3065" s="2"/>
      <c r="V3065" s="2"/>
      <c r="Y3065" s="88"/>
      <c r="AC3065" s="41"/>
      <c r="AE3065" s="159"/>
      <c r="AF3065" s="159"/>
      <c r="AG3065" s="41"/>
      <c r="AH3065" s="88"/>
      <c r="AK3065" s="41"/>
      <c r="AL3065" s="41"/>
      <c r="AM3065" s="41"/>
      <c r="AO3065" s="2"/>
    </row>
    <row r="3066" spans="16:41" x14ac:dyDescent="0.2">
      <c r="P3066" s="2"/>
      <c r="Q3066" s="2"/>
      <c r="S3066" s="2"/>
      <c r="U3066" s="2"/>
      <c r="V3066" s="2"/>
      <c r="Y3066" s="88"/>
      <c r="AC3066" s="41"/>
      <c r="AE3066" s="159"/>
      <c r="AF3066" s="159"/>
      <c r="AG3066" s="41"/>
      <c r="AH3066" s="88"/>
      <c r="AK3066" s="41"/>
      <c r="AL3066" s="41"/>
      <c r="AM3066" s="41"/>
      <c r="AO3066" s="2"/>
    </row>
    <row r="3067" spans="16:41" x14ac:dyDescent="0.2">
      <c r="P3067" s="2"/>
      <c r="Q3067" s="2"/>
      <c r="S3067" s="2"/>
      <c r="U3067" s="2"/>
      <c r="V3067" s="2"/>
      <c r="Y3067" s="88"/>
      <c r="AC3067" s="41"/>
      <c r="AE3067" s="159"/>
      <c r="AF3067" s="159"/>
      <c r="AG3067" s="41"/>
      <c r="AH3067" s="88"/>
      <c r="AK3067" s="41"/>
      <c r="AL3067" s="41"/>
      <c r="AM3067" s="41"/>
      <c r="AO3067" s="2"/>
    </row>
    <row r="3068" spans="16:41" x14ac:dyDescent="0.2">
      <c r="P3068" s="2"/>
      <c r="Q3068" s="2"/>
      <c r="S3068" s="2"/>
      <c r="U3068" s="2"/>
      <c r="V3068" s="2"/>
      <c r="Y3068" s="88"/>
      <c r="AC3068" s="41"/>
      <c r="AE3068" s="159"/>
      <c r="AF3068" s="159"/>
      <c r="AG3068" s="41"/>
      <c r="AH3068" s="88"/>
      <c r="AK3068" s="41"/>
      <c r="AL3068" s="41"/>
      <c r="AM3068" s="41"/>
      <c r="AO3068" s="2"/>
    </row>
    <row r="3069" spans="16:41" x14ac:dyDescent="0.2">
      <c r="P3069" s="2"/>
      <c r="Q3069" s="2"/>
      <c r="S3069" s="2"/>
      <c r="U3069" s="2"/>
      <c r="V3069" s="2"/>
      <c r="Y3069" s="88"/>
      <c r="AC3069" s="41"/>
      <c r="AE3069" s="159"/>
      <c r="AF3069" s="159"/>
      <c r="AG3069" s="41"/>
      <c r="AH3069" s="88"/>
      <c r="AK3069" s="41"/>
      <c r="AL3069" s="41"/>
      <c r="AM3069" s="41"/>
      <c r="AO3069" s="2"/>
    </row>
    <row r="3070" spans="16:41" x14ac:dyDescent="0.2">
      <c r="P3070" s="2"/>
      <c r="Q3070" s="2"/>
      <c r="S3070" s="2"/>
      <c r="U3070" s="2"/>
      <c r="V3070" s="2"/>
      <c r="Y3070" s="88"/>
      <c r="AC3070" s="41"/>
      <c r="AE3070" s="159"/>
      <c r="AF3070" s="159"/>
      <c r="AG3070" s="41"/>
      <c r="AH3070" s="88"/>
      <c r="AK3070" s="41"/>
      <c r="AL3070" s="41"/>
      <c r="AM3070" s="41"/>
      <c r="AO3070" s="2"/>
    </row>
    <row r="3071" spans="16:41" x14ac:dyDescent="0.2">
      <c r="P3071" s="2"/>
      <c r="Q3071" s="2"/>
      <c r="S3071" s="2"/>
      <c r="U3071" s="2"/>
      <c r="V3071" s="2"/>
      <c r="Y3071" s="88"/>
      <c r="AC3071" s="41"/>
      <c r="AE3071" s="159"/>
      <c r="AF3071" s="159"/>
      <c r="AG3071" s="41"/>
      <c r="AH3071" s="88"/>
      <c r="AK3071" s="41"/>
      <c r="AL3071" s="41"/>
      <c r="AM3071" s="41"/>
      <c r="AO3071" s="2"/>
    </row>
    <row r="3072" spans="16:41" x14ac:dyDescent="0.2">
      <c r="P3072" s="2"/>
      <c r="Q3072" s="2"/>
      <c r="S3072" s="2"/>
      <c r="U3072" s="2"/>
      <c r="V3072" s="2"/>
      <c r="Y3072" s="88"/>
      <c r="AC3072" s="41"/>
      <c r="AE3072" s="159"/>
      <c r="AF3072" s="159"/>
      <c r="AG3072" s="41"/>
      <c r="AH3072" s="88"/>
      <c r="AK3072" s="41"/>
      <c r="AL3072" s="41"/>
      <c r="AM3072" s="41"/>
      <c r="AO3072" s="2"/>
    </row>
    <row r="3073" spans="16:41" x14ac:dyDescent="0.2">
      <c r="P3073" s="2"/>
      <c r="Q3073" s="2"/>
      <c r="S3073" s="2"/>
      <c r="U3073" s="2"/>
      <c r="V3073" s="2"/>
      <c r="Y3073" s="88"/>
      <c r="AC3073" s="41"/>
      <c r="AE3073" s="159"/>
      <c r="AF3073" s="159"/>
      <c r="AG3073" s="41"/>
      <c r="AH3073" s="88"/>
      <c r="AK3073" s="41"/>
      <c r="AL3073" s="41"/>
      <c r="AM3073" s="41"/>
      <c r="AO3073" s="2"/>
    </row>
    <row r="3074" spans="16:41" x14ac:dyDescent="0.2">
      <c r="P3074" s="2"/>
      <c r="Q3074" s="2"/>
      <c r="S3074" s="2"/>
      <c r="U3074" s="2"/>
      <c r="V3074" s="2"/>
      <c r="Y3074" s="88"/>
      <c r="AC3074" s="41"/>
      <c r="AE3074" s="159"/>
      <c r="AF3074" s="159"/>
      <c r="AG3074" s="41"/>
      <c r="AH3074" s="88"/>
      <c r="AK3074" s="41"/>
      <c r="AL3074" s="41"/>
      <c r="AM3074" s="41"/>
      <c r="AO3074" s="2"/>
    </row>
    <row r="3075" spans="16:41" x14ac:dyDescent="0.2">
      <c r="P3075" s="2"/>
      <c r="Q3075" s="2"/>
      <c r="S3075" s="2"/>
      <c r="U3075" s="2"/>
      <c r="V3075" s="2"/>
      <c r="Y3075" s="88"/>
      <c r="AC3075" s="41"/>
      <c r="AE3075" s="159"/>
      <c r="AF3075" s="159"/>
      <c r="AG3075" s="41"/>
      <c r="AH3075" s="88"/>
      <c r="AK3075" s="41"/>
      <c r="AL3075" s="41"/>
      <c r="AM3075" s="41"/>
      <c r="AO3075" s="2"/>
    </row>
    <row r="3076" spans="16:41" x14ac:dyDescent="0.2">
      <c r="P3076" s="2"/>
      <c r="Q3076" s="2"/>
      <c r="S3076" s="2"/>
      <c r="U3076" s="2"/>
      <c r="V3076" s="2"/>
      <c r="Y3076" s="88"/>
      <c r="AC3076" s="41"/>
      <c r="AE3076" s="159"/>
      <c r="AF3076" s="159"/>
      <c r="AG3076" s="41"/>
      <c r="AH3076" s="88"/>
      <c r="AK3076" s="41"/>
      <c r="AL3076" s="41"/>
      <c r="AM3076" s="41"/>
      <c r="AO3076" s="2"/>
    </row>
    <row r="3077" spans="16:41" x14ac:dyDescent="0.2">
      <c r="P3077" s="2"/>
      <c r="Q3077" s="2"/>
      <c r="S3077" s="2"/>
      <c r="U3077" s="2"/>
      <c r="V3077" s="2"/>
      <c r="Y3077" s="88"/>
      <c r="AC3077" s="41"/>
      <c r="AE3077" s="159"/>
      <c r="AF3077" s="159"/>
      <c r="AG3077" s="41"/>
      <c r="AH3077" s="88"/>
      <c r="AK3077" s="41"/>
      <c r="AL3077" s="41"/>
      <c r="AM3077" s="41"/>
      <c r="AO3077" s="2"/>
    </row>
    <row r="3078" spans="16:41" x14ac:dyDescent="0.2">
      <c r="P3078" s="2"/>
      <c r="Q3078" s="2"/>
      <c r="S3078" s="2"/>
      <c r="U3078" s="2"/>
      <c r="V3078" s="2"/>
      <c r="Y3078" s="88"/>
      <c r="AC3078" s="41"/>
      <c r="AE3078" s="159"/>
      <c r="AF3078" s="159"/>
      <c r="AG3078" s="41"/>
      <c r="AH3078" s="88"/>
      <c r="AK3078" s="41"/>
      <c r="AL3078" s="41"/>
      <c r="AM3078" s="41"/>
      <c r="AO3078" s="2"/>
    </row>
    <row r="3079" spans="16:41" x14ac:dyDescent="0.2">
      <c r="P3079" s="2"/>
      <c r="Q3079" s="2"/>
      <c r="S3079" s="2"/>
      <c r="U3079" s="2"/>
      <c r="V3079" s="2"/>
      <c r="Y3079" s="88"/>
      <c r="AC3079" s="41"/>
      <c r="AE3079" s="159"/>
      <c r="AF3079" s="159"/>
      <c r="AG3079" s="41"/>
      <c r="AH3079" s="88"/>
      <c r="AK3079" s="41"/>
      <c r="AL3079" s="41"/>
      <c r="AM3079" s="41"/>
      <c r="AO3079" s="2"/>
    </row>
    <row r="3080" spans="16:41" x14ac:dyDescent="0.2">
      <c r="P3080" s="2"/>
      <c r="Q3080" s="2"/>
      <c r="S3080" s="2"/>
      <c r="U3080" s="2"/>
      <c r="V3080" s="2"/>
      <c r="Y3080" s="88"/>
      <c r="AC3080" s="41"/>
      <c r="AE3080" s="159"/>
      <c r="AF3080" s="159"/>
      <c r="AG3080" s="41"/>
      <c r="AH3080" s="88"/>
      <c r="AK3080" s="41"/>
      <c r="AL3080" s="41"/>
      <c r="AM3080" s="41"/>
      <c r="AO3080" s="2"/>
    </row>
    <row r="3081" spans="16:41" x14ac:dyDescent="0.2">
      <c r="P3081" s="2"/>
      <c r="Q3081" s="2"/>
      <c r="S3081" s="2"/>
      <c r="U3081" s="2"/>
      <c r="V3081" s="2"/>
      <c r="Y3081" s="88"/>
      <c r="AC3081" s="41"/>
      <c r="AE3081" s="159"/>
      <c r="AF3081" s="159"/>
      <c r="AG3081" s="41"/>
      <c r="AH3081" s="88"/>
      <c r="AK3081" s="41"/>
      <c r="AL3081" s="41"/>
      <c r="AM3081" s="41"/>
      <c r="AO3081" s="2"/>
    </row>
    <row r="3082" spans="16:41" x14ac:dyDescent="0.2">
      <c r="P3082" s="2"/>
      <c r="Q3082" s="2"/>
      <c r="S3082" s="2"/>
      <c r="U3082" s="2"/>
      <c r="V3082" s="2"/>
      <c r="Y3082" s="88"/>
      <c r="AC3082" s="41"/>
      <c r="AE3082" s="159"/>
      <c r="AF3082" s="159"/>
      <c r="AG3082" s="41"/>
      <c r="AH3082" s="88"/>
      <c r="AK3082" s="41"/>
      <c r="AL3082" s="41"/>
      <c r="AM3082" s="41"/>
      <c r="AO3082" s="2"/>
    </row>
    <row r="3083" spans="16:41" x14ac:dyDescent="0.2">
      <c r="P3083" s="2"/>
      <c r="Q3083" s="2"/>
      <c r="S3083" s="2"/>
      <c r="U3083" s="2"/>
      <c r="V3083" s="2"/>
      <c r="Y3083" s="88"/>
      <c r="AC3083" s="41"/>
      <c r="AE3083" s="159"/>
      <c r="AF3083" s="159"/>
      <c r="AG3083" s="41"/>
      <c r="AH3083" s="88"/>
      <c r="AK3083" s="41"/>
      <c r="AL3083" s="41"/>
      <c r="AM3083" s="41"/>
      <c r="AO3083" s="2"/>
    </row>
    <row r="3084" spans="16:41" x14ac:dyDescent="0.2">
      <c r="P3084" s="2"/>
      <c r="Q3084" s="2"/>
      <c r="S3084" s="2"/>
      <c r="U3084" s="2"/>
      <c r="V3084" s="2"/>
      <c r="Y3084" s="88"/>
      <c r="AC3084" s="41"/>
      <c r="AE3084" s="159"/>
      <c r="AF3084" s="159"/>
      <c r="AG3084" s="41"/>
      <c r="AH3084" s="88"/>
      <c r="AK3084" s="41"/>
      <c r="AL3084" s="41"/>
      <c r="AM3084" s="41"/>
      <c r="AO3084" s="2"/>
    </row>
    <row r="3085" spans="16:41" x14ac:dyDescent="0.2">
      <c r="P3085" s="2"/>
      <c r="Q3085" s="2"/>
      <c r="S3085" s="2"/>
      <c r="U3085" s="2"/>
      <c r="V3085" s="2"/>
      <c r="Y3085" s="88"/>
      <c r="AC3085" s="41"/>
      <c r="AE3085" s="159"/>
      <c r="AF3085" s="159"/>
      <c r="AG3085" s="41"/>
      <c r="AH3085" s="88"/>
      <c r="AK3085" s="41"/>
      <c r="AL3085" s="41"/>
      <c r="AM3085" s="41"/>
      <c r="AO3085" s="2"/>
    </row>
    <row r="3086" spans="16:41" x14ac:dyDescent="0.2">
      <c r="P3086" s="2"/>
      <c r="Q3086" s="2"/>
      <c r="S3086" s="2"/>
      <c r="U3086" s="2"/>
      <c r="V3086" s="2"/>
      <c r="Y3086" s="88"/>
      <c r="AC3086" s="41"/>
      <c r="AE3086" s="159"/>
      <c r="AF3086" s="159"/>
      <c r="AG3086" s="41"/>
      <c r="AH3086" s="88"/>
      <c r="AK3086" s="41"/>
      <c r="AL3086" s="41"/>
      <c r="AM3086" s="41"/>
      <c r="AO3086" s="2"/>
    </row>
    <row r="3087" spans="16:41" x14ac:dyDescent="0.2">
      <c r="P3087" s="2"/>
      <c r="Q3087" s="2"/>
      <c r="S3087" s="2"/>
      <c r="U3087" s="2"/>
      <c r="V3087" s="2"/>
      <c r="Y3087" s="88"/>
      <c r="AC3087" s="41"/>
      <c r="AE3087" s="159"/>
      <c r="AF3087" s="159"/>
      <c r="AG3087" s="41"/>
      <c r="AH3087" s="88"/>
      <c r="AK3087" s="41"/>
      <c r="AL3087" s="41"/>
      <c r="AM3087" s="41"/>
      <c r="AO3087" s="2"/>
    </row>
    <row r="3088" spans="16:41" x14ac:dyDescent="0.2">
      <c r="P3088" s="2"/>
      <c r="Q3088" s="2"/>
      <c r="S3088" s="2"/>
      <c r="U3088" s="2"/>
      <c r="V3088" s="2"/>
      <c r="Y3088" s="88"/>
      <c r="AC3088" s="41"/>
      <c r="AE3088" s="159"/>
      <c r="AF3088" s="159"/>
      <c r="AG3088" s="41"/>
      <c r="AH3088" s="88"/>
      <c r="AK3088" s="41"/>
      <c r="AL3088" s="41"/>
      <c r="AM3088" s="41"/>
      <c r="AO3088" s="2"/>
    </row>
    <row r="3089" spans="16:41" x14ac:dyDescent="0.2">
      <c r="P3089" s="2"/>
      <c r="Q3089" s="2"/>
      <c r="S3089" s="2"/>
      <c r="U3089" s="2"/>
      <c r="V3089" s="2"/>
      <c r="Y3089" s="88"/>
      <c r="AC3089" s="41"/>
      <c r="AE3089" s="159"/>
      <c r="AF3089" s="159"/>
      <c r="AG3089" s="41"/>
      <c r="AH3089" s="88"/>
      <c r="AK3089" s="41"/>
      <c r="AL3089" s="41"/>
      <c r="AM3089" s="41"/>
      <c r="AO3089" s="2"/>
    </row>
    <row r="3090" spans="16:41" x14ac:dyDescent="0.2">
      <c r="P3090" s="2"/>
      <c r="Q3090" s="2"/>
      <c r="S3090" s="2"/>
      <c r="U3090" s="2"/>
      <c r="V3090" s="2"/>
      <c r="Y3090" s="88"/>
      <c r="AC3090" s="41"/>
      <c r="AE3090" s="159"/>
      <c r="AF3090" s="159"/>
      <c r="AG3090" s="41"/>
      <c r="AH3090" s="88"/>
      <c r="AK3090" s="41"/>
      <c r="AL3090" s="41"/>
      <c r="AM3090" s="41"/>
      <c r="AO3090" s="2"/>
    </row>
    <row r="3091" spans="16:41" x14ac:dyDescent="0.2">
      <c r="P3091" s="2"/>
      <c r="Q3091" s="2"/>
      <c r="S3091" s="2"/>
      <c r="U3091" s="2"/>
      <c r="V3091" s="2"/>
      <c r="Y3091" s="88"/>
      <c r="AC3091" s="41"/>
      <c r="AE3091" s="159"/>
      <c r="AF3091" s="159"/>
      <c r="AG3091" s="41"/>
      <c r="AH3091" s="88"/>
      <c r="AK3091" s="41"/>
      <c r="AL3091" s="41"/>
      <c r="AM3091" s="41"/>
      <c r="AO3091" s="2"/>
    </row>
    <row r="3092" spans="16:41" x14ac:dyDescent="0.2">
      <c r="P3092" s="2"/>
      <c r="Q3092" s="2"/>
      <c r="S3092" s="2"/>
      <c r="U3092" s="2"/>
      <c r="V3092" s="2"/>
      <c r="Y3092" s="88"/>
      <c r="AC3092" s="41"/>
      <c r="AE3092" s="159"/>
      <c r="AF3092" s="159"/>
      <c r="AG3092" s="41"/>
      <c r="AH3092" s="88"/>
      <c r="AK3092" s="41"/>
      <c r="AL3092" s="41"/>
      <c r="AM3092" s="41"/>
      <c r="AO3092" s="2"/>
    </row>
    <row r="3093" spans="16:41" x14ac:dyDescent="0.2">
      <c r="P3093" s="2"/>
      <c r="Q3093" s="2"/>
      <c r="S3093" s="2"/>
      <c r="U3093" s="2"/>
      <c r="V3093" s="2"/>
      <c r="Y3093" s="88"/>
      <c r="AC3093" s="41"/>
      <c r="AE3093" s="159"/>
      <c r="AF3093" s="159"/>
      <c r="AG3093" s="41"/>
      <c r="AH3093" s="88"/>
      <c r="AK3093" s="41"/>
      <c r="AL3093" s="41"/>
      <c r="AM3093" s="41"/>
      <c r="AO3093" s="2"/>
    </row>
    <row r="3094" spans="16:41" x14ac:dyDescent="0.2">
      <c r="P3094" s="2"/>
      <c r="Q3094" s="2"/>
      <c r="S3094" s="2"/>
      <c r="U3094" s="2"/>
      <c r="V3094" s="2"/>
      <c r="Y3094" s="88"/>
      <c r="AC3094" s="41"/>
      <c r="AE3094" s="159"/>
      <c r="AF3094" s="159"/>
      <c r="AG3094" s="41"/>
      <c r="AH3094" s="88"/>
      <c r="AK3094" s="41"/>
      <c r="AL3094" s="41"/>
      <c r="AM3094" s="41"/>
      <c r="AO3094" s="2"/>
    </row>
    <row r="3095" spans="16:41" x14ac:dyDescent="0.2">
      <c r="P3095" s="2"/>
      <c r="Q3095" s="2"/>
      <c r="S3095" s="2"/>
      <c r="U3095" s="2"/>
      <c r="V3095" s="2"/>
      <c r="Y3095" s="88"/>
      <c r="AC3095" s="41"/>
      <c r="AE3095" s="159"/>
      <c r="AF3095" s="159"/>
      <c r="AG3095" s="41"/>
      <c r="AH3095" s="88"/>
      <c r="AK3095" s="41"/>
      <c r="AL3095" s="41"/>
      <c r="AM3095" s="41"/>
      <c r="AO3095" s="2"/>
    </row>
    <row r="3096" spans="16:41" x14ac:dyDescent="0.2">
      <c r="P3096" s="2"/>
      <c r="Q3096" s="2"/>
      <c r="S3096" s="2"/>
      <c r="U3096" s="2"/>
      <c r="V3096" s="2"/>
      <c r="Y3096" s="88"/>
      <c r="AC3096" s="41"/>
      <c r="AE3096" s="159"/>
      <c r="AF3096" s="159"/>
      <c r="AG3096" s="41"/>
      <c r="AH3096" s="88"/>
      <c r="AK3096" s="41"/>
      <c r="AL3096" s="41"/>
      <c r="AM3096" s="41"/>
      <c r="AO3096" s="2"/>
    </row>
    <row r="3097" spans="16:41" x14ac:dyDescent="0.2">
      <c r="P3097" s="2"/>
      <c r="Q3097" s="2"/>
      <c r="S3097" s="2"/>
      <c r="U3097" s="2"/>
      <c r="V3097" s="2"/>
      <c r="Y3097" s="88"/>
      <c r="AC3097" s="41"/>
      <c r="AE3097" s="159"/>
      <c r="AF3097" s="159"/>
      <c r="AG3097" s="41"/>
      <c r="AH3097" s="88"/>
      <c r="AK3097" s="41"/>
      <c r="AL3097" s="41"/>
      <c r="AM3097" s="41"/>
      <c r="AO3097" s="2"/>
    </row>
    <row r="3098" spans="16:41" x14ac:dyDescent="0.2">
      <c r="P3098" s="2"/>
      <c r="Q3098" s="2"/>
      <c r="S3098" s="2"/>
      <c r="U3098" s="2"/>
      <c r="V3098" s="2"/>
      <c r="Y3098" s="88"/>
      <c r="AC3098" s="41"/>
      <c r="AE3098" s="159"/>
      <c r="AF3098" s="159"/>
      <c r="AG3098" s="41"/>
      <c r="AH3098" s="88"/>
      <c r="AK3098" s="41"/>
      <c r="AL3098" s="41"/>
      <c r="AM3098" s="41"/>
      <c r="AO3098" s="2"/>
    </row>
    <row r="3099" spans="16:41" x14ac:dyDescent="0.2">
      <c r="P3099" s="2"/>
      <c r="Q3099" s="2"/>
      <c r="S3099" s="2"/>
      <c r="U3099" s="2"/>
      <c r="V3099" s="2"/>
      <c r="Y3099" s="88"/>
      <c r="AC3099" s="41"/>
      <c r="AE3099" s="159"/>
      <c r="AF3099" s="159"/>
      <c r="AG3099" s="41"/>
      <c r="AH3099" s="88"/>
      <c r="AK3099" s="41"/>
      <c r="AL3099" s="41"/>
      <c r="AM3099" s="41"/>
      <c r="AO3099" s="2"/>
    </row>
    <row r="3100" spans="16:41" x14ac:dyDescent="0.2">
      <c r="P3100" s="2"/>
      <c r="Q3100" s="2"/>
      <c r="S3100" s="2"/>
      <c r="U3100" s="2"/>
      <c r="V3100" s="2"/>
      <c r="Y3100" s="88"/>
      <c r="AC3100" s="41"/>
      <c r="AE3100" s="159"/>
      <c r="AF3100" s="159"/>
      <c r="AG3100" s="41"/>
      <c r="AH3100" s="88"/>
      <c r="AK3100" s="41"/>
      <c r="AL3100" s="41"/>
      <c r="AM3100" s="41"/>
      <c r="AO3100" s="2"/>
    </row>
    <row r="3101" spans="16:41" x14ac:dyDescent="0.2">
      <c r="P3101" s="2"/>
      <c r="Q3101" s="2"/>
      <c r="S3101" s="2"/>
      <c r="U3101" s="2"/>
      <c r="V3101" s="2"/>
      <c r="Y3101" s="88"/>
      <c r="AC3101" s="41"/>
      <c r="AE3101" s="159"/>
      <c r="AF3101" s="159"/>
      <c r="AG3101" s="41"/>
      <c r="AH3101" s="88"/>
      <c r="AK3101" s="41"/>
      <c r="AL3101" s="41"/>
      <c r="AM3101" s="41"/>
      <c r="AO3101" s="2"/>
    </row>
    <row r="3102" spans="16:41" x14ac:dyDescent="0.2">
      <c r="P3102" s="2"/>
      <c r="Q3102" s="2"/>
      <c r="S3102" s="2"/>
      <c r="U3102" s="2"/>
      <c r="V3102" s="2"/>
      <c r="Y3102" s="88"/>
      <c r="AC3102" s="41"/>
      <c r="AE3102" s="159"/>
      <c r="AF3102" s="159"/>
      <c r="AG3102" s="41"/>
      <c r="AH3102" s="88"/>
      <c r="AK3102" s="41"/>
      <c r="AL3102" s="41"/>
      <c r="AM3102" s="41"/>
      <c r="AO3102" s="2"/>
    </row>
    <row r="3103" spans="16:41" x14ac:dyDescent="0.2">
      <c r="P3103" s="2"/>
      <c r="Q3103" s="2"/>
      <c r="S3103" s="2"/>
      <c r="U3103" s="2"/>
      <c r="V3103" s="2"/>
      <c r="Y3103" s="88"/>
      <c r="AC3103" s="41"/>
      <c r="AE3103" s="159"/>
      <c r="AF3103" s="159"/>
      <c r="AG3103" s="41"/>
      <c r="AH3103" s="88"/>
      <c r="AK3103" s="41"/>
      <c r="AL3103" s="41"/>
      <c r="AM3103" s="41"/>
      <c r="AO3103" s="2"/>
    </row>
    <row r="3104" spans="16:41" x14ac:dyDescent="0.2">
      <c r="P3104" s="2"/>
      <c r="Q3104" s="2"/>
      <c r="S3104" s="2"/>
      <c r="U3104" s="2"/>
      <c r="V3104" s="2"/>
      <c r="Y3104" s="88"/>
      <c r="AC3104" s="41"/>
      <c r="AE3104" s="159"/>
      <c r="AF3104" s="159"/>
      <c r="AG3104" s="41"/>
      <c r="AH3104" s="88"/>
      <c r="AK3104" s="41"/>
      <c r="AL3104" s="41"/>
      <c r="AM3104" s="41"/>
      <c r="AO3104" s="2"/>
    </row>
    <row r="3105" spans="16:41" x14ac:dyDescent="0.2">
      <c r="P3105" s="2"/>
      <c r="Q3105" s="2"/>
      <c r="S3105" s="2"/>
      <c r="U3105" s="2"/>
      <c r="V3105" s="2"/>
      <c r="Y3105" s="88"/>
      <c r="AC3105" s="41"/>
      <c r="AE3105" s="159"/>
      <c r="AF3105" s="159"/>
      <c r="AG3105" s="41"/>
      <c r="AH3105" s="88"/>
      <c r="AK3105" s="41"/>
      <c r="AL3105" s="41"/>
      <c r="AM3105" s="41"/>
      <c r="AO3105" s="2"/>
    </row>
    <row r="3106" spans="16:41" x14ac:dyDescent="0.2">
      <c r="P3106" s="2"/>
      <c r="Q3106" s="2"/>
      <c r="S3106" s="2"/>
      <c r="U3106" s="2"/>
      <c r="V3106" s="2"/>
      <c r="Y3106" s="88"/>
      <c r="AC3106" s="41"/>
      <c r="AE3106" s="159"/>
      <c r="AF3106" s="159"/>
      <c r="AG3106" s="41"/>
      <c r="AH3106" s="88"/>
      <c r="AK3106" s="41"/>
      <c r="AL3106" s="41"/>
      <c r="AM3106" s="41"/>
      <c r="AO3106" s="2"/>
    </row>
    <row r="3107" spans="16:41" x14ac:dyDescent="0.2">
      <c r="P3107" s="2"/>
      <c r="Q3107" s="2"/>
      <c r="S3107" s="2"/>
      <c r="U3107" s="2"/>
      <c r="V3107" s="2"/>
      <c r="Y3107" s="88"/>
      <c r="AC3107" s="41"/>
      <c r="AE3107" s="159"/>
      <c r="AF3107" s="159"/>
      <c r="AG3107" s="41"/>
      <c r="AH3107" s="88"/>
      <c r="AK3107" s="41"/>
      <c r="AL3107" s="41"/>
      <c r="AM3107" s="41"/>
      <c r="AO3107" s="2"/>
    </row>
    <row r="3108" spans="16:41" x14ac:dyDescent="0.2">
      <c r="P3108" s="2"/>
      <c r="Q3108" s="2"/>
      <c r="S3108" s="2"/>
      <c r="U3108" s="2"/>
      <c r="V3108" s="2"/>
      <c r="Y3108" s="88"/>
      <c r="AC3108" s="41"/>
      <c r="AE3108" s="159"/>
      <c r="AF3108" s="159"/>
      <c r="AG3108" s="41"/>
      <c r="AH3108" s="88"/>
      <c r="AK3108" s="41"/>
      <c r="AL3108" s="41"/>
      <c r="AM3108" s="41"/>
      <c r="AO3108" s="2"/>
    </row>
    <row r="3109" spans="16:41" x14ac:dyDescent="0.2">
      <c r="P3109" s="2"/>
      <c r="Q3109" s="2"/>
      <c r="S3109" s="2"/>
      <c r="U3109" s="2"/>
      <c r="V3109" s="2"/>
      <c r="Y3109" s="88"/>
      <c r="AC3109" s="41"/>
      <c r="AE3109" s="159"/>
      <c r="AF3109" s="159"/>
      <c r="AG3109" s="41"/>
      <c r="AH3109" s="88"/>
      <c r="AK3109" s="41"/>
      <c r="AL3109" s="41"/>
      <c r="AM3109" s="41"/>
      <c r="AO3109" s="2"/>
    </row>
    <row r="3110" spans="16:41" x14ac:dyDescent="0.2">
      <c r="P3110" s="2"/>
      <c r="Q3110" s="2"/>
      <c r="S3110" s="2"/>
      <c r="U3110" s="2"/>
      <c r="V3110" s="2"/>
      <c r="Y3110" s="88"/>
      <c r="AC3110" s="41"/>
      <c r="AE3110" s="159"/>
      <c r="AF3110" s="159"/>
      <c r="AG3110" s="41"/>
      <c r="AH3110" s="88"/>
      <c r="AK3110" s="41"/>
      <c r="AL3110" s="41"/>
      <c r="AM3110" s="41"/>
      <c r="AO3110" s="2"/>
    </row>
    <row r="3111" spans="16:41" x14ac:dyDescent="0.2">
      <c r="P3111" s="2"/>
      <c r="Q3111" s="2"/>
      <c r="S3111" s="2"/>
      <c r="U3111" s="2"/>
      <c r="V3111" s="2"/>
      <c r="Y3111" s="88"/>
      <c r="AC3111" s="41"/>
      <c r="AE3111" s="159"/>
      <c r="AF3111" s="159"/>
      <c r="AG3111" s="41"/>
      <c r="AH3111" s="88"/>
      <c r="AK3111" s="41"/>
      <c r="AL3111" s="41"/>
      <c r="AM3111" s="41"/>
      <c r="AO3111" s="2"/>
    </row>
    <row r="3112" spans="16:41" x14ac:dyDescent="0.2">
      <c r="P3112" s="2"/>
      <c r="Q3112" s="2"/>
      <c r="S3112" s="2"/>
      <c r="U3112" s="2"/>
      <c r="V3112" s="2"/>
      <c r="Y3112" s="88"/>
      <c r="AC3112" s="41"/>
      <c r="AE3112" s="159"/>
      <c r="AF3112" s="159"/>
      <c r="AG3112" s="41"/>
      <c r="AH3112" s="88"/>
      <c r="AK3112" s="41"/>
      <c r="AL3112" s="41"/>
      <c r="AM3112" s="41"/>
      <c r="AO3112" s="2"/>
    </row>
    <row r="3113" spans="16:41" x14ac:dyDescent="0.2">
      <c r="P3113" s="2"/>
      <c r="Q3113" s="2"/>
      <c r="S3113" s="2"/>
      <c r="U3113" s="2"/>
      <c r="V3113" s="2"/>
      <c r="Y3113" s="88"/>
      <c r="AC3113" s="41"/>
      <c r="AE3113" s="159"/>
      <c r="AF3113" s="159"/>
      <c r="AG3113" s="41"/>
      <c r="AH3113" s="88"/>
      <c r="AK3113" s="41"/>
      <c r="AL3113" s="41"/>
      <c r="AM3113" s="41"/>
      <c r="AO3113" s="2"/>
    </row>
    <row r="3114" spans="16:41" x14ac:dyDescent="0.2">
      <c r="P3114" s="2"/>
      <c r="Q3114" s="2"/>
      <c r="S3114" s="2"/>
      <c r="U3114" s="2"/>
      <c r="V3114" s="2"/>
      <c r="Y3114" s="88"/>
      <c r="AC3114" s="41"/>
      <c r="AE3114" s="159"/>
      <c r="AF3114" s="159"/>
      <c r="AG3114" s="41"/>
      <c r="AH3114" s="88"/>
      <c r="AK3114" s="41"/>
      <c r="AL3114" s="41"/>
      <c r="AM3114" s="41"/>
      <c r="AO3114" s="2"/>
    </row>
    <row r="3115" spans="16:41" x14ac:dyDescent="0.2">
      <c r="P3115" s="2"/>
      <c r="Q3115" s="2"/>
      <c r="S3115" s="2"/>
      <c r="U3115" s="2"/>
      <c r="V3115" s="2"/>
      <c r="Y3115" s="88"/>
      <c r="AC3115" s="41"/>
      <c r="AE3115" s="159"/>
      <c r="AF3115" s="159"/>
      <c r="AG3115" s="41"/>
      <c r="AH3115" s="88"/>
      <c r="AK3115" s="41"/>
      <c r="AL3115" s="41"/>
      <c r="AM3115" s="41"/>
      <c r="AO3115" s="2"/>
    </row>
    <row r="3116" spans="16:41" x14ac:dyDescent="0.2">
      <c r="P3116" s="2"/>
      <c r="Q3116" s="2"/>
      <c r="S3116" s="2"/>
      <c r="U3116" s="2"/>
      <c r="V3116" s="2"/>
      <c r="Y3116" s="88"/>
      <c r="AC3116" s="41"/>
      <c r="AE3116" s="159"/>
      <c r="AF3116" s="159"/>
      <c r="AG3116" s="41"/>
      <c r="AH3116" s="88"/>
      <c r="AK3116" s="41"/>
      <c r="AL3116" s="41"/>
      <c r="AM3116" s="41"/>
      <c r="AO3116" s="2"/>
    </row>
    <row r="3117" spans="16:41" x14ac:dyDescent="0.2">
      <c r="P3117" s="2"/>
      <c r="Q3117" s="2"/>
      <c r="S3117" s="2"/>
      <c r="U3117" s="2"/>
      <c r="V3117" s="2"/>
      <c r="Y3117" s="88"/>
      <c r="AC3117" s="41"/>
      <c r="AE3117" s="159"/>
      <c r="AF3117" s="159"/>
      <c r="AG3117" s="41"/>
      <c r="AH3117" s="88"/>
      <c r="AK3117" s="41"/>
      <c r="AL3117" s="41"/>
      <c r="AM3117" s="41"/>
      <c r="AO3117" s="2"/>
    </row>
    <row r="3118" spans="16:41" x14ac:dyDescent="0.2">
      <c r="P3118" s="2"/>
      <c r="Q3118" s="2"/>
      <c r="S3118" s="2"/>
      <c r="U3118" s="2"/>
      <c r="V3118" s="2"/>
      <c r="Y3118" s="88"/>
      <c r="AC3118" s="41"/>
      <c r="AE3118" s="159"/>
      <c r="AF3118" s="159"/>
      <c r="AG3118" s="41"/>
      <c r="AH3118" s="88"/>
      <c r="AK3118" s="41"/>
      <c r="AL3118" s="41"/>
      <c r="AM3118" s="41"/>
      <c r="AO3118" s="2"/>
    </row>
    <row r="3119" spans="16:41" x14ac:dyDescent="0.2">
      <c r="P3119" s="2"/>
      <c r="Q3119" s="2"/>
      <c r="S3119" s="2"/>
      <c r="U3119" s="2"/>
      <c r="V3119" s="2"/>
      <c r="Y3119" s="88"/>
      <c r="AC3119" s="41"/>
      <c r="AE3119" s="159"/>
      <c r="AF3119" s="159"/>
      <c r="AG3119" s="41"/>
      <c r="AH3119" s="88"/>
      <c r="AK3119" s="41"/>
      <c r="AL3119" s="41"/>
      <c r="AM3119" s="41"/>
      <c r="AO3119" s="2"/>
    </row>
    <row r="3120" spans="16:41" x14ac:dyDescent="0.2">
      <c r="P3120" s="2"/>
      <c r="Q3120" s="2"/>
      <c r="S3120" s="2"/>
      <c r="U3120" s="2"/>
      <c r="V3120" s="2"/>
      <c r="Y3120" s="88"/>
      <c r="AC3120" s="41"/>
      <c r="AE3120" s="159"/>
      <c r="AF3120" s="159"/>
      <c r="AG3120" s="41"/>
      <c r="AH3120" s="88"/>
      <c r="AK3120" s="41"/>
      <c r="AL3120" s="41"/>
      <c r="AM3120" s="41"/>
      <c r="AO3120" s="2"/>
    </row>
    <row r="3121" spans="16:41" x14ac:dyDescent="0.2">
      <c r="P3121" s="2"/>
      <c r="Q3121" s="2"/>
      <c r="S3121" s="2"/>
      <c r="U3121" s="2"/>
      <c r="V3121" s="2"/>
      <c r="Y3121" s="88"/>
      <c r="AC3121" s="41"/>
      <c r="AE3121" s="159"/>
      <c r="AF3121" s="159"/>
      <c r="AG3121" s="41"/>
      <c r="AH3121" s="88"/>
      <c r="AK3121" s="41"/>
      <c r="AL3121" s="41"/>
      <c r="AM3121" s="41"/>
      <c r="AO3121" s="2"/>
    </row>
    <row r="3122" spans="16:41" x14ac:dyDescent="0.2">
      <c r="P3122" s="2"/>
      <c r="Q3122" s="2"/>
      <c r="S3122" s="2"/>
      <c r="U3122" s="2"/>
      <c r="V3122" s="2"/>
      <c r="Y3122" s="88"/>
      <c r="AC3122" s="41"/>
      <c r="AE3122" s="159"/>
      <c r="AF3122" s="159"/>
      <c r="AG3122" s="41"/>
      <c r="AH3122" s="88"/>
      <c r="AK3122" s="41"/>
      <c r="AL3122" s="41"/>
      <c r="AM3122" s="41"/>
      <c r="AO3122" s="2"/>
    </row>
    <row r="3123" spans="16:41" x14ac:dyDescent="0.2">
      <c r="P3123" s="2"/>
      <c r="Q3123" s="2"/>
      <c r="S3123" s="2"/>
      <c r="U3123" s="2"/>
      <c r="V3123" s="2"/>
      <c r="Y3123" s="88"/>
      <c r="AC3123" s="41"/>
      <c r="AE3123" s="159"/>
      <c r="AF3123" s="159"/>
      <c r="AG3123" s="41"/>
      <c r="AH3123" s="88"/>
      <c r="AK3123" s="41"/>
      <c r="AL3123" s="41"/>
      <c r="AM3123" s="41"/>
      <c r="AO3123" s="2"/>
    </row>
    <row r="3124" spans="16:41" x14ac:dyDescent="0.2">
      <c r="P3124" s="2"/>
      <c r="Q3124" s="2"/>
      <c r="S3124" s="2"/>
      <c r="U3124" s="2"/>
      <c r="V3124" s="2"/>
      <c r="Y3124" s="88"/>
      <c r="AC3124" s="41"/>
      <c r="AE3124" s="159"/>
      <c r="AF3124" s="159"/>
      <c r="AG3124" s="41"/>
      <c r="AH3124" s="88"/>
      <c r="AK3124" s="41"/>
      <c r="AL3124" s="41"/>
      <c r="AM3124" s="41"/>
      <c r="AO3124" s="2"/>
    </row>
    <row r="3125" spans="16:41" x14ac:dyDescent="0.2">
      <c r="P3125" s="2"/>
      <c r="Q3125" s="2"/>
      <c r="S3125" s="2"/>
      <c r="U3125" s="2"/>
      <c r="V3125" s="2"/>
      <c r="Y3125" s="88"/>
      <c r="AC3125" s="41"/>
      <c r="AE3125" s="159"/>
      <c r="AF3125" s="159"/>
      <c r="AG3125" s="41"/>
      <c r="AH3125" s="88"/>
      <c r="AK3125" s="41"/>
      <c r="AL3125" s="41"/>
      <c r="AM3125" s="41"/>
      <c r="AO3125" s="2"/>
    </row>
    <row r="3126" spans="16:41" x14ac:dyDescent="0.2">
      <c r="P3126" s="2"/>
      <c r="Q3126" s="2"/>
      <c r="S3126" s="2"/>
      <c r="U3126" s="2"/>
      <c r="V3126" s="2"/>
      <c r="Y3126" s="88"/>
      <c r="AC3126" s="41"/>
      <c r="AE3126" s="159"/>
      <c r="AF3126" s="159"/>
      <c r="AG3126" s="41"/>
      <c r="AH3126" s="88"/>
      <c r="AK3126" s="41"/>
      <c r="AL3126" s="41"/>
      <c r="AM3126" s="41"/>
      <c r="AO3126" s="2"/>
    </row>
    <row r="3127" spans="16:41" x14ac:dyDescent="0.2">
      <c r="P3127" s="2"/>
      <c r="Q3127" s="2"/>
      <c r="S3127" s="2"/>
      <c r="U3127" s="2"/>
      <c r="V3127" s="2"/>
      <c r="Y3127" s="88"/>
      <c r="AC3127" s="41"/>
      <c r="AE3127" s="159"/>
      <c r="AF3127" s="159"/>
      <c r="AG3127" s="41"/>
      <c r="AH3127" s="88"/>
      <c r="AK3127" s="41"/>
      <c r="AL3127" s="41"/>
      <c r="AM3127" s="41"/>
      <c r="AO3127" s="2"/>
    </row>
    <row r="3128" spans="16:41" x14ac:dyDescent="0.2">
      <c r="P3128" s="2"/>
      <c r="Q3128" s="2"/>
      <c r="S3128" s="2"/>
      <c r="U3128" s="2"/>
      <c r="V3128" s="2"/>
      <c r="Y3128" s="88"/>
      <c r="AC3128" s="41"/>
      <c r="AE3128" s="159"/>
      <c r="AF3128" s="159"/>
      <c r="AG3128" s="41"/>
      <c r="AH3128" s="88"/>
      <c r="AK3128" s="41"/>
      <c r="AL3128" s="41"/>
      <c r="AM3128" s="41"/>
      <c r="AO3128" s="2"/>
    </row>
    <row r="3129" spans="16:41" x14ac:dyDescent="0.2">
      <c r="P3129" s="2"/>
      <c r="Q3129" s="2"/>
      <c r="S3129" s="2"/>
      <c r="U3129" s="2"/>
      <c r="V3129" s="2"/>
      <c r="Y3129" s="88"/>
      <c r="AC3129" s="41"/>
      <c r="AE3129" s="159"/>
      <c r="AF3129" s="159"/>
      <c r="AG3129" s="41"/>
      <c r="AH3129" s="88"/>
      <c r="AK3129" s="41"/>
      <c r="AL3129" s="41"/>
      <c r="AM3129" s="41"/>
      <c r="AO3129" s="2"/>
    </row>
    <row r="3130" spans="16:41" x14ac:dyDescent="0.2">
      <c r="P3130" s="2"/>
      <c r="Q3130" s="2"/>
      <c r="S3130" s="2"/>
      <c r="U3130" s="2"/>
      <c r="V3130" s="2"/>
      <c r="Y3130" s="88"/>
      <c r="AC3130" s="41"/>
      <c r="AE3130" s="159"/>
      <c r="AF3130" s="159"/>
      <c r="AG3130" s="41"/>
      <c r="AH3130" s="88"/>
      <c r="AK3130" s="41"/>
      <c r="AL3130" s="41"/>
      <c r="AM3130" s="41"/>
      <c r="AO3130" s="2"/>
    </row>
    <row r="3131" spans="16:41" x14ac:dyDescent="0.2">
      <c r="P3131" s="2"/>
      <c r="Q3131" s="2"/>
      <c r="S3131" s="2"/>
      <c r="U3131" s="2"/>
      <c r="V3131" s="2"/>
      <c r="Y3131" s="88"/>
      <c r="AC3131" s="41"/>
      <c r="AE3131" s="159"/>
      <c r="AF3131" s="159"/>
      <c r="AG3131" s="41"/>
      <c r="AH3131" s="88"/>
      <c r="AK3131" s="41"/>
      <c r="AL3131" s="41"/>
      <c r="AM3131" s="41"/>
      <c r="AO3131" s="2"/>
    </row>
    <row r="3132" spans="16:41" x14ac:dyDescent="0.2">
      <c r="P3132" s="2"/>
      <c r="Q3132" s="2"/>
      <c r="S3132" s="2"/>
      <c r="U3132" s="2"/>
      <c r="V3132" s="2"/>
      <c r="Y3132" s="88"/>
      <c r="AC3132" s="41"/>
      <c r="AE3132" s="159"/>
      <c r="AF3132" s="159"/>
      <c r="AG3132" s="41"/>
      <c r="AH3132" s="88"/>
      <c r="AK3132" s="41"/>
      <c r="AL3132" s="41"/>
      <c r="AM3132" s="41"/>
      <c r="AO3132" s="2"/>
    </row>
    <row r="3133" spans="16:41" x14ac:dyDescent="0.2">
      <c r="P3133" s="2"/>
      <c r="Q3133" s="2"/>
      <c r="S3133" s="2"/>
      <c r="U3133" s="2"/>
      <c r="V3133" s="2"/>
      <c r="Y3133" s="88"/>
      <c r="AC3133" s="41"/>
      <c r="AE3133" s="159"/>
      <c r="AF3133" s="159"/>
      <c r="AG3133" s="41"/>
      <c r="AH3133" s="88"/>
      <c r="AK3133" s="41"/>
      <c r="AL3133" s="41"/>
      <c r="AM3133" s="41"/>
      <c r="AO3133" s="2"/>
    </row>
    <row r="3134" spans="16:41" x14ac:dyDescent="0.2">
      <c r="P3134" s="2"/>
      <c r="Q3134" s="2"/>
      <c r="S3134" s="2"/>
      <c r="U3134" s="2"/>
      <c r="V3134" s="2"/>
      <c r="Y3134" s="88"/>
      <c r="AC3134" s="41"/>
      <c r="AE3134" s="159"/>
      <c r="AF3134" s="159"/>
      <c r="AG3134" s="41"/>
      <c r="AH3134" s="88"/>
      <c r="AK3134" s="41"/>
      <c r="AL3134" s="41"/>
      <c r="AM3134" s="41"/>
      <c r="AO3134" s="2"/>
    </row>
    <row r="3135" spans="16:41" x14ac:dyDescent="0.2">
      <c r="P3135" s="2"/>
      <c r="Q3135" s="2"/>
      <c r="S3135" s="2"/>
      <c r="U3135" s="2"/>
      <c r="V3135" s="2"/>
      <c r="Y3135" s="88"/>
      <c r="AC3135" s="41"/>
      <c r="AE3135" s="159"/>
      <c r="AF3135" s="159"/>
      <c r="AG3135" s="41"/>
      <c r="AH3135" s="88"/>
      <c r="AK3135" s="41"/>
      <c r="AL3135" s="41"/>
      <c r="AM3135" s="41"/>
      <c r="AO3135" s="2"/>
    </row>
    <row r="3136" spans="16:41" x14ac:dyDescent="0.2">
      <c r="P3136" s="2"/>
      <c r="Q3136" s="2"/>
      <c r="S3136" s="2"/>
      <c r="U3136" s="2"/>
      <c r="V3136" s="2"/>
      <c r="Y3136" s="88"/>
      <c r="AC3136" s="41"/>
      <c r="AE3136" s="159"/>
      <c r="AF3136" s="159"/>
      <c r="AG3136" s="41"/>
      <c r="AH3136" s="88"/>
      <c r="AK3136" s="41"/>
      <c r="AL3136" s="41"/>
      <c r="AM3136" s="41"/>
      <c r="AO3136" s="2"/>
    </row>
    <row r="3137" spans="16:41" x14ac:dyDescent="0.2">
      <c r="P3137" s="2"/>
      <c r="Q3137" s="2"/>
      <c r="S3137" s="2"/>
      <c r="U3137" s="2"/>
      <c r="V3137" s="2"/>
      <c r="Y3137" s="88"/>
      <c r="AC3137" s="41"/>
      <c r="AE3137" s="159"/>
      <c r="AF3137" s="159"/>
      <c r="AG3137" s="41"/>
      <c r="AH3137" s="88"/>
      <c r="AK3137" s="41"/>
      <c r="AL3137" s="41"/>
      <c r="AM3137" s="41"/>
      <c r="AO3137" s="2"/>
    </row>
    <row r="3138" spans="16:41" x14ac:dyDescent="0.2">
      <c r="P3138" s="2"/>
      <c r="Q3138" s="2"/>
      <c r="S3138" s="2"/>
      <c r="U3138" s="2"/>
      <c r="V3138" s="2"/>
      <c r="Y3138" s="88"/>
      <c r="AC3138" s="41"/>
      <c r="AE3138" s="159"/>
      <c r="AF3138" s="159"/>
      <c r="AG3138" s="41"/>
      <c r="AH3138" s="88"/>
      <c r="AK3138" s="41"/>
      <c r="AL3138" s="41"/>
      <c r="AM3138" s="41"/>
      <c r="AO3138" s="2"/>
    </row>
    <row r="3139" spans="16:41" x14ac:dyDescent="0.2">
      <c r="P3139" s="2"/>
      <c r="Q3139" s="2"/>
      <c r="S3139" s="2"/>
      <c r="U3139" s="2"/>
      <c r="V3139" s="2"/>
      <c r="Y3139" s="88"/>
      <c r="AC3139" s="41"/>
      <c r="AE3139" s="159"/>
      <c r="AF3139" s="159"/>
      <c r="AG3139" s="41"/>
      <c r="AH3139" s="88"/>
      <c r="AK3139" s="41"/>
      <c r="AL3139" s="41"/>
      <c r="AM3139" s="41"/>
      <c r="AO3139" s="2"/>
    </row>
    <row r="3140" spans="16:41" x14ac:dyDescent="0.2">
      <c r="P3140" s="2"/>
      <c r="Q3140" s="2"/>
      <c r="S3140" s="2"/>
      <c r="U3140" s="2"/>
      <c r="V3140" s="2"/>
      <c r="Y3140" s="88"/>
      <c r="AC3140" s="41"/>
      <c r="AE3140" s="159"/>
      <c r="AF3140" s="159"/>
      <c r="AG3140" s="41"/>
      <c r="AH3140" s="88"/>
      <c r="AK3140" s="41"/>
      <c r="AL3140" s="41"/>
      <c r="AM3140" s="41"/>
      <c r="AO3140" s="2"/>
    </row>
    <row r="3141" spans="16:41" x14ac:dyDescent="0.2">
      <c r="P3141" s="2"/>
      <c r="Q3141" s="2"/>
      <c r="S3141" s="2"/>
      <c r="U3141" s="2"/>
      <c r="V3141" s="2"/>
      <c r="Y3141" s="88"/>
      <c r="AC3141" s="41"/>
      <c r="AE3141" s="159"/>
      <c r="AF3141" s="159"/>
      <c r="AG3141" s="41"/>
      <c r="AH3141" s="88"/>
      <c r="AK3141" s="41"/>
      <c r="AL3141" s="41"/>
      <c r="AM3141" s="41"/>
      <c r="AO3141" s="2"/>
    </row>
    <row r="3142" spans="16:41" x14ac:dyDescent="0.2">
      <c r="P3142" s="2"/>
      <c r="Q3142" s="2"/>
      <c r="S3142" s="2"/>
      <c r="U3142" s="2"/>
      <c r="V3142" s="2"/>
      <c r="Y3142" s="88"/>
      <c r="AC3142" s="41"/>
      <c r="AE3142" s="159"/>
      <c r="AF3142" s="159"/>
      <c r="AG3142" s="41"/>
      <c r="AH3142" s="88"/>
      <c r="AK3142" s="41"/>
      <c r="AL3142" s="41"/>
      <c r="AM3142" s="41"/>
      <c r="AO3142" s="2"/>
    </row>
    <row r="3143" spans="16:41" x14ac:dyDescent="0.2">
      <c r="P3143" s="2"/>
      <c r="Q3143" s="2"/>
      <c r="S3143" s="2"/>
      <c r="U3143" s="2"/>
      <c r="V3143" s="2"/>
      <c r="Y3143" s="88"/>
      <c r="AC3143" s="41"/>
      <c r="AE3143" s="159"/>
      <c r="AF3143" s="159"/>
      <c r="AG3143" s="41"/>
      <c r="AH3143" s="88"/>
      <c r="AK3143" s="41"/>
      <c r="AL3143" s="41"/>
      <c r="AM3143" s="41"/>
      <c r="AO3143" s="2"/>
    </row>
    <row r="3144" spans="16:41" x14ac:dyDescent="0.2">
      <c r="P3144" s="2"/>
      <c r="Q3144" s="2"/>
      <c r="S3144" s="2"/>
      <c r="U3144" s="2"/>
      <c r="V3144" s="2"/>
      <c r="Y3144" s="88"/>
      <c r="AC3144" s="41"/>
      <c r="AE3144" s="159"/>
      <c r="AF3144" s="159"/>
      <c r="AG3144" s="41"/>
      <c r="AH3144" s="88"/>
      <c r="AK3144" s="41"/>
      <c r="AL3144" s="41"/>
      <c r="AM3144" s="41"/>
      <c r="AO3144" s="2"/>
    </row>
    <row r="3145" spans="16:41" x14ac:dyDescent="0.2">
      <c r="P3145" s="2"/>
      <c r="Q3145" s="2"/>
      <c r="S3145" s="2"/>
      <c r="U3145" s="2"/>
      <c r="V3145" s="2"/>
      <c r="Y3145" s="88"/>
      <c r="AC3145" s="41"/>
      <c r="AE3145" s="159"/>
      <c r="AF3145" s="159"/>
      <c r="AG3145" s="41"/>
      <c r="AH3145" s="88"/>
      <c r="AK3145" s="41"/>
      <c r="AL3145" s="41"/>
      <c r="AM3145" s="41"/>
      <c r="AO3145" s="2"/>
    </row>
    <row r="3146" spans="16:41" x14ac:dyDescent="0.2">
      <c r="P3146" s="2"/>
      <c r="Q3146" s="2"/>
      <c r="S3146" s="2"/>
      <c r="U3146" s="2"/>
      <c r="V3146" s="2"/>
      <c r="Y3146" s="88"/>
      <c r="AC3146" s="41"/>
      <c r="AE3146" s="159"/>
      <c r="AF3146" s="159"/>
      <c r="AG3146" s="41"/>
      <c r="AH3146" s="88"/>
      <c r="AK3146" s="41"/>
      <c r="AL3146" s="41"/>
      <c r="AM3146" s="41"/>
      <c r="AO3146" s="2"/>
    </row>
    <row r="3147" spans="16:41" x14ac:dyDescent="0.2">
      <c r="P3147" s="2"/>
      <c r="Q3147" s="2"/>
      <c r="S3147" s="2"/>
      <c r="U3147" s="2"/>
      <c r="V3147" s="2"/>
      <c r="Y3147" s="88"/>
      <c r="AC3147" s="41"/>
      <c r="AE3147" s="159"/>
      <c r="AF3147" s="159"/>
      <c r="AG3147" s="41"/>
      <c r="AH3147" s="88"/>
      <c r="AK3147" s="41"/>
      <c r="AL3147" s="41"/>
      <c r="AM3147" s="41"/>
      <c r="AO3147" s="2"/>
    </row>
    <row r="3148" spans="16:41" x14ac:dyDescent="0.2">
      <c r="P3148" s="2"/>
      <c r="Q3148" s="2"/>
      <c r="S3148" s="2"/>
      <c r="U3148" s="2"/>
      <c r="V3148" s="2"/>
      <c r="Y3148" s="88"/>
      <c r="AC3148" s="41"/>
      <c r="AE3148" s="159"/>
      <c r="AF3148" s="159"/>
      <c r="AG3148" s="41"/>
      <c r="AH3148" s="88"/>
      <c r="AK3148" s="41"/>
      <c r="AL3148" s="41"/>
      <c r="AM3148" s="41"/>
      <c r="AO3148" s="2"/>
    </row>
    <row r="3149" spans="16:41" x14ac:dyDescent="0.2">
      <c r="P3149" s="2"/>
      <c r="Q3149" s="2"/>
      <c r="S3149" s="2"/>
      <c r="U3149" s="2"/>
      <c r="V3149" s="2"/>
      <c r="Y3149" s="88"/>
      <c r="AC3149" s="41"/>
      <c r="AE3149" s="159"/>
      <c r="AF3149" s="159"/>
      <c r="AG3149" s="41"/>
      <c r="AH3149" s="88"/>
      <c r="AK3149" s="41"/>
      <c r="AL3149" s="41"/>
      <c r="AM3149" s="41"/>
      <c r="AO3149" s="2"/>
    </row>
    <row r="3150" spans="16:41" x14ac:dyDescent="0.2">
      <c r="P3150" s="2"/>
      <c r="Q3150" s="2"/>
      <c r="S3150" s="2"/>
      <c r="U3150" s="2"/>
      <c r="V3150" s="2"/>
      <c r="Y3150" s="88"/>
      <c r="AC3150" s="41"/>
      <c r="AE3150" s="159"/>
      <c r="AF3150" s="159"/>
      <c r="AG3150" s="41"/>
      <c r="AH3150" s="88"/>
      <c r="AK3150" s="41"/>
      <c r="AL3150" s="41"/>
      <c r="AM3150" s="41"/>
      <c r="AO3150" s="2"/>
    </row>
    <row r="3151" spans="16:41" x14ac:dyDescent="0.2">
      <c r="P3151" s="2"/>
      <c r="Q3151" s="2"/>
      <c r="S3151" s="2"/>
      <c r="U3151" s="2"/>
      <c r="V3151" s="2"/>
      <c r="Y3151" s="88"/>
      <c r="AC3151" s="41"/>
      <c r="AE3151" s="159"/>
      <c r="AF3151" s="159"/>
      <c r="AG3151" s="41"/>
      <c r="AH3151" s="88"/>
      <c r="AK3151" s="41"/>
      <c r="AL3151" s="41"/>
      <c r="AM3151" s="41"/>
      <c r="AO3151" s="2"/>
    </row>
    <row r="3152" spans="16:41" x14ac:dyDescent="0.2">
      <c r="P3152" s="2"/>
      <c r="Q3152" s="2"/>
      <c r="S3152" s="2"/>
      <c r="U3152" s="2"/>
      <c r="V3152" s="2"/>
      <c r="Y3152" s="88"/>
      <c r="AC3152" s="41"/>
      <c r="AE3152" s="159"/>
      <c r="AF3152" s="159"/>
      <c r="AG3152" s="41"/>
      <c r="AH3152" s="88"/>
      <c r="AK3152" s="41"/>
      <c r="AL3152" s="41"/>
      <c r="AM3152" s="41"/>
      <c r="AO3152" s="2"/>
    </row>
    <row r="3153" spans="16:41" x14ac:dyDescent="0.2">
      <c r="P3153" s="2"/>
      <c r="Q3153" s="2"/>
      <c r="S3153" s="2"/>
      <c r="U3153" s="2"/>
      <c r="V3153" s="2"/>
      <c r="Y3153" s="88"/>
      <c r="AC3153" s="41"/>
      <c r="AE3153" s="159"/>
      <c r="AF3153" s="159"/>
      <c r="AG3153" s="41"/>
      <c r="AH3153" s="88"/>
      <c r="AK3153" s="41"/>
      <c r="AL3153" s="41"/>
      <c r="AM3153" s="41"/>
      <c r="AO3153" s="2"/>
    </row>
    <row r="3154" spans="16:41" x14ac:dyDescent="0.2">
      <c r="P3154" s="2"/>
      <c r="Q3154" s="2"/>
      <c r="S3154" s="2"/>
      <c r="U3154" s="2"/>
      <c r="V3154" s="2"/>
      <c r="Y3154" s="88"/>
      <c r="AC3154" s="41"/>
      <c r="AE3154" s="159"/>
      <c r="AF3154" s="159"/>
      <c r="AG3154" s="41"/>
      <c r="AH3154" s="88"/>
      <c r="AK3154" s="41"/>
      <c r="AL3154" s="41"/>
      <c r="AM3154" s="41"/>
      <c r="AO3154" s="2"/>
    </row>
    <row r="3155" spans="16:41" x14ac:dyDescent="0.2">
      <c r="P3155" s="2"/>
      <c r="Q3155" s="2"/>
      <c r="S3155" s="2"/>
      <c r="U3155" s="2"/>
      <c r="V3155" s="2"/>
      <c r="Y3155" s="88"/>
      <c r="AC3155" s="41"/>
      <c r="AE3155" s="159"/>
      <c r="AF3155" s="159"/>
      <c r="AG3155" s="41"/>
      <c r="AH3155" s="88"/>
      <c r="AK3155" s="41"/>
      <c r="AL3155" s="41"/>
      <c r="AM3155" s="41"/>
      <c r="AO3155" s="2"/>
    </row>
    <row r="3156" spans="16:41" x14ac:dyDescent="0.2">
      <c r="P3156" s="2"/>
      <c r="Q3156" s="2"/>
      <c r="S3156" s="2"/>
      <c r="U3156" s="2"/>
      <c r="V3156" s="2"/>
      <c r="Y3156" s="88"/>
      <c r="AC3156" s="41"/>
      <c r="AE3156" s="159"/>
      <c r="AF3156" s="159"/>
      <c r="AG3156" s="41"/>
      <c r="AH3156" s="88"/>
      <c r="AK3156" s="41"/>
      <c r="AL3156" s="41"/>
      <c r="AM3156" s="41"/>
      <c r="AO3156" s="2"/>
    </row>
    <row r="3157" spans="16:41" x14ac:dyDescent="0.2">
      <c r="P3157" s="2"/>
      <c r="Q3157" s="2"/>
      <c r="S3157" s="2"/>
      <c r="U3157" s="2"/>
      <c r="V3157" s="2"/>
      <c r="Y3157" s="88"/>
      <c r="AC3157" s="41"/>
      <c r="AE3157" s="159"/>
      <c r="AF3157" s="159"/>
      <c r="AG3157" s="41"/>
      <c r="AH3157" s="88"/>
      <c r="AK3157" s="41"/>
      <c r="AL3157" s="41"/>
      <c r="AM3157" s="41"/>
      <c r="AO3157" s="2"/>
    </row>
    <row r="3158" spans="16:41" x14ac:dyDescent="0.2">
      <c r="P3158" s="2"/>
      <c r="Q3158" s="2"/>
      <c r="S3158" s="2"/>
      <c r="U3158" s="2"/>
      <c r="V3158" s="2"/>
      <c r="Y3158" s="88"/>
      <c r="AC3158" s="41"/>
      <c r="AE3158" s="159"/>
      <c r="AF3158" s="159"/>
      <c r="AG3158" s="41"/>
      <c r="AH3158" s="88"/>
      <c r="AK3158" s="41"/>
      <c r="AL3158" s="41"/>
      <c r="AM3158" s="41"/>
      <c r="AO3158" s="2"/>
    </row>
    <row r="3159" spans="16:41" x14ac:dyDescent="0.2">
      <c r="P3159" s="2"/>
      <c r="Q3159" s="2"/>
      <c r="S3159" s="2"/>
      <c r="U3159" s="2"/>
      <c r="V3159" s="2"/>
      <c r="Y3159" s="88"/>
      <c r="AC3159" s="41"/>
      <c r="AE3159" s="159"/>
      <c r="AF3159" s="159"/>
      <c r="AG3159" s="41"/>
      <c r="AH3159" s="88"/>
      <c r="AK3159" s="41"/>
      <c r="AL3159" s="41"/>
      <c r="AM3159" s="41"/>
      <c r="AO3159" s="2"/>
    </row>
    <row r="3160" spans="16:41" x14ac:dyDescent="0.2">
      <c r="P3160" s="2"/>
      <c r="Q3160" s="2"/>
      <c r="S3160" s="2"/>
      <c r="U3160" s="2"/>
      <c r="V3160" s="2"/>
      <c r="Y3160" s="88"/>
      <c r="AC3160" s="41"/>
      <c r="AE3160" s="159"/>
      <c r="AF3160" s="159"/>
      <c r="AG3160" s="41"/>
      <c r="AH3160" s="88"/>
      <c r="AK3160" s="41"/>
      <c r="AL3160" s="41"/>
      <c r="AM3160" s="41"/>
      <c r="AO3160" s="2"/>
    </row>
    <row r="3161" spans="16:41" x14ac:dyDescent="0.2">
      <c r="P3161" s="2"/>
      <c r="Q3161" s="2"/>
      <c r="S3161" s="2"/>
      <c r="U3161" s="2"/>
      <c r="V3161" s="2"/>
      <c r="Y3161" s="88"/>
      <c r="AC3161" s="41"/>
      <c r="AE3161" s="159"/>
      <c r="AF3161" s="159"/>
      <c r="AG3161" s="41"/>
      <c r="AH3161" s="88"/>
      <c r="AK3161" s="41"/>
      <c r="AL3161" s="41"/>
      <c r="AM3161" s="41"/>
      <c r="AO3161" s="2"/>
    </row>
    <row r="3162" spans="16:41" x14ac:dyDescent="0.2">
      <c r="P3162" s="2"/>
      <c r="Q3162" s="2"/>
      <c r="S3162" s="2"/>
      <c r="U3162" s="2"/>
      <c r="V3162" s="2"/>
      <c r="Y3162" s="88"/>
      <c r="AC3162" s="41"/>
      <c r="AE3162" s="159"/>
      <c r="AF3162" s="159"/>
      <c r="AG3162" s="41"/>
      <c r="AH3162" s="88"/>
      <c r="AK3162" s="41"/>
      <c r="AL3162" s="41"/>
      <c r="AM3162" s="41"/>
      <c r="AO3162" s="2"/>
    </row>
    <row r="3163" spans="16:41" x14ac:dyDescent="0.2">
      <c r="P3163" s="2"/>
      <c r="Q3163" s="2"/>
      <c r="S3163" s="2"/>
      <c r="U3163" s="2"/>
      <c r="V3163" s="2"/>
      <c r="Y3163" s="88"/>
      <c r="AC3163" s="41"/>
      <c r="AE3163" s="159"/>
      <c r="AF3163" s="159"/>
      <c r="AG3163" s="41"/>
      <c r="AH3163" s="88"/>
      <c r="AK3163" s="41"/>
      <c r="AL3163" s="41"/>
      <c r="AM3163" s="41"/>
      <c r="AO3163" s="2"/>
    </row>
    <row r="3164" spans="16:41" x14ac:dyDescent="0.2">
      <c r="P3164" s="2"/>
      <c r="Q3164" s="2"/>
      <c r="S3164" s="2"/>
      <c r="U3164" s="2"/>
      <c r="V3164" s="2"/>
      <c r="Y3164" s="88"/>
      <c r="AC3164" s="41"/>
      <c r="AE3164" s="159"/>
      <c r="AF3164" s="159"/>
      <c r="AG3164" s="41"/>
      <c r="AH3164" s="88"/>
      <c r="AK3164" s="41"/>
      <c r="AL3164" s="41"/>
      <c r="AM3164" s="41"/>
      <c r="AO3164" s="2"/>
    </row>
    <row r="3165" spans="16:41" x14ac:dyDescent="0.2">
      <c r="P3165" s="2"/>
      <c r="Q3165" s="2"/>
      <c r="S3165" s="2"/>
      <c r="U3165" s="2"/>
      <c r="V3165" s="2"/>
      <c r="Y3165" s="88"/>
      <c r="AC3165" s="41"/>
      <c r="AE3165" s="159"/>
      <c r="AF3165" s="159"/>
      <c r="AG3165" s="41"/>
      <c r="AH3165" s="88"/>
      <c r="AK3165" s="41"/>
      <c r="AL3165" s="41"/>
      <c r="AM3165" s="41"/>
      <c r="AO3165" s="2"/>
    </row>
    <row r="3166" spans="16:41" x14ac:dyDescent="0.2">
      <c r="P3166" s="2"/>
      <c r="Q3166" s="2"/>
      <c r="S3166" s="2"/>
      <c r="U3166" s="2"/>
      <c r="V3166" s="2"/>
      <c r="Y3166" s="88"/>
      <c r="AC3166" s="41"/>
      <c r="AE3166" s="159"/>
      <c r="AF3166" s="159"/>
      <c r="AG3166" s="41"/>
      <c r="AH3166" s="88"/>
      <c r="AK3166" s="41"/>
      <c r="AL3166" s="41"/>
      <c r="AM3166" s="41"/>
      <c r="AO3166" s="2"/>
    </row>
    <row r="3167" spans="16:41" x14ac:dyDescent="0.2">
      <c r="P3167" s="2"/>
      <c r="Q3167" s="2"/>
      <c r="S3167" s="2"/>
      <c r="U3167" s="2"/>
      <c r="V3167" s="2"/>
      <c r="Y3167" s="88"/>
      <c r="AC3167" s="41"/>
      <c r="AE3167" s="159"/>
      <c r="AF3167" s="159"/>
      <c r="AG3167" s="41"/>
      <c r="AH3167" s="88"/>
      <c r="AK3167" s="41"/>
      <c r="AL3167" s="41"/>
      <c r="AM3167" s="41"/>
      <c r="AO3167" s="2"/>
    </row>
    <row r="3168" spans="16:41" x14ac:dyDescent="0.2">
      <c r="P3168" s="2"/>
      <c r="Q3168" s="2"/>
      <c r="S3168" s="2"/>
      <c r="U3168" s="2"/>
      <c r="V3168" s="2"/>
      <c r="Y3168" s="88"/>
      <c r="AC3168" s="41"/>
      <c r="AE3168" s="159"/>
      <c r="AF3168" s="159"/>
      <c r="AG3168" s="41"/>
      <c r="AH3168" s="88"/>
      <c r="AK3168" s="41"/>
      <c r="AL3168" s="41"/>
      <c r="AM3168" s="41"/>
      <c r="AO3168" s="2"/>
    </row>
    <row r="3169" spans="16:41" x14ac:dyDescent="0.2">
      <c r="P3169" s="2"/>
      <c r="Q3169" s="2"/>
      <c r="S3169" s="2"/>
      <c r="U3169" s="2"/>
      <c r="V3169" s="2"/>
      <c r="Y3169" s="88"/>
      <c r="AC3169" s="41"/>
      <c r="AE3169" s="159"/>
      <c r="AF3169" s="159"/>
      <c r="AG3169" s="41"/>
      <c r="AH3169" s="88"/>
      <c r="AK3169" s="41"/>
      <c r="AL3169" s="41"/>
      <c r="AM3169" s="41"/>
      <c r="AO3169" s="2"/>
    </row>
    <row r="3170" spans="16:41" x14ac:dyDescent="0.2">
      <c r="P3170" s="2"/>
      <c r="Q3170" s="2"/>
      <c r="S3170" s="2"/>
      <c r="U3170" s="2"/>
      <c r="V3170" s="2"/>
      <c r="Y3170" s="88"/>
      <c r="AC3170" s="41"/>
      <c r="AE3170" s="159"/>
      <c r="AF3170" s="159"/>
      <c r="AG3170" s="41"/>
      <c r="AH3170" s="88"/>
      <c r="AK3170" s="41"/>
      <c r="AL3170" s="41"/>
      <c r="AM3170" s="41"/>
      <c r="AO3170" s="2"/>
    </row>
    <row r="3171" spans="16:41" x14ac:dyDescent="0.2">
      <c r="P3171" s="2"/>
      <c r="Q3171" s="2"/>
      <c r="S3171" s="2"/>
      <c r="U3171" s="2"/>
      <c r="V3171" s="2"/>
      <c r="Y3171" s="88"/>
      <c r="AC3171" s="41"/>
      <c r="AE3171" s="159"/>
      <c r="AF3171" s="159"/>
      <c r="AG3171" s="41"/>
      <c r="AH3171" s="88"/>
      <c r="AK3171" s="41"/>
      <c r="AL3171" s="41"/>
      <c r="AM3171" s="41"/>
      <c r="AO3171" s="2"/>
    </row>
    <row r="3172" spans="16:41" x14ac:dyDescent="0.2">
      <c r="P3172" s="2"/>
      <c r="Q3172" s="2"/>
      <c r="S3172" s="2"/>
      <c r="U3172" s="2"/>
      <c r="V3172" s="2"/>
      <c r="Y3172" s="88"/>
      <c r="AC3172" s="41"/>
      <c r="AE3172" s="159"/>
      <c r="AF3172" s="159"/>
      <c r="AG3172" s="41"/>
      <c r="AH3172" s="88"/>
      <c r="AK3172" s="41"/>
      <c r="AL3172" s="41"/>
      <c r="AM3172" s="41"/>
      <c r="AO3172" s="2"/>
    </row>
    <row r="3173" spans="16:41" x14ac:dyDescent="0.2">
      <c r="P3173" s="2"/>
      <c r="Q3173" s="2"/>
      <c r="S3173" s="2"/>
      <c r="U3173" s="2"/>
      <c r="V3173" s="2"/>
      <c r="Y3173" s="88"/>
      <c r="AC3173" s="41"/>
      <c r="AE3173" s="159"/>
      <c r="AF3173" s="159"/>
      <c r="AG3173" s="41"/>
      <c r="AH3173" s="88"/>
      <c r="AK3173" s="41"/>
      <c r="AL3173" s="41"/>
      <c r="AM3173" s="41"/>
      <c r="AO3173" s="2"/>
    </row>
    <row r="3174" spans="16:41" x14ac:dyDescent="0.2">
      <c r="P3174" s="2"/>
      <c r="Q3174" s="2"/>
      <c r="S3174" s="2"/>
      <c r="U3174" s="2"/>
      <c r="V3174" s="2"/>
      <c r="Y3174" s="88"/>
      <c r="AC3174" s="41"/>
      <c r="AE3174" s="159"/>
      <c r="AF3174" s="159"/>
      <c r="AG3174" s="41"/>
      <c r="AH3174" s="88"/>
      <c r="AK3174" s="41"/>
      <c r="AL3174" s="41"/>
      <c r="AM3174" s="41"/>
      <c r="AO3174" s="2"/>
    </row>
    <row r="3175" spans="16:41" x14ac:dyDescent="0.2">
      <c r="P3175" s="2"/>
      <c r="Q3175" s="2"/>
      <c r="S3175" s="2"/>
      <c r="U3175" s="2"/>
      <c r="V3175" s="2"/>
      <c r="Y3175" s="88"/>
      <c r="AC3175" s="41"/>
      <c r="AE3175" s="159"/>
      <c r="AF3175" s="159"/>
      <c r="AG3175" s="41"/>
      <c r="AH3175" s="88"/>
      <c r="AK3175" s="41"/>
      <c r="AL3175" s="41"/>
      <c r="AM3175" s="41"/>
      <c r="AO3175" s="2"/>
    </row>
    <row r="3176" spans="16:41" x14ac:dyDescent="0.2">
      <c r="P3176" s="2"/>
      <c r="Q3176" s="2"/>
      <c r="S3176" s="2"/>
      <c r="U3176" s="2"/>
      <c r="V3176" s="2"/>
      <c r="Y3176" s="88"/>
      <c r="AC3176" s="41"/>
      <c r="AE3176" s="159"/>
      <c r="AF3176" s="159"/>
      <c r="AG3176" s="41"/>
      <c r="AH3176" s="88"/>
      <c r="AK3176" s="41"/>
      <c r="AL3176" s="41"/>
      <c r="AM3176" s="41"/>
      <c r="AO3176" s="2"/>
    </row>
    <row r="3177" spans="16:41" x14ac:dyDescent="0.2">
      <c r="P3177" s="2"/>
      <c r="Q3177" s="2"/>
      <c r="S3177" s="2"/>
      <c r="U3177" s="2"/>
      <c r="V3177" s="2"/>
      <c r="Y3177" s="88"/>
      <c r="AC3177" s="41"/>
      <c r="AE3177" s="159"/>
      <c r="AF3177" s="159"/>
      <c r="AG3177" s="41"/>
      <c r="AH3177" s="88"/>
      <c r="AK3177" s="41"/>
      <c r="AL3177" s="41"/>
      <c r="AM3177" s="41"/>
      <c r="AO3177" s="2"/>
    </row>
    <row r="3178" spans="16:41" x14ac:dyDescent="0.2">
      <c r="P3178" s="2"/>
      <c r="Q3178" s="2"/>
      <c r="S3178" s="2"/>
      <c r="U3178" s="2"/>
      <c r="V3178" s="2"/>
      <c r="Y3178" s="88"/>
      <c r="AC3178" s="41"/>
      <c r="AE3178" s="159"/>
      <c r="AF3178" s="159"/>
      <c r="AG3178" s="41"/>
      <c r="AH3178" s="88"/>
      <c r="AK3178" s="41"/>
      <c r="AL3178" s="41"/>
      <c r="AM3178" s="41"/>
      <c r="AO3178" s="2"/>
    </row>
    <row r="3179" spans="16:41" x14ac:dyDescent="0.2">
      <c r="P3179" s="2"/>
      <c r="Q3179" s="2"/>
      <c r="S3179" s="2"/>
      <c r="U3179" s="2"/>
      <c r="V3179" s="2"/>
      <c r="Y3179" s="88"/>
      <c r="AC3179" s="41"/>
      <c r="AE3179" s="159"/>
      <c r="AF3179" s="159"/>
      <c r="AG3179" s="41"/>
      <c r="AH3179" s="88"/>
      <c r="AK3179" s="41"/>
      <c r="AL3179" s="41"/>
      <c r="AM3179" s="41"/>
      <c r="AO3179" s="2"/>
    </row>
    <row r="3180" spans="16:41" x14ac:dyDescent="0.2">
      <c r="P3180" s="2"/>
      <c r="Q3180" s="2"/>
      <c r="S3180" s="2"/>
      <c r="U3180" s="2"/>
      <c r="V3180" s="2"/>
      <c r="Y3180" s="88"/>
      <c r="AC3180" s="41"/>
      <c r="AE3180" s="159"/>
      <c r="AF3180" s="159"/>
      <c r="AG3180" s="41"/>
      <c r="AH3180" s="88"/>
      <c r="AK3180" s="41"/>
      <c r="AL3180" s="41"/>
      <c r="AM3180" s="41"/>
      <c r="AO3180" s="2"/>
    </row>
    <row r="3181" spans="16:41" x14ac:dyDescent="0.2">
      <c r="P3181" s="2"/>
      <c r="Q3181" s="2"/>
      <c r="S3181" s="2"/>
      <c r="U3181" s="2"/>
      <c r="V3181" s="2"/>
      <c r="Y3181" s="88"/>
      <c r="AC3181" s="41"/>
      <c r="AE3181" s="159"/>
      <c r="AF3181" s="159"/>
      <c r="AG3181" s="41"/>
      <c r="AH3181" s="88"/>
      <c r="AK3181" s="41"/>
      <c r="AL3181" s="41"/>
      <c r="AM3181" s="41"/>
      <c r="AO3181" s="2"/>
    </row>
    <row r="3182" spans="16:41" x14ac:dyDescent="0.2">
      <c r="P3182" s="2"/>
      <c r="Q3182" s="2"/>
      <c r="S3182" s="2"/>
      <c r="U3182" s="2"/>
      <c r="V3182" s="2"/>
      <c r="Y3182" s="88"/>
      <c r="AC3182" s="41"/>
      <c r="AE3182" s="159"/>
      <c r="AF3182" s="159"/>
      <c r="AG3182" s="41"/>
      <c r="AH3182" s="88"/>
      <c r="AK3182" s="41"/>
      <c r="AL3182" s="41"/>
      <c r="AM3182" s="41"/>
      <c r="AO3182" s="2"/>
    </row>
    <row r="3183" spans="16:41" x14ac:dyDescent="0.2">
      <c r="P3183" s="2"/>
      <c r="Q3183" s="2"/>
      <c r="S3183" s="2"/>
      <c r="U3183" s="2"/>
      <c r="V3183" s="2"/>
      <c r="Y3183" s="88"/>
      <c r="AC3183" s="41"/>
      <c r="AE3183" s="159"/>
      <c r="AF3183" s="159"/>
      <c r="AG3183" s="41"/>
      <c r="AH3183" s="88"/>
      <c r="AK3183" s="41"/>
      <c r="AL3183" s="41"/>
      <c r="AM3183" s="41"/>
      <c r="AO3183" s="2"/>
    </row>
    <row r="3184" spans="16:41" x14ac:dyDescent="0.2">
      <c r="P3184" s="2"/>
      <c r="Q3184" s="2"/>
      <c r="S3184" s="2"/>
      <c r="U3184" s="2"/>
      <c r="V3184" s="2"/>
      <c r="Y3184" s="88"/>
      <c r="AC3184" s="41"/>
      <c r="AE3184" s="159"/>
      <c r="AF3184" s="159"/>
      <c r="AG3184" s="41"/>
      <c r="AH3184" s="88"/>
      <c r="AK3184" s="41"/>
      <c r="AL3184" s="41"/>
      <c r="AM3184" s="41"/>
      <c r="AO3184" s="2"/>
    </row>
    <row r="3185" spans="16:41" x14ac:dyDescent="0.2">
      <c r="P3185" s="2"/>
      <c r="Q3185" s="2"/>
      <c r="S3185" s="2"/>
      <c r="U3185" s="2"/>
      <c r="V3185" s="2"/>
      <c r="Y3185" s="88"/>
      <c r="AC3185" s="41"/>
      <c r="AE3185" s="159"/>
      <c r="AF3185" s="159"/>
      <c r="AG3185" s="41"/>
      <c r="AH3185" s="88"/>
      <c r="AK3185" s="41"/>
      <c r="AL3185" s="41"/>
      <c r="AM3185" s="41"/>
      <c r="AO3185" s="2"/>
    </row>
    <row r="3186" spans="16:41" x14ac:dyDescent="0.2">
      <c r="P3186" s="2"/>
      <c r="Q3186" s="2"/>
      <c r="S3186" s="2"/>
      <c r="U3186" s="2"/>
      <c r="V3186" s="2"/>
      <c r="Y3186" s="88"/>
      <c r="AC3186" s="41"/>
      <c r="AE3186" s="159"/>
      <c r="AF3186" s="159"/>
      <c r="AG3186" s="41"/>
      <c r="AH3186" s="88"/>
      <c r="AK3186" s="41"/>
      <c r="AL3186" s="41"/>
      <c r="AM3186" s="41"/>
      <c r="AO3186" s="2"/>
    </row>
    <row r="3187" spans="16:41" x14ac:dyDescent="0.2">
      <c r="P3187" s="2"/>
      <c r="Q3187" s="2"/>
      <c r="S3187" s="2"/>
      <c r="U3187" s="2"/>
      <c r="V3187" s="2"/>
      <c r="Y3187" s="88"/>
      <c r="AC3187" s="41"/>
      <c r="AE3187" s="159"/>
      <c r="AF3187" s="159"/>
      <c r="AG3187" s="41"/>
      <c r="AH3187" s="88"/>
      <c r="AK3187" s="41"/>
      <c r="AL3187" s="41"/>
      <c r="AM3187" s="41"/>
      <c r="AO3187" s="2"/>
    </row>
    <row r="3188" spans="16:41" x14ac:dyDescent="0.2">
      <c r="P3188" s="2"/>
      <c r="Q3188" s="2"/>
      <c r="S3188" s="2"/>
      <c r="U3188" s="2"/>
      <c r="V3188" s="2"/>
      <c r="Y3188" s="88"/>
      <c r="AC3188" s="41"/>
      <c r="AE3188" s="159"/>
      <c r="AF3188" s="159"/>
      <c r="AG3188" s="41"/>
      <c r="AH3188" s="88"/>
      <c r="AK3188" s="41"/>
      <c r="AL3188" s="41"/>
      <c r="AM3188" s="41"/>
      <c r="AO3188" s="2"/>
    </row>
    <row r="3189" spans="16:41" x14ac:dyDescent="0.2">
      <c r="P3189" s="2"/>
      <c r="Q3189" s="2"/>
      <c r="S3189" s="2"/>
      <c r="U3189" s="2"/>
      <c r="V3189" s="2"/>
      <c r="Y3189" s="88"/>
      <c r="AC3189" s="41"/>
      <c r="AE3189" s="159"/>
      <c r="AF3189" s="159"/>
      <c r="AG3189" s="41"/>
      <c r="AH3189" s="88"/>
      <c r="AK3189" s="41"/>
      <c r="AL3189" s="41"/>
      <c r="AM3189" s="41"/>
      <c r="AO3189" s="2"/>
    </row>
    <row r="3190" spans="16:41" x14ac:dyDescent="0.2">
      <c r="P3190" s="2"/>
      <c r="Q3190" s="2"/>
      <c r="S3190" s="2"/>
      <c r="U3190" s="2"/>
      <c r="V3190" s="2"/>
      <c r="Y3190" s="88"/>
      <c r="AC3190" s="41"/>
      <c r="AE3190" s="159"/>
      <c r="AF3190" s="159"/>
      <c r="AG3190" s="41"/>
      <c r="AH3190" s="88"/>
      <c r="AK3190" s="41"/>
      <c r="AL3190" s="41"/>
      <c r="AM3190" s="41"/>
      <c r="AO3190" s="2"/>
    </row>
    <row r="3191" spans="16:41" x14ac:dyDescent="0.2">
      <c r="P3191" s="2"/>
      <c r="Q3191" s="2"/>
      <c r="S3191" s="2"/>
      <c r="U3191" s="2"/>
      <c r="V3191" s="2"/>
      <c r="Y3191" s="88"/>
      <c r="AC3191" s="41"/>
      <c r="AE3191" s="159"/>
      <c r="AF3191" s="159"/>
      <c r="AG3191" s="41"/>
      <c r="AH3191" s="88"/>
      <c r="AK3191" s="41"/>
      <c r="AL3191" s="41"/>
      <c r="AM3191" s="41"/>
      <c r="AO3191" s="2"/>
    </row>
    <row r="3192" spans="16:41" x14ac:dyDescent="0.2">
      <c r="P3192" s="2"/>
      <c r="Q3192" s="2"/>
      <c r="S3192" s="2"/>
      <c r="U3192" s="2"/>
      <c r="V3192" s="2"/>
      <c r="Y3192" s="88"/>
      <c r="AC3192" s="41"/>
      <c r="AE3192" s="159"/>
      <c r="AF3192" s="159"/>
      <c r="AG3192" s="41"/>
      <c r="AH3192" s="88"/>
      <c r="AK3192" s="41"/>
      <c r="AL3192" s="41"/>
      <c r="AM3192" s="41"/>
      <c r="AO3192" s="2"/>
    </row>
    <row r="3193" spans="16:41" x14ac:dyDescent="0.2">
      <c r="P3193" s="2"/>
      <c r="Q3193" s="2"/>
      <c r="S3193" s="2"/>
      <c r="U3193" s="2"/>
      <c r="V3193" s="2"/>
      <c r="Y3193" s="88"/>
      <c r="AC3193" s="41"/>
      <c r="AE3193" s="159"/>
      <c r="AF3193" s="159"/>
      <c r="AG3193" s="41"/>
      <c r="AH3193" s="88"/>
      <c r="AK3193" s="41"/>
      <c r="AL3193" s="41"/>
      <c r="AM3193" s="41"/>
      <c r="AO3193" s="2"/>
    </row>
    <row r="3194" spans="16:41" x14ac:dyDescent="0.2">
      <c r="P3194" s="2"/>
      <c r="Q3194" s="2"/>
      <c r="S3194" s="2"/>
      <c r="U3194" s="2"/>
      <c r="V3194" s="2"/>
      <c r="Y3194" s="88"/>
      <c r="AC3194" s="41"/>
      <c r="AE3194" s="159"/>
      <c r="AF3194" s="159"/>
      <c r="AG3194" s="41"/>
      <c r="AH3194" s="88"/>
      <c r="AK3194" s="41"/>
      <c r="AL3194" s="41"/>
      <c r="AM3194" s="41"/>
      <c r="AO3194" s="2"/>
    </row>
    <row r="3195" spans="16:41" x14ac:dyDescent="0.2">
      <c r="P3195" s="2"/>
      <c r="Q3195" s="2"/>
      <c r="S3195" s="2"/>
      <c r="U3195" s="2"/>
      <c r="V3195" s="2"/>
      <c r="Y3195" s="88"/>
      <c r="AC3195" s="41"/>
      <c r="AE3195" s="159"/>
      <c r="AF3195" s="159"/>
      <c r="AG3195" s="41"/>
      <c r="AH3195" s="88"/>
      <c r="AK3195" s="41"/>
      <c r="AL3195" s="41"/>
      <c r="AM3195" s="41"/>
      <c r="AO3195" s="2"/>
    </row>
    <row r="3196" spans="16:41" x14ac:dyDescent="0.2">
      <c r="P3196" s="2"/>
      <c r="Q3196" s="2"/>
      <c r="S3196" s="2"/>
      <c r="U3196" s="2"/>
      <c r="V3196" s="2"/>
      <c r="Y3196" s="88"/>
      <c r="AC3196" s="41"/>
      <c r="AE3196" s="159"/>
      <c r="AF3196" s="159"/>
      <c r="AG3196" s="41"/>
      <c r="AH3196" s="88"/>
      <c r="AK3196" s="41"/>
      <c r="AL3196" s="41"/>
      <c r="AM3196" s="41"/>
      <c r="AO3196" s="2"/>
    </row>
    <row r="3197" spans="16:41" x14ac:dyDescent="0.2">
      <c r="P3197" s="2"/>
      <c r="Q3197" s="2"/>
      <c r="S3197" s="2"/>
      <c r="U3197" s="2"/>
      <c r="V3197" s="2"/>
      <c r="Y3197" s="88"/>
      <c r="AC3197" s="41"/>
      <c r="AE3197" s="159"/>
      <c r="AF3197" s="159"/>
      <c r="AG3197" s="41"/>
      <c r="AH3197" s="88"/>
      <c r="AK3197" s="41"/>
      <c r="AL3197" s="41"/>
      <c r="AM3197" s="41"/>
      <c r="AO3197" s="2"/>
    </row>
    <row r="3198" spans="16:41" x14ac:dyDescent="0.2">
      <c r="P3198" s="2"/>
      <c r="Q3198" s="2"/>
      <c r="S3198" s="2"/>
      <c r="U3198" s="2"/>
      <c r="V3198" s="2"/>
      <c r="Y3198" s="88"/>
      <c r="AC3198" s="41"/>
      <c r="AE3198" s="159"/>
      <c r="AF3198" s="159"/>
      <c r="AG3198" s="41"/>
      <c r="AH3198" s="88"/>
      <c r="AK3198" s="41"/>
      <c r="AL3198" s="41"/>
      <c r="AM3198" s="41"/>
      <c r="AO3198" s="2"/>
    </row>
    <row r="3199" spans="16:41" x14ac:dyDescent="0.2">
      <c r="P3199" s="2"/>
      <c r="Q3199" s="2"/>
      <c r="S3199" s="2"/>
      <c r="U3199" s="2"/>
      <c r="V3199" s="2"/>
      <c r="Y3199" s="88"/>
      <c r="AC3199" s="41"/>
      <c r="AE3199" s="159"/>
      <c r="AF3199" s="159"/>
      <c r="AG3199" s="41"/>
      <c r="AH3199" s="88"/>
      <c r="AK3199" s="41"/>
      <c r="AL3199" s="41"/>
      <c r="AM3199" s="41"/>
      <c r="AO3199" s="2"/>
    </row>
    <row r="3200" spans="16:41" x14ac:dyDescent="0.2">
      <c r="P3200" s="2"/>
      <c r="Q3200" s="2"/>
      <c r="S3200" s="2"/>
      <c r="U3200" s="2"/>
      <c r="V3200" s="2"/>
      <c r="Y3200" s="88"/>
      <c r="AC3200" s="41"/>
      <c r="AE3200" s="159"/>
      <c r="AF3200" s="159"/>
      <c r="AG3200" s="41"/>
      <c r="AH3200" s="88"/>
      <c r="AK3200" s="41"/>
      <c r="AL3200" s="41"/>
      <c r="AM3200" s="41"/>
      <c r="AO3200" s="2"/>
    </row>
    <row r="3201" spans="16:41" x14ac:dyDescent="0.2">
      <c r="P3201" s="2"/>
      <c r="Q3201" s="2"/>
      <c r="S3201" s="2"/>
      <c r="U3201" s="2"/>
      <c r="V3201" s="2"/>
      <c r="Y3201" s="88"/>
      <c r="AC3201" s="41"/>
      <c r="AE3201" s="159"/>
      <c r="AF3201" s="159"/>
      <c r="AG3201" s="41"/>
      <c r="AH3201" s="88"/>
      <c r="AK3201" s="41"/>
      <c r="AL3201" s="41"/>
      <c r="AM3201" s="41"/>
      <c r="AO3201" s="2"/>
    </row>
    <row r="3202" spans="16:41" x14ac:dyDescent="0.2">
      <c r="P3202" s="2"/>
      <c r="Q3202" s="2"/>
      <c r="S3202" s="2"/>
      <c r="U3202" s="2"/>
      <c r="V3202" s="2"/>
      <c r="Y3202" s="88"/>
      <c r="AC3202" s="41"/>
      <c r="AE3202" s="159"/>
      <c r="AF3202" s="159"/>
      <c r="AG3202" s="41"/>
      <c r="AH3202" s="88"/>
      <c r="AK3202" s="41"/>
      <c r="AL3202" s="41"/>
      <c r="AM3202" s="41"/>
      <c r="AO3202" s="2"/>
    </row>
    <row r="3203" spans="16:41" x14ac:dyDescent="0.2">
      <c r="P3203" s="2"/>
      <c r="Q3203" s="2"/>
      <c r="S3203" s="2"/>
      <c r="U3203" s="2"/>
      <c r="V3203" s="2"/>
      <c r="Y3203" s="88"/>
      <c r="AC3203" s="41"/>
      <c r="AE3203" s="159"/>
      <c r="AF3203" s="159"/>
      <c r="AG3203" s="41"/>
      <c r="AH3203" s="88"/>
      <c r="AK3203" s="41"/>
      <c r="AL3203" s="41"/>
      <c r="AM3203" s="41"/>
      <c r="AO3203" s="2"/>
    </row>
    <row r="3204" spans="16:41" x14ac:dyDescent="0.2">
      <c r="P3204" s="2"/>
      <c r="Q3204" s="2"/>
      <c r="S3204" s="2"/>
      <c r="U3204" s="2"/>
      <c r="V3204" s="2"/>
      <c r="Y3204" s="88"/>
      <c r="AC3204" s="41"/>
      <c r="AE3204" s="159"/>
      <c r="AF3204" s="159"/>
      <c r="AG3204" s="41"/>
      <c r="AH3204" s="88"/>
      <c r="AK3204" s="41"/>
      <c r="AL3204" s="41"/>
      <c r="AM3204" s="41"/>
      <c r="AO3204" s="2"/>
    </row>
    <row r="3205" spans="16:41" x14ac:dyDescent="0.2">
      <c r="P3205" s="2"/>
      <c r="Q3205" s="2"/>
      <c r="S3205" s="2"/>
      <c r="U3205" s="2"/>
      <c r="V3205" s="2"/>
      <c r="Y3205" s="88"/>
      <c r="AC3205" s="41"/>
      <c r="AE3205" s="159"/>
      <c r="AF3205" s="159"/>
      <c r="AG3205" s="41"/>
      <c r="AH3205" s="88"/>
      <c r="AK3205" s="41"/>
      <c r="AL3205" s="41"/>
      <c r="AM3205" s="41"/>
      <c r="AO3205" s="2"/>
    </row>
    <row r="3206" spans="16:41" x14ac:dyDescent="0.2">
      <c r="P3206" s="2"/>
      <c r="Q3206" s="2"/>
      <c r="S3206" s="2"/>
      <c r="U3206" s="2"/>
      <c r="V3206" s="2"/>
      <c r="Y3206" s="88"/>
      <c r="AC3206" s="41"/>
      <c r="AE3206" s="159"/>
      <c r="AF3206" s="159"/>
      <c r="AG3206" s="41"/>
      <c r="AH3206" s="88"/>
      <c r="AK3206" s="41"/>
      <c r="AL3206" s="41"/>
      <c r="AM3206" s="41"/>
      <c r="AO3206" s="2"/>
    </row>
    <row r="3207" spans="16:41" x14ac:dyDescent="0.2">
      <c r="P3207" s="2"/>
      <c r="Q3207" s="2"/>
      <c r="S3207" s="2"/>
      <c r="U3207" s="2"/>
      <c r="V3207" s="2"/>
      <c r="Y3207" s="88"/>
      <c r="AC3207" s="41"/>
      <c r="AE3207" s="159"/>
      <c r="AF3207" s="159"/>
      <c r="AG3207" s="41"/>
      <c r="AH3207" s="88"/>
      <c r="AK3207" s="41"/>
      <c r="AL3207" s="41"/>
      <c r="AM3207" s="41"/>
      <c r="AO3207" s="2"/>
    </row>
    <row r="3208" spans="16:41" x14ac:dyDescent="0.2">
      <c r="P3208" s="2"/>
      <c r="Q3208" s="2"/>
      <c r="S3208" s="2"/>
      <c r="U3208" s="2"/>
      <c r="V3208" s="2"/>
      <c r="Y3208" s="88"/>
      <c r="AC3208" s="41"/>
      <c r="AE3208" s="159"/>
      <c r="AF3208" s="159"/>
      <c r="AG3208" s="41"/>
      <c r="AH3208" s="88"/>
      <c r="AK3208" s="41"/>
      <c r="AL3208" s="41"/>
      <c r="AM3208" s="41"/>
      <c r="AO3208" s="2"/>
    </row>
    <row r="3209" spans="16:41" x14ac:dyDescent="0.2">
      <c r="P3209" s="2"/>
      <c r="Q3209" s="2"/>
      <c r="S3209" s="2"/>
      <c r="U3209" s="2"/>
      <c r="V3209" s="2"/>
      <c r="Y3209" s="88"/>
      <c r="AC3209" s="41"/>
      <c r="AE3209" s="159"/>
      <c r="AF3209" s="159"/>
      <c r="AG3209" s="41"/>
      <c r="AH3209" s="88"/>
      <c r="AK3209" s="41"/>
      <c r="AL3209" s="41"/>
      <c r="AM3209" s="41"/>
      <c r="AO3209" s="2"/>
    </row>
    <row r="3210" spans="16:41" x14ac:dyDescent="0.2">
      <c r="P3210" s="2"/>
      <c r="Q3210" s="2"/>
      <c r="S3210" s="2"/>
      <c r="U3210" s="2"/>
      <c r="V3210" s="2"/>
      <c r="Y3210" s="88"/>
      <c r="AC3210" s="41"/>
      <c r="AE3210" s="159"/>
      <c r="AF3210" s="159"/>
      <c r="AG3210" s="41"/>
      <c r="AH3210" s="88"/>
      <c r="AK3210" s="41"/>
      <c r="AL3210" s="41"/>
      <c r="AM3210" s="41"/>
      <c r="AO3210" s="2"/>
    </row>
    <row r="3211" spans="16:41" x14ac:dyDescent="0.2">
      <c r="P3211" s="2"/>
      <c r="Q3211" s="2"/>
      <c r="S3211" s="2"/>
      <c r="U3211" s="2"/>
      <c r="V3211" s="2"/>
      <c r="Y3211" s="88"/>
      <c r="AC3211" s="41"/>
      <c r="AE3211" s="159"/>
      <c r="AF3211" s="159"/>
      <c r="AG3211" s="41"/>
      <c r="AH3211" s="88"/>
      <c r="AK3211" s="41"/>
      <c r="AL3211" s="41"/>
      <c r="AM3211" s="41"/>
      <c r="AO3211" s="2"/>
    </row>
    <row r="3212" spans="16:41" x14ac:dyDescent="0.2">
      <c r="P3212" s="2"/>
      <c r="Q3212" s="2"/>
      <c r="S3212" s="2"/>
      <c r="U3212" s="2"/>
      <c r="V3212" s="2"/>
      <c r="Y3212" s="88"/>
      <c r="AC3212" s="41"/>
      <c r="AE3212" s="159"/>
      <c r="AF3212" s="159"/>
      <c r="AG3212" s="41"/>
      <c r="AH3212" s="88"/>
      <c r="AK3212" s="41"/>
      <c r="AL3212" s="41"/>
      <c r="AM3212" s="41"/>
      <c r="AO3212" s="2"/>
    </row>
    <row r="3213" spans="16:41" x14ac:dyDescent="0.2">
      <c r="P3213" s="2"/>
      <c r="Q3213" s="2"/>
      <c r="S3213" s="2"/>
      <c r="U3213" s="2"/>
      <c r="V3213" s="2"/>
      <c r="Y3213" s="88"/>
      <c r="AC3213" s="41"/>
      <c r="AE3213" s="159"/>
      <c r="AF3213" s="159"/>
      <c r="AG3213" s="41"/>
      <c r="AH3213" s="88"/>
      <c r="AK3213" s="41"/>
      <c r="AL3213" s="41"/>
      <c r="AM3213" s="41"/>
      <c r="AO3213" s="2"/>
    </row>
    <row r="3214" spans="16:41" x14ac:dyDescent="0.2">
      <c r="P3214" s="2"/>
      <c r="Q3214" s="2"/>
      <c r="S3214" s="2"/>
      <c r="U3214" s="2"/>
      <c r="V3214" s="2"/>
      <c r="Y3214" s="88"/>
      <c r="AC3214" s="41"/>
      <c r="AE3214" s="159"/>
      <c r="AF3214" s="159"/>
      <c r="AG3214" s="41"/>
      <c r="AH3214" s="88"/>
      <c r="AK3214" s="41"/>
      <c r="AL3214" s="41"/>
      <c r="AM3214" s="41"/>
      <c r="AO3214" s="2"/>
    </row>
    <row r="3215" spans="16:41" x14ac:dyDescent="0.2">
      <c r="P3215" s="2"/>
      <c r="Q3215" s="2"/>
      <c r="S3215" s="2"/>
      <c r="U3215" s="2"/>
      <c r="V3215" s="2"/>
      <c r="Y3215" s="88"/>
      <c r="AC3215" s="41"/>
      <c r="AE3215" s="159"/>
      <c r="AF3215" s="159"/>
      <c r="AG3215" s="41"/>
      <c r="AH3215" s="88"/>
      <c r="AK3215" s="41"/>
      <c r="AL3215" s="41"/>
      <c r="AM3215" s="41"/>
      <c r="AO3215" s="2"/>
    </row>
    <row r="3216" spans="16:41" x14ac:dyDescent="0.2">
      <c r="P3216" s="2"/>
      <c r="Q3216" s="2"/>
      <c r="S3216" s="2"/>
      <c r="U3216" s="2"/>
      <c r="V3216" s="2"/>
      <c r="Y3216" s="88"/>
      <c r="AC3216" s="41"/>
      <c r="AE3216" s="159"/>
      <c r="AF3216" s="159"/>
      <c r="AG3216" s="41"/>
      <c r="AH3216" s="88"/>
      <c r="AK3216" s="41"/>
      <c r="AL3216" s="41"/>
      <c r="AM3216" s="41"/>
      <c r="AO3216" s="2"/>
    </row>
    <row r="3217" spans="16:41" x14ac:dyDescent="0.2">
      <c r="P3217" s="2"/>
      <c r="Q3217" s="2"/>
      <c r="S3217" s="2"/>
      <c r="U3217" s="2"/>
      <c r="V3217" s="2"/>
      <c r="Y3217" s="88"/>
      <c r="AC3217" s="41"/>
      <c r="AE3217" s="159"/>
      <c r="AF3217" s="159"/>
      <c r="AG3217" s="41"/>
      <c r="AH3217" s="88"/>
      <c r="AK3217" s="41"/>
      <c r="AL3217" s="41"/>
      <c r="AM3217" s="41"/>
      <c r="AO3217" s="2"/>
    </row>
    <row r="3218" spans="16:41" x14ac:dyDescent="0.2">
      <c r="P3218" s="2"/>
      <c r="Q3218" s="2"/>
      <c r="S3218" s="2"/>
      <c r="U3218" s="2"/>
      <c r="V3218" s="2"/>
      <c r="Y3218" s="88"/>
      <c r="AC3218" s="41"/>
      <c r="AE3218" s="159"/>
      <c r="AF3218" s="159"/>
      <c r="AG3218" s="41"/>
      <c r="AH3218" s="88"/>
      <c r="AK3218" s="41"/>
      <c r="AL3218" s="41"/>
      <c r="AM3218" s="41"/>
      <c r="AO3218" s="2"/>
    </row>
    <row r="3219" spans="16:41" x14ac:dyDescent="0.2">
      <c r="P3219" s="2"/>
      <c r="Q3219" s="2"/>
      <c r="S3219" s="2"/>
      <c r="U3219" s="2"/>
      <c r="V3219" s="2"/>
      <c r="Y3219" s="88"/>
      <c r="AC3219" s="41"/>
      <c r="AE3219" s="159"/>
      <c r="AF3219" s="159"/>
      <c r="AG3219" s="41"/>
      <c r="AH3219" s="88"/>
      <c r="AK3219" s="41"/>
      <c r="AL3219" s="41"/>
      <c r="AM3219" s="41"/>
      <c r="AO3219" s="2"/>
    </row>
    <row r="3220" spans="16:41" x14ac:dyDescent="0.2">
      <c r="P3220" s="2"/>
      <c r="Q3220" s="2"/>
      <c r="S3220" s="2"/>
      <c r="U3220" s="2"/>
      <c r="V3220" s="2"/>
      <c r="Y3220" s="88"/>
      <c r="AC3220" s="41"/>
      <c r="AE3220" s="159"/>
      <c r="AF3220" s="159"/>
      <c r="AG3220" s="41"/>
      <c r="AH3220" s="88"/>
      <c r="AK3220" s="41"/>
      <c r="AL3220" s="41"/>
      <c r="AM3220" s="41"/>
      <c r="AO3220" s="2"/>
    </row>
    <row r="3221" spans="16:41" x14ac:dyDescent="0.2">
      <c r="P3221" s="2"/>
      <c r="Q3221" s="2"/>
      <c r="S3221" s="2"/>
      <c r="U3221" s="2"/>
      <c r="V3221" s="2"/>
      <c r="Y3221" s="88"/>
      <c r="AC3221" s="41"/>
      <c r="AE3221" s="159"/>
      <c r="AF3221" s="159"/>
      <c r="AG3221" s="41"/>
      <c r="AH3221" s="88"/>
      <c r="AK3221" s="41"/>
      <c r="AL3221" s="41"/>
      <c r="AM3221" s="41"/>
      <c r="AO3221" s="2"/>
    </row>
    <row r="3222" spans="16:41" x14ac:dyDescent="0.2">
      <c r="P3222" s="2"/>
      <c r="Q3222" s="2"/>
      <c r="S3222" s="2"/>
      <c r="U3222" s="2"/>
      <c r="V3222" s="2"/>
      <c r="Y3222" s="88"/>
      <c r="AC3222" s="41"/>
      <c r="AE3222" s="159"/>
      <c r="AF3222" s="159"/>
      <c r="AG3222" s="41"/>
      <c r="AH3222" s="88"/>
      <c r="AK3222" s="41"/>
      <c r="AL3222" s="41"/>
      <c r="AM3222" s="41"/>
      <c r="AO3222" s="2"/>
    </row>
  </sheetData>
  <sortState xmlns:xlrd2="http://schemas.microsoft.com/office/spreadsheetml/2017/richdata2" ref="A730:AP733">
    <sortCondition ref="G730:G733"/>
  </sortState>
  <mergeCells count="13">
    <mergeCell ref="L13:T13"/>
    <mergeCell ref="O11:P11"/>
    <mergeCell ref="O10:T10"/>
    <mergeCell ref="W10:X10"/>
    <mergeCell ref="AE14:AG14"/>
    <mergeCell ref="Z10:AG10"/>
    <mergeCell ref="W13:X13"/>
    <mergeCell ref="N15:T16"/>
    <mergeCell ref="D2052:E2052"/>
    <mergeCell ref="O18:P18"/>
    <mergeCell ref="C2046:T2046"/>
    <mergeCell ref="C2048:T2048"/>
    <mergeCell ref="C19:T19"/>
  </mergeCells>
  <phoneticPr fontId="0" type="noConversion"/>
  <printOptions horizontalCentered="1"/>
  <pageMargins left="0.35" right="0.35" top="0.35" bottom="0.4" header="0.5" footer="0.25"/>
  <pageSetup orientation="portrait" r:id="rId1"/>
  <headerFooter alignWithMargins="0">
    <oddFooter>&amp;C&amp;8Page &amp;P of &amp;N</oddFooter>
  </headerFooter>
  <rowBreaks count="23" manualBreakCount="23">
    <brk id="12" max="16383" man="1"/>
    <brk id="108" max="16383" man="1"/>
    <brk id="204" max="16383" man="1"/>
    <brk id="286" max="16383" man="1"/>
    <brk id="373" max="16383" man="1"/>
    <brk id="462" max="16383" man="1"/>
    <brk id="555" max="16383" man="1"/>
    <brk id="642" max="16383" man="1"/>
    <brk id="721" max="16383" man="1"/>
    <brk id="812" max="16383" man="1"/>
    <brk id="899" max="16383" man="1"/>
    <brk id="988" max="16383" man="1"/>
    <brk id="1081" max="16383" man="1"/>
    <brk id="1174" max="16383" man="1"/>
    <brk id="1261" max="16383" man="1"/>
    <brk id="1343" max="16383" man="1"/>
    <brk id="1434" max="16383" man="1"/>
    <brk id="1528" max="16383" man="1"/>
    <brk id="1616" max="16383" man="1"/>
    <brk id="1692" max="16383" man="1"/>
    <brk id="1788" max="16383" man="1"/>
    <brk id="1873" max="16383" man="1"/>
    <brk id="196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76</v>
      </c>
    </row>
    <row r="3" spans="1:2" x14ac:dyDescent="0.2">
      <c r="A3" s="128" t="s">
        <v>77</v>
      </c>
      <c r="B3" s="129" t="s">
        <v>78</v>
      </c>
    </row>
    <row r="5" spans="1:2" x14ac:dyDescent="0.2">
      <c r="A5" s="130" t="s">
        <v>79</v>
      </c>
      <c r="B5" s="129"/>
    </row>
    <row r="8" spans="1:2" x14ac:dyDescent="0.2">
      <c r="A8" s="131" t="s">
        <v>31</v>
      </c>
      <c r="B8" s="131" t="s">
        <v>80</v>
      </c>
    </row>
    <row r="9" spans="1:2" x14ac:dyDescent="0.2">
      <c r="A9" s="132"/>
      <c r="B9" s="129"/>
    </row>
    <row r="10" spans="1:2" x14ac:dyDescent="0.2">
      <c r="A10" s="132"/>
      <c r="B10" s="129"/>
    </row>
    <row r="11" spans="1:2" x14ac:dyDescent="0.2">
      <c r="A11" s="132"/>
      <c r="B11" s="129"/>
    </row>
    <row r="12" spans="1:2" x14ac:dyDescent="0.2">
      <c r="A12" s="132"/>
    </row>
    <row r="13" spans="1:2" x14ac:dyDescent="0.2">
      <c r="A13" s="132"/>
      <c r="B13" s="132"/>
    </row>
    <row r="14" spans="1:2" x14ac:dyDescent="0.2">
      <c r="A14" s="132"/>
      <c r="B14" s="132"/>
    </row>
    <row r="15" spans="1:2" x14ac:dyDescent="0.2">
      <c r="A15" s="132"/>
      <c r="B15" s="132"/>
    </row>
    <row r="16" spans="1:2" x14ac:dyDescent="0.2">
      <c r="A16" s="132"/>
      <c r="B16" s="132"/>
    </row>
    <row r="17" spans="1:2" x14ac:dyDescent="0.2">
      <c r="A17" s="132"/>
      <c r="B17" s="132"/>
    </row>
    <row r="18" spans="1:2" x14ac:dyDescent="0.2">
      <c r="A18" s="132"/>
      <c r="B18" s="132"/>
    </row>
    <row r="19" spans="1:2" x14ac:dyDescent="0.2">
      <c r="A19" s="132"/>
      <c r="B19" s="132"/>
    </row>
    <row r="20" spans="1:2" x14ac:dyDescent="0.2">
      <c r="A20" s="132"/>
      <c r="B20" s="132"/>
    </row>
    <row r="21" spans="1:2" x14ac:dyDescent="0.2">
      <c r="A21" s="132"/>
      <c r="B21" s="132"/>
    </row>
    <row r="22" spans="1:2" x14ac:dyDescent="0.2">
      <c r="A22" s="132"/>
      <c r="B22" s="132"/>
    </row>
    <row r="23" spans="1:2" x14ac:dyDescent="0.2">
      <c r="A23" s="132"/>
      <c r="B23" s="132"/>
    </row>
    <row r="24" spans="1:2" x14ac:dyDescent="0.2">
      <c r="A24" s="132"/>
      <c r="B24" s="132"/>
    </row>
    <row r="25" spans="1:2" x14ac:dyDescent="0.2">
      <c r="A25" s="132"/>
      <c r="B25" s="132"/>
    </row>
    <row r="26" spans="1:2" x14ac:dyDescent="0.2">
      <c r="A26" s="132"/>
      <c r="B26" s="132"/>
    </row>
    <row r="27" spans="1:2" x14ac:dyDescent="0.2">
      <c r="A27" s="132"/>
      <c r="B27" s="132"/>
    </row>
    <row r="28" spans="1:2" x14ac:dyDescent="0.2">
      <c r="A28" s="132"/>
      <c r="B28" s="132"/>
    </row>
    <row r="29" spans="1:2" x14ac:dyDescent="0.2">
      <c r="A29" s="132"/>
      <c r="B29" s="132"/>
    </row>
    <row r="30" spans="1:2" x14ac:dyDescent="0.2">
      <c r="A30" s="132"/>
      <c r="B30" s="132"/>
    </row>
    <row r="31" spans="1:2" x14ac:dyDescent="0.2">
      <c r="A31" s="132"/>
      <c r="B31" s="132"/>
    </row>
    <row r="32" spans="1:2" x14ac:dyDescent="0.2">
      <c r="A32" s="132"/>
      <c r="B32" s="132"/>
    </row>
    <row r="33" spans="1:2" x14ac:dyDescent="0.2">
      <c r="A33" s="132"/>
      <c r="B33" s="132"/>
    </row>
    <row r="34" spans="1:2" x14ac:dyDescent="0.2">
      <c r="A34" s="132"/>
      <c r="B34" s="132"/>
    </row>
    <row r="35" spans="1:2" x14ac:dyDescent="0.2">
      <c r="A35" s="132"/>
      <c r="B35" s="132"/>
    </row>
    <row r="36" spans="1:2" x14ac:dyDescent="0.2">
      <c r="A36" s="132"/>
      <c r="B36" s="132"/>
    </row>
    <row r="37" spans="1:2" x14ac:dyDescent="0.2">
      <c r="A37" s="132"/>
      <c r="B37" s="132"/>
    </row>
    <row r="38" spans="1:2" x14ac:dyDescent="0.2">
      <c r="A38" s="132"/>
      <c r="B38" s="132"/>
    </row>
    <row r="39" spans="1:2" x14ac:dyDescent="0.2">
      <c r="A39" s="132"/>
      <c r="B39" s="132"/>
    </row>
    <row r="40" spans="1:2" x14ac:dyDescent="0.2">
      <c r="A40" s="132"/>
      <c r="B40" s="132"/>
    </row>
    <row r="41" spans="1:2" x14ac:dyDescent="0.2">
      <c r="A41" s="132"/>
      <c r="B41" s="132"/>
    </row>
    <row r="42" spans="1:2" x14ac:dyDescent="0.2">
      <c r="A42" s="132"/>
      <c r="B42" s="132"/>
    </row>
    <row r="43" spans="1:2" x14ac:dyDescent="0.2">
      <c r="A43" s="132"/>
      <c r="B43" s="132"/>
    </row>
    <row r="44" spans="1:2" x14ac:dyDescent="0.2">
      <c r="A44" s="132"/>
      <c r="B44" s="132"/>
    </row>
    <row r="45" spans="1:2" x14ac:dyDescent="0.2">
      <c r="A45" s="132"/>
      <c r="B45" s="132"/>
    </row>
    <row r="46" spans="1:2" x14ac:dyDescent="0.2">
      <c r="A46" s="132"/>
      <c r="B46" s="132"/>
    </row>
    <row r="47" spans="1:2" x14ac:dyDescent="0.2">
      <c r="A47" s="132"/>
      <c r="B47" s="132"/>
    </row>
    <row r="48" spans="1:2" x14ac:dyDescent="0.2">
      <c r="A48" s="132"/>
      <c r="B48" s="132"/>
    </row>
    <row r="49" spans="1:2" x14ac:dyDescent="0.2">
      <c r="A49" s="132"/>
      <c r="B49" s="132"/>
    </row>
    <row r="50" spans="1:2" x14ac:dyDescent="0.2">
      <c r="A50" s="132"/>
      <c r="B50" s="132"/>
    </row>
    <row r="51" spans="1:2" x14ac:dyDescent="0.2">
      <c r="A51" s="132"/>
      <c r="B51" s="132"/>
    </row>
    <row r="52" spans="1:2" x14ac:dyDescent="0.2">
      <c r="A52" s="132"/>
      <c r="B52" s="132"/>
    </row>
    <row r="53" spans="1:2" x14ac:dyDescent="0.2">
      <c r="A53" s="132"/>
      <c r="B53" s="132"/>
    </row>
    <row r="54" spans="1:2" x14ac:dyDescent="0.2">
      <c r="A54" s="132"/>
      <c r="B54" s="132"/>
    </row>
    <row r="55" spans="1:2" x14ac:dyDescent="0.2">
      <c r="A55" s="132"/>
      <c r="B55" s="132"/>
    </row>
    <row r="56" spans="1:2" x14ac:dyDescent="0.2">
      <c r="A56" s="132"/>
      <c r="B56" s="132"/>
    </row>
    <row r="57" spans="1:2" x14ac:dyDescent="0.2">
      <c r="A57" s="132"/>
      <c r="B57" s="132"/>
    </row>
    <row r="58" spans="1:2" x14ac:dyDescent="0.2">
      <c r="A58" s="132"/>
      <c r="B58" s="132"/>
    </row>
    <row r="59" spans="1:2" x14ac:dyDescent="0.2">
      <c r="A59" s="132"/>
      <c r="B59" s="132"/>
    </row>
    <row r="60" spans="1:2" x14ac:dyDescent="0.2">
      <c r="A60" s="132"/>
      <c r="B60" s="132"/>
    </row>
    <row r="61" spans="1:2" x14ac:dyDescent="0.2">
      <c r="A61" s="132"/>
      <c r="B61" s="132"/>
    </row>
    <row r="62" spans="1:2" x14ac:dyDescent="0.2">
      <c r="A62" s="132"/>
      <c r="B62" s="132"/>
    </row>
    <row r="63" spans="1:2" x14ac:dyDescent="0.2">
      <c r="A63" s="132"/>
      <c r="B63" s="132"/>
    </row>
    <row r="64" spans="1:2" x14ac:dyDescent="0.2">
      <c r="A64" s="132"/>
      <c r="B64" s="132"/>
    </row>
    <row r="65" spans="1:2" x14ac:dyDescent="0.2">
      <c r="A65" s="132"/>
      <c r="B65" s="132"/>
    </row>
    <row r="66" spans="1:2" x14ac:dyDescent="0.2">
      <c r="A66" s="132"/>
      <c r="B66" s="132"/>
    </row>
    <row r="67" spans="1:2" x14ac:dyDescent="0.2">
      <c r="A67" s="132"/>
      <c r="B67" s="132"/>
    </row>
    <row r="68" spans="1:2" x14ac:dyDescent="0.2">
      <c r="A68" s="132"/>
      <c r="B68" s="132"/>
    </row>
    <row r="69" spans="1:2" x14ac:dyDescent="0.2">
      <c r="A69" s="132"/>
      <c r="B69" s="132"/>
    </row>
    <row r="70" spans="1:2" x14ac:dyDescent="0.2">
      <c r="A70" s="132"/>
      <c r="B70" s="132"/>
    </row>
    <row r="71" spans="1:2" x14ac:dyDescent="0.2">
      <c r="A71" s="132"/>
      <c r="B71" s="132"/>
    </row>
    <row r="72" spans="1:2" x14ac:dyDescent="0.2">
      <c r="A72" s="132"/>
      <c r="B72" s="132"/>
    </row>
    <row r="73" spans="1:2" x14ac:dyDescent="0.2">
      <c r="A73" s="132"/>
      <c r="B73" s="132"/>
    </row>
    <row r="74" spans="1:2" x14ac:dyDescent="0.2">
      <c r="A74" s="132"/>
      <c r="B74" s="132"/>
    </row>
    <row r="75" spans="1:2" x14ac:dyDescent="0.2">
      <c r="A75" s="132"/>
      <c r="B75" s="132"/>
    </row>
    <row r="76" spans="1:2" x14ac:dyDescent="0.2">
      <c r="A76" s="132"/>
      <c r="B76" s="132"/>
    </row>
  </sheetData>
  <phoneticPr fontId="0" type="noConversion"/>
  <hyperlinks>
    <hyperlink ref="B3" r:id="rId1" xr:uid="{00000000-0004-0000-0300-000000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934"/>
  <sheetViews>
    <sheetView zoomScaleNormal="100" workbookViewId="0">
      <selection activeCell="B896" sqref="B896:B918"/>
    </sheetView>
  </sheetViews>
  <sheetFormatPr defaultRowHeight="12.75" x14ac:dyDescent="0.2"/>
  <cols>
    <col min="1" max="1" width="13.28515625" style="171" customWidth="1"/>
    <col min="2" max="2" width="34.7109375" style="220" customWidth="1"/>
    <col min="3" max="3" width="55.85546875" style="220" customWidth="1"/>
    <col min="4" max="16384" width="9.140625" style="220"/>
  </cols>
  <sheetData>
    <row r="1" spans="1:3" s="216" customFormat="1" ht="25.5" x14ac:dyDescent="0.2">
      <c r="A1" s="175" t="s">
        <v>708</v>
      </c>
      <c r="B1" s="176" t="s">
        <v>46</v>
      </c>
      <c r="C1" s="176" t="s">
        <v>23</v>
      </c>
    </row>
    <row r="2" spans="1:3" s="203" customFormat="1" x14ac:dyDescent="0.2">
      <c r="A2" s="169" t="s">
        <v>0</v>
      </c>
    </row>
    <row r="3" spans="1:3" s="203" customFormat="1" x14ac:dyDescent="0.2">
      <c r="A3" s="201">
        <v>40827</v>
      </c>
      <c r="B3" s="203" t="s">
        <v>249</v>
      </c>
      <c r="C3" s="203" t="s">
        <v>269</v>
      </c>
    </row>
    <row r="4" spans="1:3" s="203" customFormat="1" x14ac:dyDescent="0.2">
      <c r="A4" s="201">
        <v>40827</v>
      </c>
      <c r="B4" s="203" t="s">
        <v>267</v>
      </c>
      <c r="C4" s="203" t="s">
        <v>268</v>
      </c>
    </row>
    <row r="5" spans="1:3" s="203" customFormat="1" x14ac:dyDescent="0.2">
      <c r="A5" s="201">
        <v>40827</v>
      </c>
      <c r="B5" s="203" t="s">
        <v>263</v>
      </c>
      <c r="C5" s="203" t="s">
        <v>269</v>
      </c>
    </row>
    <row r="6" spans="1:3" s="203" customFormat="1" x14ac:dyDescent="0.2">
      <c r="A6" s="201">
        <v>40827</v>
      </c>
      <c r="B6" s="203" t="s">
        <v>264</v>
      </c>
      <c r="C6" s="203" t="s">
        <v>269</v>
      </c>
    </row>
    <row r="7" spans="1:3" s="203" customFormat="1" x14ac:dyDescent="0.2">
      <c r="A7" s="217">
        <v>40827</v>
      </c>
      <c r="B7" s="203" t="s">
        <v>280</v>
      </c>
      <c r="C7" s="203" t="s">
        <v>269</v>
      </c>
    </row>
    <row r="8" spans="1:3" s="203" customFormat="1" x14ac:dyDescent="0.2">
      <c r="A8" s="217">
        <v>40827</v>
      </c>
      <c r="B8" s="203" t="s">
        <v>288</v>
      </c>
      <c r="C8" s="203" t="s">
        <v>269</v>
      </c>
    </row>
    <row r="9" spans="1:3" s="203" customFormat="1" x14ac:dyDescent="0.2">
      <c r="A9" s="201">
        <v>40827</v>
      </c>
      <c r="B9" s="203" t="s">
        <v>265</v>
      </c>
      <c r="C9" s="203" t="s">
        <v>270</v>
      </c>
    </row>
    <row r="10" spans="1:3" s="203" customFormat="1" x14ac:dyDescent="0.2">
      <c r="A10" s="217">
        <v>40827</v>
      </c>
      <c r="B10" s="203" t="s">
        <v>289</v>
      </c>
      <c r="C10" s="203" t="s">
        <v>269</v>
      </c>
    </row>
    <row r="11" spans="1:3" s="203" customFormat="1" x14ac:dyDescent="0.2">
      <c r="A11" s="201">
        <v>40827</v>
      </c>
      <c r="B11" s="203" t="s">
        <v>279</v>
      </c>
      <c r="C11" s="203" t="s">
        <v>269</v>
      </c>
    </row>
    <row r="12" spans="1:3" s="203" customFormat="1" x14ac:dyDescent="0.2">
      <c r="A12" s="217">
        <v>40827</v>
      </c>
      <c r="B12" s="203" t="s">
        <v>290</v>
      </c>
      <c r="C12" s="203" t="s">
        <v>269</v>
      </c>
    </row>
    <row r="13" spans="1:3" s="203" customFormat="1" x14ac:dyDescent="0.2">
      <c r="A13" s="166">
        <v>41053</v>
      </c>
      <c r="B13" s="167" t="s">
        <v>311</v>
      </c>
      <c r="C13" s="167" t="s">
        <v>312</v>
      </c>
    </row>
    <row r="14" spans="1:3" s="203" customFormat="1" ht="25.5" x14ac:dyDescent="0.2">
      <c r="A14" s="217">
        <v>41341</v>
      </c>
      <c r="B14" s="203" t="s">
        <v>126</v>
      </c>
      <c r="C14" s="202" t="s">
        <v>414</v>
      </c>
    </row>
    <row r="15" spans="1:3" s="203" customFormat="1" ht="25.5" x14ac:dyDescent="0.2">
      <c r="A15" s="217">
        <v>41341</v>
      </c>
      <c r="B15" s="203" t="s">
        <v>148</v>
      </c>
      <c r="C15" s="202" t="s">
        <v>416</v>
      </c>
    </row>
    <row r="16" spans="1:3" s="203" customFormat="1" x14ac:dyDescent="0.2">
      <c r="A16" s="217">
        <v>41341</v>
      </c>
      <c r="B16" s="203" t="s">
        <v>325</v>
      </c>
      <c r="C16" s="203" t="s">
        <v>312</v>
      </c>
    </row>
    <row r="17" spans="1:3" s="203" customFormat="1" ht="25.5" x14ac:dyDescent="0.2">
      <c r="A17" s="217">
        <v>41341</v>
      </c>
      <c r="B17" s="203" t="s">
        <v>304</v>
      </c>
      <c r="C17" s="202" t="s">
        <v>417</v>
      </c>
    </row>
    <row r="18" spans="1:3" s="203" customFormat="1" ht="51" x14ac:dyDescent="0.2">
      <c r="A18" s="217">
        <v>41341</v>
      </c>
      <c r="B18" s="203" t="s">
        <v>336</v>
      </c>
      <c r="C18" s="202" t="s">
        <v>419</v>
      </c>
    </row>
    <row r="19" spans="1:3" s="203" customFormat="1" x14ac:dyDescent="0.2">
      <c r="A19" s="217">
        <v>41341</v>
      </c>
      <c r="B19" s="203" t="s">
        <v>337</v>
      </c>
      <c r="C19" s="202" t="s">
        <v>418</v>
      </c>
    </row>
    <row r="20" spans="1:3" s="203" customFormat="1" x14ac:dyDescent="0.2">
      <c r="A20" s="217">
        <v>41341</v>
      </c>
      <c r="B20" s="203" t="s">
        <v>412</v>
      </c>
      <c r="C20" s="203" t="s">
        <v>420</v>
      </c>
    </row>
    <row r="21" spans="1:3" s="203" customFormat="1" ht="25.5" x14ac:dyDescent="0.2">
      <c r="A21" s="217">
        <v>41341</v>
      </c>
      <c r="B21" s="203" t="s">
        <v>178</v>
      </c>
      <c r="C21" s="202" t="s">
        <v>416</v>
      </c>
    </row>
    <row r="22" spans="1:3" s="203" customFormat="1" ht="25.5" x14ac:dyDescent="0.2">
      <c r="A22" s="217">
        <v>41341</v>
      </c>
      <c r="B22" s="203" t="s">
        <v>421</v>
      </c>
      <c r="C22" s="202" t="s">
        <v>422</v>
      </c>
    </row>
    <row r="23" spans="1:3" s="203" customFormat="1" x14ac:dyDescent="0.2">
      <c r="A23" s="217">
        <v>41341</v>
      </c>
      <c r="B23" s="203" t="s">
        <v>353</v>
      </c>
      <c r="C23" s="203" t="s">
        <v>312</v>
      </c>
    </row>
    <row r="24" spans="1:3" s="203" customFormat="1" x14ac:dyDescent="0.2">
      <c r="A24" s="217">
        <v>41341</v>
      </c>
      <c r="B24" s="203" t="s">
        <v>351</v>
      </c>
      <c r="C24" s="203" t="s">
        <v>312</v>
      </c>
    </row>
    <row r="25" spans="1:3" s="203" customFormat="1" x14ac:dyDescent="0.2">
      <c r="A25" s="217">
        <v>41341</v>
      </c>
      <c r="B25" s="203" t="s">
        <v>188</v>
      </c>
      <c r="C25" s="203" t="s">
        <v>427</v>
      </c>
    </row>
    <row r="26" spans="1:3" s="203" customFormat="1" x14ac:dyDescent="0.2">
      <c r="A26" s="217">
        <v>41341</v>
      </c>
      <c r="B26" s="203" t="s">
        <v>189</v>
      </c>
      <c r="C26" s="203" t="s">
        <v>426</v>
      </c>
    </row>
    <row r="27" spans="1:3" s="203" customFormat="1" x14ac:dyDescent="0.2">
      <c r="A27" s="217">
        <v>41341</v>
      </c>
      <c r="B27" s="203" t="s">
        <v>413</v>
      </c>
      <c r="C27" s="203" t="s">
        <v>423</v>
      </c>
    </row>
    <row r="28" spans="1:3" s="203" customFormat="1" ht="38.25" x14ac:dyDescent="0.2">
      <c r="A28" s="217">
        <v>41341</v>
      </c>
      <c r="B28" s="203" t="s">
        <v>201</v>
      </c>
      <c r="C28" s="202" t="s">
        <v>424</v>
      </c>
    </row>
    <row r="29" spans="1:3" s="203" customFormat="1" x14ac:dyDescent="0.2">
      <c r="A29" s="217">
        <v>41341</v>
      </c>
      <c r="B29" s="203" t="s">
        <v>366</v>
      </c>
      <c r="C29" s="203" t="s">
        <v>425</v>
      </c>
    </row>
    <row r="30" spans="1:3" s="203" customFormat="1" x14ac:dyDescent="0.2">
      <c r="A30" s="217">
        <v>41341</v>
      </c>
      <c r="B30" s="203" t="s">
        <v>271</v>
      </c>
      <c r="C30" s="203" t="s">
        <v>428</v>
      </c>
    </row>
    <row r="31" spans="1:3" s="203" customFormat="1" ht="25.5" x14ac:dyDescent="0.2">
      <c r="A31" s="217">
        <v>41341</v>
      </c>
      <c r="B31" s="203" t="s">
        <v>294</v>
      </c>
      <c r="C31" s="202" t="s">
        <v>429</v>
      </c>
    </row>
    <row r="32" spans="1:3" s="203" customFormat="1" x14ac:dyDescent="0.2">
      <c r="A32" s="217">
        <v>41341</v>
      </c>
      <c r="B32" s="203" t="s">
        <v>217</v>
      </c>
      <c r="C32" s="203" t="s">
        <v>426</v>
      </c>
    </row>
    <row r="33" spans="1:3" s="203" customFormat="1" x14ac:dyDescent="0.2">
      <c r="A33" s="217">
        <v>41341</v>
      </c>
      <c r="B33" s="203" t="s">
        <v>384</v>
      </c>
      <c r="C33" s="203" t="s">
        <v>312</v>
      </c>
    </row>
    <row r="34" spans="1:3" s="203" customFormat="1" x14ac:dyDescent="0.2">
      <c r="A34" s="217">
        <v>41341</v>
      </c>
      <c r="B34" s="203" t="s">
        <v>383</v>
      </c>
      <c r="C34" s="203" t="s">
        <v>312</v>
      </c>
    </row>
    <row r="35" spans="1:3" s="203" customFormat="1" ht="25.5" x14ac:dyDescent="0.2">
      <c r="A35" s="217">
        <v>41341</v>
      </c>
      <c r="B35" s="203" t="s">
        <v>228</v>
      </c>
      <c r="C35" s="202" t="s">
        <v>430</v>
      </c>
    </row>
    <row r="36" spans="1:3" s="203" customFormat="1" x14ac:dyDescent="0.2">
      <c r="A36" s="217">
        <v>41341</v>
      </c>
      <c r="B36" s="203" t="s">
        <v>374</v>
      </c>
      <c r="C36" s="203" t="s">
        <v>312</v>
      </c>
    </row>
    <row r="37" spans="1:3" s="203" customFormat="1" ht="38.25" x14ac:dyDescent="0.2">
      <c r="A37" s="217">
        <v>41341</v>
      </c>
      <c r="B37" s="203" t="s">
        <v>235</v>
      </c>
      <c r="C37" s="202" t="s">
        <v>415</v>
      </c>
    </row>
    <row r="38" spans="1:3" s="203" customFormat="1" x14ac:dyDescent="0.2">
      <c r="A38" s="217">
        <v>41341</v>
      </c>
      <c r="B38" s="203" t="s">
        <v>387</v>
      </c>
      <c r="C38" s="203" t="s">
        <v>312</v>
      </c>
    </row>
    <row r="39" spans="1:3" s="203" customFormat="1" x14ac:dyDescent="0.2">
      <c r="A39" s="217">
        <v>41341</v>
      </c>
      <c r="B39" s="203" t="s">
        <v>399</v>
      </c>
      <c r="C39" s="203" t="s">
        <v>312</v>
      </c>
    </row>
    <row r="40" spans="1:3" s="167" customFormat="1" ht="25.5" x14ac:dyDescent="0.2">
      <c r="A40" s="169">
        <v>41802</v>
      </c>
      <c r="B40" s="167" t="s">
        <v>450</v>
      </c>
      <c r="C40" s="168" t="s">
        <v>451</v>
      </c>
    </row>
    <row r="41" spans="1:3" s="167" customFormat="1" ht="25.5" x14ac:dyDescent="0.2">
      <c r="A41" s="169">
        <v>41802</v>
      </c>
      <c r="B41" s="167" t="s">
        <v>478</v>
      </c>
      <c r="C41" s="168" t="s">
        <v>479</v>
      </c>
    </row>
    <row r="42" spans="1:3" s="167" customFormat="1" x14ac:dyDescent="0.2">
      <c r="A42" s="169">
        <v>41802</v>
      </c>
      <c r="B42" s="167" t="s">
        <v>510</v>
      </c>
      <c r="C42" s="167" t="s">
        <v>511</v>
      </c>
    </row>
    <row r="43" spans="1:3" s="203" customFormat="1" x14ac:dyDescent="0.2">
      <c r="A43" s="217">
        <v>41341</v>
      </c>
      <c r="B43" s="203" t="s">
        <v>540</v>
      </c>
      <c r="C43" s="203" t="s">
        <v>542</v>
      </c>
    </row>
    <row r="44" spans="1:3" s="203" customFormat="1" x14ac:dyDescent="0.2">
      <c r="A44" s="217">
        <v>41341</v>
      </c>
      <c r="B44" s="203" t="s">
        <v>541</v>
      </c>
      <c r="C44" s="203" t="s">
        <v>542</v>
      </c>
    </row>
    <row r="45" spans="1:3" s="167" customFormat="1" x14ac:dyDescent="0.2">
      <c r="A45" s="169">
        <v>41900</v>
      </c>
      <c r="B45" s="167" t="s">
        <v>544</v>
      </c>
      <c r="C45" s="167" t="s">
        <v>545</v>
      </c>
    </row>
    <row r="46" spans="1:3" s="203" customFormat="1" x14ac:dyDescent="0.2">
      <c r="A46" s="217">
        <v>42136</v>
      </c>
      <c r="B46" s="203" t="s">
        <v>606</v>
      </c>
      <c r="C46" s="203" t="s">
        <v>542</v>
      </c>
    </row>
    <row r="47" spans="1:3" s="203" customFormat="1" ht="25.5" x14ac:dyDescent="0.2">
      <c r="A47" s="217">
        <v>42136</v>
      </c>
      <c r="B47" s="203" t="s">
        <v>249</v>
      </c>
      <c r="C47" s="202" t="s">
        <v>607</v>
      </c>
    </row>
    <row r="48" spans="1:3" s="203" customFormat="1" ht="51" x14ac:dyDescent="0.2">
      <c r="A48" s="217">
        <v>42136</v>
      </c>
      <c r="B48" s="203" t="s">
        <v>436</v>
      </c>
      <c r="C48" s="202" t="s">
        <v>650</v>
      </c>
    </row>
    <row r="49" spans="1:3" s="203" customFormat="1" ht="25.5" x14ac:dyDescent="0.2">
      <c r="A49" s="217">
        <v>42136</v>
      </c>
      <c r="B49" s="203" t="s">
        <v>440</v>
      </c>
      <c r="C49" s="202" t="s">
        <v>610</v>
      </c>
    </row>
    <row r="50" spans="1:3" s="203" customFormat="1" ht="25.5" x14ac:dyDescent="0.2">
      <c r="A50" s="217">
        <v>42136</v>
      </c>
      <c r="B50" s="203" t="s">
        <v>557</v>
      </c>
      <c r="C50" s="202" t="s">
        <v>611</v>
      </c>
    </row>
    <row r="51" spans="1:3" s="203" customFormat="1" ht="38.25" x14ac:dyDescent="0.2">
      <c r="A51" s="217">
        <v>42136</v>
      </c>
      <c r="B51" s="203" t="s">
        <v>544</v>
      </c>
      <c r="C51" s="202" t="s">
        <v>614</v>
      </c>
    </row>
    <row r="52" spans="1:3" s="203" customFormat="1" ht="25.5" x14ac:dyDescent="0.2">
      <c r="A52" s="217">
        <v>42136</v>
      </c>
      <c r="B52" s="203" t="s">
        <v>616</v>
      </c>
      <c r="C52" s="202" t="s">
        <v>617</v>
      </c>
    </row>
    <row r="53" spans="1:3" s="203" customFormat="1" ht="25.5" x14ac:dyDescent="0.2">
      <c r="A53" s="217">
        <v>42136</v>
      </c>
      <c r="B53" s="203" t="s">
        <v>618</v>
      </c>
      <c r="C53" s="202" t="s">
        <v>619</v>
      </c>
    </row>
    <row r="54" spans="1:3" s="203" customFormat="1" ht="38.25" x14ac:dyDescent="0.2">
      <c r="A54" s="217">
        <v>42136</v>
      </c>
      <c r="B54" s="203" t="s">
        <v>624</v>
      </c>
      <c r="C54" s="202" t="s">
        <v>651</v>
      </c>
    </row>
    <row r="55" spans="1:3" s="203" customFormat="1" x14ac:dyDescent="0.2">
      <c r="A55" s="217">
        <v>42136</v>
      </c>
      <c r="B55" s="203" t="s">
        <v>625</v>
      </c>
      <c r="C55" s="202" t="s">
        <v>626</v>
      </c>
    </row>
    <row r="56" spans="1:3" s="203" customFormat="1" ht="38.25" x14ac:dyDescent="0.2">
      <c r="A56" s="217">
        <v>42136</v>
      </c>
      <c r="B56" s="203" t="s">
        <v>465</v>
      </c>
      <c r="C56" s="202" t="s">
        <v>652</v>
      </c>
    </row>
    <row r="57" spans="1:3" s="203" customFormat="1" ht="38.25" customHeight="1" x14ac:dyDescent="0.2">
      <c r="A57" s="217">
        <v>42136</v>
      </c>
      <c r="B57" s="203" t="s">
        <v>470</v>
      </c>
      <c r="C57" s="202" t="s">
        <v>627</v>
      </c>
    </row>
    <row r="58" spans="1:3" s="203" customFormat="1" x14ac:dyDescent="0.2">
      <c r="A58" s="217">
        <v>42136</v>
      </c>
      <c r="B58" s="203" t="s">
        <v>628</v>
      </c>
      <c r="C58" s="202" t="s">
        <v>653</v>
      </c>
    </row>
    <row r="59" spans="1:3" s="203" customFormat="1" ht="25.5" x14ac:dyDescent="0.2">
      <c r="A59" s="217">
        <v>42136</v>
      </c>
      <c r="B59" s="203" t="s">
        <v>474</v>
      </c>
      <c r="C59" s="202" t="s">
        <v>629</v>
      </c>
    </row>
    <row r="60" spans="1:3" s="203" customFormat="1" ht="38.25" x14ac:dyDescent="0.2">
      <c r="A60" s="217">
        <v>42136</v>
      </c>
      <c r="B60" s="203" t="s">
        <v>495</v>
      </c>
      <c r="C60" s="202" t="s">
        <v>632</v>
      </c>
    </row>
    <row r="61" spans="1:3" s="203" customFormat="1" ht="25.5" x14ac:dyDescent="0.2">
      <c r="A61" s="217">
        <v>42136</v>
      </c>
      <c r="B61" s="203" t="s">
        <v>612</v>
      </c>
      <c r="C61" s="202" t="s">
        <v>613</v>
      </c>
    </row>
    <row r="62" spans="1:3" s="203" customFormat="1" x14ac:dyDescent="0.2">
      <c r="A62" s="217">
        <v>42136</v>
      </c>
      <c r="B62" s="203" t="s">
        <v>280</v>
      </c>
      <c r="C62" s="203" t="s">
        <v>542</v>
      </c>
    </row>
    <row r="63" spans="1:3" s="203" customFormat="1" ht="25.5" customHeight="1" x14ac:dyDescent="0.2">
      <c r="A63" s="217">
        <v>42136</v>
      </c>
      <c r="B63" s="203" t="s">
        <v>620</v>
      </c>
      <c r="C63" s="202" t="s">
        <v>621</v>
      </c>
    </row>
    <row r="64" spans="1:3" s="203" customFormat="1" ht="25.5" x14ac:dyDescent="0.2">
      <c r="A64" s="217">
        <v>42136</v>
      </c>
      <c r="B64" s="203" t="s">
        <v>630</v>
      </c>
      <c r="C64" s="202" t="s">
        <v>631</v>
      </c>
    </row>
    <row r="65" spans="1:3" s="203" customFormat="1" ht="25.5" x14ac:dyDescent="0.2">
      <c r="A65" s="217">
        <v>42136</v>
      </c>
      <c r="B65" s="203" t="s">
        <v>622</v>
      </c>
      <c r="C65" s="202" t="s">
        <v>623</v>
      </c>
    </row>
    <row r="66" spans="1:3" s="203" customFormat="1" ht="12.75" customHeight="1" x14ac:dyDescent="0.2">
      <c r="A66" s="217">
        <v>42136</v>
      </c>
      <c r="B66" s="203" t="s">
        <v>525</v>
      </c>
      <c r="C66" s="202" t="s">
        <v>615</v>
      </c>
    </row>
    <row r="67" spans="1:3" s="203" customFormat="1" ht="12.75" customHeight="1" x14ac:dyDescent="0.2">
      <c r="A67" s="217">
        <v>42136</v>
      </c>
      <c r="B67" s="203" t="s">
        <v>527</v>
      </c>
      <c r="C67" s="202" t="s">
        <v>633</v>
      </c>
    </row>
    <row r="68" spans="1:3" s="203" customFormat="1" ht="38.25" x14ac:dyDescent="0.2">
      <c r="A68" s="217">
        <v>42136</v>
      </c>
      <c r="B68" s="203" t="s">
        <v>608</v>
      </c>
      <c r="C68" s="202" t="s">
        <v>609</v>
      </c>
    </row>
    <row r="69" spans="1:3" s="167" customFormat="1" ht="38.25" x14ac:dyDescent="0.2">
      <c r="A69" s="169">
        <v>42464</v>
      </c>
      <c r="B69" s="167" t="s">
        <v>249</v>
      </c>
      <c r="C69" s="168" t="s">
        <v>643</v>
      </c>
    </row>
    <row r="70" spans="1:3" s="167" customFormat="1" ht="38.25" x14ac:dyDescent="0.2">
      <c r="A70" s="169">
        <v>42464</v>
      </c>
      <c r="B70" s="167" t="s">
        <v>436</v>
      </c>
      <c r="C70" s="168" t="s">
        <v>704</v>
      </c>
    </row>
    <row r="71" spans="1:3" s="167" customFormat="1" ht="38.25" x14ac:dyDescent="0.2">
      <c r="A71" s="169">
        <v>42464</v>
      </c>
      <c r="B71" s="167" t="s">
        <v>440</v>
      </c>
      <c r="C71" s="168" t="s">
        <v>649</v>
      </c>
    </row>
    <row r="72" spans="1:3" s="167" customFormat="1" ht="76.5" x14ac:dyDescent="0.2">
      <c r="A72" s="169">
        <v>42464</v>
      </c>
      <c r="B72" s="167" t="s">
        <v>557</v>
      </c>
      <c r="C72" s="168" t="s">
        <v>705</v>
      </c>
    </row>
    <row r="73" spans="1:3" s="167" customFormat="1" x14ac:dyDescent="0.2">
      <c r="A73" s="169">
        <v>42464</v>
      </c>
      <c r="B73" s="167" t="s">
        <v>661</v>
      </c>
      <c r="C73" s="168" t="s">
        <v>662</v>
      </c>
    </row>
    <row r="74" spans="1:3" s="167" customFormat="1" ht="25.5" x14ac:dyDescent="0.2">
      <c r="A74" s="169">
        <v>42464</v>
      </c>
      <c r="B74" s="167" t="s">
        <v>448</v>
      </c>
      <c r="C74" s="168" t="s">
        <v>663</v>
      </c>
    </row>
    <row r="75" spans="1:3" s="167" customFormat="1" ht="63.75" x14ac:dyDescent="0.2">
      <c r="A75" s="169">
        <v>42464</v>
      </c>
      <c r="B75" s="167" t="s">
        <v>544</v>
      </c>
      <c r="C75" s="168" t="s">
        <v>665</v>
      </c>
    </row>
    <row r="76" spans="1:3" s="167" customFormat="1" ht="51" x14ac:dyDescent="0.2">
      <c r="A76" s="169">
        <v>42464</v>
      </c>
      <c r="B76" s="167" t="s">
        <v>616</v>
      </c>
      <c r="C76" s="168" t="s">
        <v>644</v>
      </c>
    </row>
    <row r="77" spans="1:3" s="167" customFormat="1" ht="51" x14ac:dyDescent="0.2">
      <c r="A77" s="169">
        <v>42464</v>
      </c>
      <c r="B77" s="167" t="s">
        <v>618</v>
      </c>
      <c r="C77" s="168" t="s">
        <v>667</v>
      </c>
    </row>
    <row r="78" spans="1:3" s="167" customFormat="1" ht="63.75" x14ac:dyDescent="0.2">
      <c r="A78" s="169">
        <v>42464</v>
      </c>
      <c r="B78" s="167" t="s">
        <v>624</v>
      </c>
      <c r="C78" s="168" t="s">
        <v>706</v>
      </c>
    </row>
    <row r="79" spans="1:3" s="167" customFormat="1" ht="51" x14ac:dyDescent="0.2">
      <c r="A79" s="169">
        <v>42464</v>
      </c>
      <c r="B79" s="167" t="s">
        <v>625</v>
      </c>
      <c r="C79" s="168" t="s">
        <v>670</v>
      </c>
    </row>
    <row r="80" spans="1:3" s="167" customFormat="1" ht="25.5" x14ac:dyDescent="0.2">
      <c r="A80" s="169">
        <v>42464</v>
      </c>
      <c r="B80" s="167" t="s">
        <v>465</v>
      </c>
      <c r="C80" s="168" t="s">
        <v>645</v>
      </c>
    </row>
    <row r="81" spans="1:3" s="167" customFormat="1" x14ac:dyDescent="0.2">
      <c r="A81" s="169">
        <v>42464</v>
      </c>
      <c r="B81" s="167" t="s">
        <v>674</v>
      </c>
      <c r="C81" s="168" t="s">
        <v>675</v>
      </c>
    </row>
    <row r="82" spans="1:3" s="167" customFormat="1" ht="76.5" x14ac:dyDescent="0.2">
      <c r="A82" s="169">
        <v>42464</v>
      </c>
      <c r="B82" s="167" t="s">
        <v>470</v>
      </c>
      <c r="C82" s="168" t="s">
        <v>654</v>
      </c>
    </row>
    <row r="83" spans="1:3" s="167" customFormat="1" ht="25.5" x14ac:dyDescent="0.2">
      <c r="A83" s="169">
        <v>42464</v>
      </c>
      <c r="B83" s="167" t="s">
        <v>474</v>
      </c>
      <c r="C83" s="168" t="s">
        <v>646</v>
      </c>
    </row>
    <row r="84" spans="1:3" s="167" customFormat="1" ht="63.75" x14ac:dyDescent="0.2">
      <c r="A84" s="169">
        <v>42464</v>
      </c>
      <c r="B84" s="167" t="s">
        <v>495</v>
      </c>
      <c r="C84" s="168" t="s">
        <v>689</v>
      </c>
    </row>
    <row r="85" spans="1:3" s="167" customFormat="1" ht="38.25" x14ac:dyDescent="0.2">
      <c r="A85" s="169">
        <v>42464</v>
      </c>
      <c r="B85" s="167" t="s">
        <v>647</v>
      </c>
      <c r="C85" s="168" t="s">
        <v>648</v>
      </c>
    </row>
    <row r="86" spans="1:3" s="167" customFormat="1" x14ac:dyDescent="0.2">
      <c r="A86" s="169">
        <v>42464</v>
      </c>
      <c r="B86" s="167" t="s">
        <v>682</v>
      </c>
      <c r="C86" s="168" t="s">
        <v>683</v>
      </c>
    </row>
    <row r="87" spans="1:3" s="167" customFormat="1" ht="25.5" x14ac:dyDescent="0.2">
      <c r="A87" s="169">
        <v>42464</v>
      </c>
      <c r="B87" s="167" t="s">
        <v>656</v>
      </c>
      <c r="C87" s="168" t="s">
        <v>657</v>
      </c>
    </row>
    <row r="88" spans="1:3" s="167" customFormat="1" ht="38.25" x14ac:dyDescent="0.2">
      <c r="A88" s="169">
        <v>42464</v>
      </c>
      <c r="B88" s="167" t="s">
        <v>622</v>
      </c>
      <c r="C88" s="168" t="s">
        <v>707</v>
      </c>
    </row>
    <row r="89" spans="1:3" s="167" customFormat="1" ht="89.25" x14ac:dyDescent="0.2">
      <c r="A89" s="169">
        <v>42464</v>
      </c>
      <c r="B89" s="167" t="s">
        <v>527</v>
      </c>
      <c r="C89" s="168" t="s">
        <v>694</v>
      </c>
    </row>
    <row r="90" spans="1:3" s="167" customFormat="1" ht="25.5" customHeight="1" x14ac:dyDescent="0.2">
      <c r="A90" s="169">
        <v>42464</v>
      </c>
      <c r="B90" s="167" t="s">
        <v>608</v>
      </c>
      <c r="C90" s="168" t="s">
        <v>695</v>
      </c>
    </row>
    <row r="91" spans="1:3" s="203" customFormat="1" x14ac:dyDescent="0.2">
      <c r="A91" s="217">
        <v>42621</v>
      </c>
      <c r="B91" s="203" t="s">
        <v>741</v>
      </c>
      <c r="C91" s="202" t="s">
        <v>742</v>
      </c>
    </row>
    <row r="92" spans="1:3" s="203" customFormat="1" x14ac:dyDescent="0.2">
      <c r="A92" s="217">
        <v>42621</v>
      </c>
      <c r="B92" s="203" t="s">
        <v>744</v>
      </c>
      <c r="C92" s="202" t="s">
        <v>745</v>
      </c>
    </row>
    <row r="93" spans="1:3" s="203" customFormat="1" ht="25.5" x14ac:dyDescent="0.2">
      <c r="A93" s="217">
        <v>42621</v>
      </c>
      <c r="B93" s="203" t="s">
        <v>618</v>
      </c>
      <c r="C93" s="202" t="s">
        <v>747</v>
      </c>
    </row>
    <row r="94" spans="1:3" s="203" customFormat="1" x14ac:dyDescent="0.2">
      <c r="A94" s="217">
        <v>42621</v>
      </c>
      <c r="B94" s="203" t="s">
        <v>625</v>
      </c>
      <c r="C94" s="202" t="s">
        <v>750</v>
      </c>
    </row>
    <row r="95" spans="1:3" s="203" customFormat="1" ht="25.5" x14ac:dyDescent="0.2">
      <c r="A95" s="217">
        <v>42621</v>
      </c>
      <c r="B95" s="203" t="s">
        <v>677</v>
      </c>
      <c r="C95" s="202" t="s">
        <v>753</v>
      </c>
    </row>
    <row r="96" spans="1:3" s="203" customFormat="1" ht="63.75" x14ac:dyDescent="0.2">
      <c r="A96" s="217">
        <v>42621</v>
      </c>
      <c r="B96" s="203" t="s">
        <v>495</v>
      </c>
      <c r="C96" s="202" t="s">
        <v>784</v>
      </c>
    </row>
    <row r="97" spans="1:3" s="203" customFormat="1" ht="25.5" x14ac:dyDescent="0.2">
      <c r="A97" s="217">
        <v>42621</v>
      </c>
      <c r="B97" s="203" t="s">
        <v>622</v>
      </c>
      <c r="C97" s="202" t="s">
        <v>763</v>
      </c>
    </row>
    <row r="98" spans="1:3" s="203" customFormat="1" x14ac:dyDescent="0.2">
      <c r="A98" s="217">
        <v>42621</v>
      </c>
      <c r="B98" s="203" t="s">
        <v>765</v>
      </c>
      <c r="C98" s="202" t="s">
        <v>745</v>
      </c>
    </row>
    <row r="99" spans="1:3" s="203" customFormat="1" ht="25.5" x14ac:dyDescent="0.2">
      <c r="A99" s="217">
        <v>42621</v>
      </c>
      <c r="B99" s="203" t="s">
        <v>766</v>
      </c>
      <c r="C99" s="202" t="s">
        <v>767</v>
      </c>
    </row>
    <row r="100" spans="1:3" s="203" customFormat="1" ht="38.25" x14ac:dyDescent="0.2">
      <c r="A100" s="217">
        <v>42621</v>
      </c>
      <c r="B100" s="203" t="s">
        <v>604</v>
      </c>
      <c r="C100" s="202" t="s">
        <v>768</v>
      </c>
    </row>
    <row r="101" spans="1:3" s="167" customFormat="1" ht="38.25" x14ac:dyDescent="0.2">
      <c r="A101" s="169">
        <v>42930</v>
      </c>
      <c r="B101" s="167" t="s">
        <v>1016</v>
      </c>
      <c r="C101" s="168" t="s">
        <v>782</v>
      </c>
    </row>
    <row r="102" spans="1:3" s="167" customFormat="1" ht="76.5" x14ac:dyDescent="0.2">
      <c r="A102" s="169">
        <v>42930</v>
      </c>
      <c r="B102" s="167" t="s">
        <v>795</v>
      </c>
      <c r="C102" s="168" t="s">
        <v>796</v>
      </c>
    </row>
    <row r="103" spans="1:3" s="167" customFormat="1" ht="25.5" x14ac:dyDescent="0.2">
      <c r="A103" s="169">
        <v>42930</v>
      </c>
      <c r="B103" s="167" t="s">
        <v>440</v>
      </c>
      <c r="C103" s="168" t="s">
        <v>1024</v>
      </c>
    </row>
    <row r="104" spans="1:3" s="167" customFormat="1" ht="51" x14ac:dyDescent="0.2">
      <c r="A104" s="169">
        <v>42930</v>
      </c>
      <c r="B104" s="167" t="s">
        <v>815</v>
      </c>
      <c r="C104" s="168" t="s">
        <v>818</v>
      </c>
    </row>
    <row r="105" spans="1:3" s="167" customFormat="1" x14ac:dyDescent="0.2">
      <c r="A105" s="169">
        <v>42930</v>
      </c>
      <c r="B105" s="167" t="s">
        <v>816</v>
      </c>
      <c r="C105" s="168" t="s">
        <v>817</v>
      </c>
    </row>
    <row r="106" spans="1:3" s="167" customFormat="1" x14ac:dyDescent="0.2">
      <c r="A106" s="169">
        <v>42930</v>
      </c>
      <c r="B106" s="168" t="s">
        <v>1057</v>
      </c>
      <c r="C106" s="167" t="s">
        <v>312</v>
      </c>
    </row>
    <row r="107" spans="1:3" s="167" customFormat="1" ht="25.5" x14ac:dyDescent="0.2">
      <c r="A107" s="169">
        <v>42930</v>
      </c>
      <c r="B107" s="167" t="s">
        <v>932</v>
      </c>
      <c r="C107" s="168" t="s">
        <v>933</v>
      </c>
    </row>
    <row r="108" spans="1:3" s="167" customFormat="1" ht="38.25" x14ac:dyDescent="0.2">
      <c r="A108" s="169">
        <v>42930</v>
      </c>
      <c r="B108" s="167" t="s">
        <v>969</v>
      </c>
      <c r="C108" s="168" t="s">
        <v>970</v>
      </c>
    </row>
    <row r="109" spans="1:3" s="167" customFormat="1" ht="25.5" x14ac:dyDescent="0.2">
      <c r="A109" s="169">
        <v>42930</v>
      </c>
      <c r="B109" s="167" t="s">
        <v>989</v>
      </c>
      <c r="C109" s="168" t="s">
        <v>993</v>
      </c>
    </row>
    <row r="110" spans="1:3" s="167" customFormat="1" ht="25.5" x14ac:dyDescent="0.2">
      <c r="A110" s="169">
        <v>42930</v>
      </c>
      <c r="B110" s="168" t="s">
        <v>1003</v>
      </c>
      <c r="C110" s="167" t="s">
        <v>312</v>
      </c>
    </row>
    <row r="111" spans="1:3" s="167" customFormat="1" ht="25.5" x14ac:dyDescent="0.2">
      <c r="A111" s="169">
        <v>42930</v>
      </c>
      <c r="B111" s="168" t="s">
        <v>618</v>
      </c>
      <c r="C111" s="168" t="s">
        <v>1092</v>
      </c>
    </row>
    <row r="112" spans="1:3" s="167" customFormat="1" ht="25.5" customHeight="1" x14ac:dyDescent="0.2">
      <c r="A112" s="169">
        <v>42930</v>
      </c>
      <c r="B112" s="167" t="s">
        <v>934</v>
      </c>
      <c r="C112" s="168" t="s">
        <v>935</v>
      </c>
    </row>
    <row r="113" spans="1:3" s="167" customFormat="1" ht="25.5" x14ac:dyDescent="0.2">
      <c r="A113" s="169">
        <v>42930</v>
      </c>
      <c r="B113" s="167" t="s">
        <v>958</v>
      </c>
      <c r="C113" s="168" t="s">
        <v>959</v>
      </c>
    </row>
    <row r="114" spans="1:3" s="167" customFormat="1" x14ac:dyDescent="0.2">
      <c r="A114" s="169">
        <v>42930</v>
      </c>
      <c r="B114" s="168" t="s">
        <v>1060</v>
      </c>
      <c r="C114" s="167" t="s">
        <v>1061</v>
      </c>
    </row>
    <row r="115" spans="1:3" s="167" customFormat="1" x14ac:dyDescent="0.2">
      <c r="A115" s="169">
        <v>42930</v>
      </c>
      <c r="B115" s="168" t="s">
        <v>1007</v>
      </c>
      <c r="C115" s="167" t="s">
        <v>1012</v>
      </c>
    </row>
    <row r="116" spans="1:3" s="167" customFormat="1" x14ac:dyDescent="0.2">
      <c r="A116" s="169">
        <v>42930</v>
      </c>
      <c r="B116" s="168" t="s">
        <v>1008</v>
      </c>
      <c r="C116" s="167" t="s">
        <v>1013</v>
      </c>
    </row>
    <row r="117" spans="1:3" s="167" customFormat="1" ht="25.5" x14ac:dyDescent="0.2">
      <c r="A117" s="169">
        <v>42930</v>
      </c>
      <c r="B117" s="167" t="s">
        <v>474</v>
      </c>
      <c r="C117" s="168" t="s">
        <v>783</v>
      </c>
    </row>
    <row r="118" spans="1:3" s="167" customFormat="1" ht="25.5" x14ac:dyDescent="0.2">
      <c r="A118" s="169">
        <v>42930</v>
      </c>
      <c r="B118" s="167" t="s">
        <v>944</v>
      </c>
      <c r="C118" s="168" t="s">
        <v>945</v>
      </c>
    </row>
    <row r="119" spans="1:3" s="167" customFormat="1" ht="38.25" x14ac:dyDescent="0.2">
      <c r="A119" s="169">
        <v>42930</v>
      </c>
      <c r="B119" s="167" t="s">
        <v>954</v>
      </c>
      <c r="C119" s="168" t="s">
        <v>955</v>
      </c>
    </row>
    <row r="120" spans="1:3" s="167" customFormat="1" ht="140.25" x14ac:dyDescent="0.2">
      <c r="A120" s="169">
        <v>42930</v>
      </c>
      <c r="B120" s="167" t="s">
        <v>798</v>
      </c>
      <c r="C120" s="168" t="s">
        <v>799</v>
      </c>
    </row>
    <row r="121" spans="1:3" s="167" customFormat="1" ht="25.5" x14ac:dyDescent="0.2">
      <c r="A121" s="169">
        <v>42930</v>
      </c>
      <c r="B121" s="167" t="s">
        <v>682</v>
      </c>
      <c r="C121" s="168" t="s">
        <v>786</v>
      </c>
    </row>
    <row r="122" spans="1:3" s="167" customFormat="1" ht="51" x14ac:dyDescent="0.2">
      <c r="A122" s="169">
        <v>42930</v>
      </c>
      <c r="B122" s="167" t="s">
        <v>992</v>
      </c>
      <c r="C122" s="168" t="s">
        <v>994</v>
      </c>
    </row>
    <row r="123" spans="1:3" s="167" customFormat="1" ht="25.5" x14ac:dyDescent="0.2">
      <c r="A123" s="169">
        <v>42930</v>
      </c>
      <c r="B123" s="167" t="s">
        <v>527</v>
      </c>
      <c r="C123" s="168" t="s">
        <v>1072</v>
      </c>
    </row>
    <row r="124" spans="1:3" s="167" customFormat="1" ht="25.5" x14ac:dyDescent="0.2">
      <c r="A124" s="169">
        <v>42930</v>
      </c>
      <c r="B124" s="167" t="s">
        <v>1055</v>
      </c>
      <c r="C124" s="168" t="s">
        <v>1073</v>
      </c>
    </row>
    <row r="125" spans="1:3" s="167" customFormat="1" x14ac:dyDescent="0.2">
      <c r="A125" s="169">
        <v>42930</v>
      </c>
      <c r="B125" s="167" t="s">
        <v>825</v>
      </c>
      <c r="C125" s="168" t="s">
        <v>826</v>
      </c>
    </row>
    <row r="126" spans="1:3" s="167" customFormat="1" ht="38.25" x14ac:dyDescent="0.2">
      <c r="A126" s="169">
        <v>42930</v>
      </c>
      <c r="B126" s="167" t="s">
        <v>963</v>
      </c>
      <c r="C126" s="168" t="s">
        <v>964</v>
      </c>
    </row>
    <row r="127" spans="1:3" s="167" customFormat="1" ht="25.5" x14ac:dyDescent="0.2">
      <c r="A127" s="169">
        <v>42930</v>
      </c>
      <c r="B127" s="167" t="s">
        <v>608</v>
      </c>
      <c r="C127" s="168" t="s">
        <v>1074</v>
      </c>
    </row>
    <row r="128" spans="1:3" s="167" customFormat="1" ht="38.25" x14ac:dyDescent="0.2">
      <c r="A128" s="169">
        <v>42930</v>
      </c>
      <c r="B128" s="167" t="s">
        <v>960</v>
      </c>
      <c r="C128" s="168" t="s">
        <v>961</v>
      </c>
    </row>
    <row r="129" spans="1:3" s="167" customFormat="1" ht="25.5" x14ac:dyDescent="0.2">
      <c r="A129" s="169">
        <v>42930</v>
      </c>
      <c r="B129" s="168" t="s">
        <v>1011</v>
      </c>
      <c r="C129" s="168" t="s">
        <v>1012</v>
      </c>
    </row>
    <row r="130" spans="1:3" s="167" customFormat="1" ht="25.5" x14ac:dyDescent="0.2">
      <c r="A130" s="169">
        <v>42930</v>
      </c>
      <c r="B130" s="168" t="s">
        <v>1079</v>
      </c>
      <c r="C130" s="168" t="s">
        <v>1080</v>
      </c>
    </row>
    <row r="131" spans="1:3" s="203" customFormat="1" x14ac:dyDescent="0.2">
      <c r="A131" s="217">
        <v>43227</v>
      </c>
      <c r="B131" s="203" t="s">
        <v>606</v>
      </c>
      <c r="C131" s="203" t="s">
        <v>1095</v>
      </c>
    </row>
    <row r="132" spans="1:3" s="203" customFormat="1" x14ac:dyDescent="0.2">
      <c r="A132" s="217">
        <v>43227</v>
      </c>
      <c r="B132" s="203" t="s">
        <v>1097</v>
      </c>
      <c r="C132" s="203" t="s">
        <v>1098</v>
      </c>
    </row>
    <row r="133" spans="1:3" s="203" customFormat="1" ht="38.25" x14ac:dyDescent="0.2">
      <c r="A133" s="217">
        <v>43227</v>
      </c>
      <c r="B133" s="203" t="s">
        <v>1100</v>
      </c>
      <c r="C133" s="202" t="s">
        <v>1210</v>
      </c>
    </row>
    <row r="134" spans="1:3" s="203" customFormat="1" ht="25.5" x14ac:dyDescent="0.2">
      <c r="A134" s="217">
        <v>43227</v>
      </c>
      <c r="B134" s="203" t="s">
        <v>1107</v>
      </c>
      <c r="C134" s="202" t="s">
        <v>1108</v>
      </c>
    </row>
    <row r="135" spans="1:3" s="203" customFormat="1" ht="25.5" x14ac:dyDescent="0.2">
      <c r="A135" s="217">
        <v>43227</v>
      </c>
      <c r="B135" s="202" t="s">
        <v>1110</v>
      </c>
      <c r="C135" s="202" t="s">
        <v>1111</v>
      </c>
    </row>
    <row r="136" spans="1:3" s="203" customFormat="1" ht="25.5" x14ac:dyDescent="0.2">
      <c r="A136" s="201">
        <v>43227</v>
      </c>
      <c r="B136" s="203" t="s">
        <v>450</v>
      </c>
      <c r="C136" s="202" t="s">
        <v>1112</v>
      </c>
    </row>
    <row r="137" spans="1:3" s="203" customFormat="1" x14ac:dyDescent="0.2">
      <c r="A137" s="201">
        <v>43227</v>
      </c>
      <c r="B137" s="203" t="s">
        <v>969</v>
      </c>
      <c r="C137" s="202" t="s">
        <v>1126</v>
      </c>
    </row>
    <row r="138" spans="1:3" s="203" customFormat="1" ht="25.5" x14ac:dyDescent="0.2">
      <c r="A138" s="201">
        <v>43227</v>
      </c>
      <c r="B138" s="203" t="s">
        <v>1128</v>
      </c>
      <c r="C138" s="202" t="s">
        <v>1129</v>
      </c>
    </row>
    <row r="139" spans="1:3" s="203" customFormat="1" x14ac:dyDescent="0.2">
      <c r="A139" s="201">
        <v>43227</v>
      </c>
      <c r="B139" s="203" t="s">
        <v>1136</v>
      </c>
      <c r="C139" s="202" t="s">
        <v>1137</v>
      </c>
    </row>
    <row r="140" spans="1:3" s="203" customFormat="1" x14ac:dyDescent="0.2">
      <c r="A140" s="201">
        <v>43227</v>
      </c>
      <c r="B140" s="203" t="s">
        <v>1007</v>
      </c>
      <c r="C140" s="202" t="s">
        <v>1197</v>
      </c>
    </row>
    <row r="141" spans="1:3" s="203" customFormat="1" x14ac:dyDescent="0.2">
      <c r="A141" s="201">
        <v>43227</v>
      </c>
      <c r="B141" s="203" t="s">
        <v>1198</v>
      </c>
      <c r="C141" s="202" t="s">
        <v>1199</v>
      </c>
    </row>
    <row r="142" spans="1:3" s="203" customFormat="1" x14ac:dyDescent="0.2">
      <c r="A142" s="201">
        <v>43227</v>
      </c>
      <c r="B142" s="203" t="s">
        <v>1202</v>
      </c>
      <c r="C142" s="202" t="s">
        <v>1203</v>
      </c>
    </row>
    <row r="143" spans="1:3" s="203" customFormat="1" x14ac:dyDescent="0.2">
      <c r="A143" s="201">
        <v>43227</v>
      </c>
      <c r="B143" s="203" t="s">
        <v>1200</v>
      </c>
      <c r="C143" s="202" t="s">
        <v>1201</v>
      </c>
    </row>
    <row r="144" spans="1:3" s="203" customFormat="1" x14ac:dyDescent="0.2">
      <c r="A144" s="201">
        <v>43227</v>
      </c>
      <c r="B144" s="203" t="s">
        <v>798</v>
      </c>
      <c r="C144" s="202" t="s">
        <v>1140</v>
      </c>
    </row>
    <row r="145" spans="1:3" s="203" customFormat="1" x14ac:dyDescent="0.2">
      <c r="A145" s="201">
        <v>43227</v>
      </c>
      <c r="B145" s="203" t="s">
        <v>1179</v>
      </c>
      <c r="C145" s="202" t="s">
        <v>1180</v>
      </c>
    </row>
    <row r="146" spans="1:3" s="203" customFormat="1" x14ac:dyDescent="0.2">
      <c r="A146" s="201">
        <v>43227</v>
      </c>
      <c r="B146" s="203" t="s">
        <v>1204</v>
      </c>
      <c r="C146" s="202" t="s">
        <v>1205</v>
      </c>
    </row>
    <row r="147" spans="1:3" s="203" customFormat="1" x14ac:dyDescent="0.2">
      <c r="A147" s="201">
        <v>43227</v>
      </c>
      <c r="B147" s="203" t="s">
        <v>1208</v>
      </c>
      <c r="C147" s="202" t="s">
        <v>1209</v>
      </c>
    </row>
    <row r="148" spans="1:3" s="203" customFormat="1" x14ac:dyDescent="0.2">
      <c r="A148" s="201">
        <v>43227</v>
      </c>
      <c r="B148" s="203" t="s">
        <v>1142</v>
      </c>
      <c r="C148" s="202" t="s">
        <v>1196</v>
      </c>
    </row>
    <row r="149" spans="1:3" s="203" customFormat="1" x14ac:dyDescent="0.2">
      <c r="A149" s="201">
        <v>43227</v>
      </c>
      <c r="B149" s="203" t="s">
        <v>1155</v>
      </c>
      <c r="C149" s="202" t="s">
        <v>1156</v>
      </c>
    </row>
    <row r="150" spans="1:3" s="203" customFormat="1" ht="38.25" x14ac:dyDescent="0.2">
      <c r="A150" s="201">
        <v>43227</v>
      </c>
      <c r="B150" s="203" t="s">
        <v>1150</v>
      </c>
      <c r="C150" s="202" t="s">
        <v>1151</v>
      </c>
    </row>
    <row r="151" spans="1:3" s="203" customFormat="1" x14ac:dyDescent="0.2">
      <c r="A151" s="201">
        <v>43227</v>
      </c>
      <c r="B151" s="203" t="s">
        <v>1175</v>
      </c>
      <c r="C151" s="202" t="s">
        <v>1156</v>
      </c>
    </row>
    <row r="152" spans="1:3" s="203" customFormat="1" x14ac:dyDescent="0.2">
      <c r="A152" s="201">
        <v>43227</v>
      </c>
      <c r="B152" s="203" t="s">
        <v>1165</v>
      </c>
      <c r="C152" s="202" t="s">
        <v>1156</v>
      </c>
    </row>
    <row r="153" spans="1:3" s="203" customFormat="1" x14ac:dyDescent="0.2">
      <c r="A153" s="201">
        <v>43227</v>
      </c>
      <c r="B153" s="203" t="s">
        <v>963</v>
      </c>
      <c r="C153" s="202" t="s">
        <v>1177</v>
      </c>
    </row>
    <row r="154" spans="1:3" s="203" customFormat="1" x14ac:dyDescent="0.2">
      <c r="A154" s="201">
        <v>43227</v>
      </c>
      <c r="B154" s="203" t="s">
        <v>1206</v>
      </c>
      <c r="C154" s="202" t="s">
        <v>1207</v>
      </c>
    </row>
    <row r="155" spans="1:3" s="167" customFormat="1" ht="25.5" x14ac:dyDescent="0.2">
      <c r="A155" s="169">
        <v>43901</v>
      </c>
      <c r="B155" s="168" t="s">
        <v>1218</v>
      </c>
      <c r="C155" s="168" t="s">
        <v>1219</v>
      </c>
    </row>
    <row r="156" spans="1:3" s="167" customFormat="1" x14ac:dyDescent="0.2">
      <c r="A156" s="169">
        <v>43901</v>
      </c>
      <c r="B156" s="168" t="s">
        <v>1331</v>
      </c>
      <c r="C156" s="168" t="s">
        <v>1332</v>
      </c>
    </row>
    <row r="157" spans="1:3" s="167" customFormat="1" x14ac:dyDescent="0.2">
      <c r="A157" s="169">
        <v>43901</v>
      </c>
      <c r="B157" s="168" t="s">
        <v>1230</v>
      </c>
      <c r="C157" s="168" t="s">
        <v>1332</v>
      </c>
    </row>
    <row r="158" spans="1:3" s="167" customFormat="1" x14ac:dyDescent="0.2">
      <c r="A158" s="169">
        <v>43901</v>
      </c>
      <c r="B158" s="168" t="s">
        <v>1246</v>
      </c>
      <c r="C158" s="168" t="s">
        <v>1247</v>
      </c>
    </row>
    <row r="159" spans="1:3" s="167" customFormat="1" ht="25.5" x14ac:dyDescent="0.2">
      <c r="A159" s="169">
        <v>43901</v>
      </c>
      <c r="B159" s="168" t="s">
        <v>1097</v>
      </c>
      <c r="C159" s="168" t="s">
        <v>1250</v>
      </c>
    </row>
    <row r="160" spans="1:3" s="167" customFormat="1" x14ac:dyDescent="0.2">
      <c r="A160" s="169">
        <v>43901</v>
      </c>
      <c r="B160" s="168" t="s">
        <v>1254</v>
      </c>
      <c r="C160" s="168" t="s">
        <v>1271</v>
      </c>
    </row>
    <row r="161" spans="1:3" s="167" customFormat="1" ht="25.5" x14ac:dyDescent="0.2">
      <c r="A161" s="169">
        <v>43901</v>
      </c>
      <c r="B161" s="168" t="s">
        <v>1265</v>
      </c>
      <c r="C161" s="168" t="s">
        <v>1266</v>
      </c>
    </row>
    <row r="162" spans="1:3" s="167" customFormat="1" ht="25.5" x14ac:dyDescent="0.2">
      <c r="A162" s="169">
        <v>43901</v>
      </c>
      <c r="B162" s="168" t="s">
        <v>1268</v>
      </c>
      <c r="C162" s="168" t="s">
        <v>1269</v>
      </c>
    </row>
    <row r="163" spans="1:3" s="167" customFormat="1" x14ac:dyDescent="0.2">
      <c r="A163" s="169">
        <v>43901</v>
      </c>
      <c r="B163" s="168" t="s">
        <v>1270</v>
      </c>
      <c r="C163" s="168" t="s">
        <v>1271</v>
      </c>
    </row>
    <row r="164" spans="1:3" s="167" customFormat="1" x14ac:dyDescent="0.2">
      <c r="A164" s="169">
        <v>43901</v>
      </c>
      <c r="B164" s="168" t="s">
        <v>1284</v>
      </c>
      <c r="C164" s="168" t="s">
        <v>662</v>
      </c>
    </row>
    <row r="165" spans="1:3" s="167" customFormat="1" x14ac:dyDescent="0.2">
      <c r="A165" s="169">
        <v>43901</v>
      </c>
      <c r="B165" s="168" t="s">
        <v>1288</v>
      </c>
      <c r="C165" s="168" t="s">
        <v>1289</v>
      </c>
    </row>
    <row r="166" spans="1:3" s="167" customFormat="1" x14ac:dyDescent="0.2">
      <c r="A166" s="169">
        <v>43901</v>
      </c>
      <c r="B166" s="168" t="s">
        <v>1464</v>
      </c>
      <c r="C166" s="168" t="s">
        <v>1465</v>
      </c>
    </row>
    <row r="167" spans="1:3" s="167" customFormat="1" x14ac:dyDescent="0.2">
      <c r="A167" s="169">
        <v>43901</v>
      </c>
      <c r="B167" s="168" t="s">
        <v>1366</v>
      </c>
      <c r="C167" s="168" t="s">
        <v>1367</v>
      </c>
    </row>
    <row r="168" spans="1:3" s="167" customFormat="1" x14ac:dyDescent="0.2">
      <c r="A168" s="169">
        <v>43901</v>
      </c>
      <c r="B168" s="168" t="s">
        <v>1368</v>
      </c>
      <c r="C168" s="168" t="s">
        <v>1508</v>
      </c>
    </row>
    <row r="169" spans="1:3" s="167" customFormat="1" ht="25.5" x14ac:dyDescent="0.2">
      <c r="A169" s="169">
        <v>43901</v>
      </c>
      <c r="B169" s="168" t="s">
        <v>1380</v>
      </c>
      <c r="C169" s="168" t="s">
        <v>1381</v>
      </c>
    </row>
    <row r="170" spans="1:3" s="167" customFormat="1" ht="25.5" x14ac:dyDescent="0.2">
      <c r="A170" s="169">
        <v>43901</v>
      </c>
      <c r="B170" s="168" t="s">
        <v>1007</v>
      </c>
      <c r="C170" s="168" t="s">
        <v>1389</v>
      </c>
    </row>
    <row r="171" spans="1:3" s="167" customFormat="1" ht="25.5" x14ac:dyDescent="0.2">
      <c r="A171" s="169">
        <v>43901</v>
      </c>
      <c r="B171" s="168" t="s">
        <v>1255</v>
      </c>
      <c r="C171" s="168" t="s">
        <v>1509</v>
      </c>
    </row>
    <row r="172" spans="1:3" s="167" customFormat="1" x14ac:dyDescent="0.2">
      <c r="A172" s="169">
        <v>43901</v>
      </c>
      <c r="B172" s="168" t="s">
        <v>1398</v>
      </c>
      <c r="C172" s="168" t="s">
        <v>1399</v>
      </c>
    </row>
    <row r="173" spans="1:3" s="167" customFormat="1" ht="12.75" customHeight="1" x14ac:dyDescent="0.2">
      <c r="A173" s="169">
        <v>43901</v>
      </c>
      <c r="B173" s="168" t="s">
        <v>1466</v>
      </c>
      <c r="C173" s="168" t="s">
        <v>1465</v>
      </c>
    </row>
    <row r="174" spans="1:3" s="167" customFormat="1" ht="12.75" customHeight="1" x14ac:dyDescent="0.2">
      <c r="A174" s="169">
        <v>43901</v>
      </c>
      <c r="B174" s="168" t="s">
        <v>1415</v>
      </c>
      <c r="C174" s="168" t="s">
        <v>1416</v>
      </c>
    </row>
    <row r="175" spans="1:3" s="167" customFormat="1" ht="12.75" customHeight="1" x14ac:dyDescent="0.2">
      <c r="A175" s="169">
        <v>43901</v>
      </c>
      <c r="B175" s="168" t="s">
        <v>1418</v>
      </c>
      <c r="C175" s="168" t="s">
        <v>1419</v>
      </c>
    </row>
    <row r="176" spans="1:3" s="167" customFormat="1" x14ac:dyDescent="0.2">
      <c r="A176" s="169">
        <v>43901</v>
      </c>
      <c r="B176" s="168" t="s">
        <v>1467</v>
      </c>
      <c r="C176" s="168" t="s">
        <v>1465</v>
      </c>
    </row>
    <row r="177" spans="1:3" s="167" customFormat="1" ht="12.75" customHeight="1" x14ac:dyDescent="0.2">
      <c r="A177" s="169">
        <v>43901</v>
      </c>
      <c r="B177" s="168" t="s">
        <v>1470</v>
      </c>
      <c r="C177" s="168" t="s">
        <v>1504</v>
      </c>
    </row>
    <row r="178" spans="1:3" s="167" customFormat="1" ht="12.75" customHeight="1" x14ac:dyDescent="0.2">
      <c r="A178" s="169">
        <v>43901</v>
      </c>
      <c r="B178" s="168" t="s">
        <v>1503</v>
      </c>
      <c r="C178" s="168" t="s">
        <v>1471</v>
      </c>
    </row>
    <row r="179" spans="1:3" s="167" customFormat="1" ht="12.75" customHeight="1" x14ac:dyDescent="0.2">
      <c r="A179" s="169">
        <v>43901</v>
      </c>
      <c r="B179" s="168" t="s">
        <v>1442</v>
      </c>
      <c r="C179" s="168" t="s">
        <v>1443</v>
      </c>
    </row>
    <row r="180" spans="1:3" s="167" customFormat="1" x14ac:dyDescent="0.2">
      <c r="A180" s="169">
        <v>43901</v>
      </c>
      <c r="B180" s="168" t="s">
        <v>1445</v>
      </c>
      <c r="C180" s="168" t="s">
        <v>1446</v>
      </c>
    </row>
    <row r="181" spans="1:3" s="167" customFormat="1" ht="12.75" customHeight="1" x14ac:dyDescent="0.2">
      <c r="A181" s="169">
        <v>43901</v>
      </c>
      <c r="B181" s="168" t="s">
        <v>1502</v>
      </c>
      <c r="C181" s="168" t="s">
        <v>1465</v>
      </c>
    </row>
    <row r="182" spans="1:3" s="203" customFormat="1" x14ac:dyDescent="0.2">
      <c r="A182" s="217">
        <v>44327</v>
      </c>
      <c r="B182" s="203" t="s">
        <v>606</v>
      </c>
      <c r="C182" s="203" t="s">
        <v>1527</v>
      </c>
    </row>
    <row r="183" spans="1:3" s="167" customFormat="1" ht="12.75" customHeight="1" x14ac:dyDescent="0.2">
      <c r="A183" s="169">
        <v>44580</v>
      </c>
      <c r="B183" s="168" t="s">
        <v>1615</v>
      </c>
      <c r="C183" s="168" t="s">
        <v>1535</v>
      </c>
    </row>
    <row r="184" spans="1:3" s="167" customFormat="1" ht="12.75" customHeight="1" x14ac:dyDescent="0.2">
      <c r="A184" s="169">
        <v>44580</v>
      </c>
      <c r="B184" s="168" t="s">
        <v>1616</v>
      </c>
      <c r="C184" s="168" t="s">
        <v>1446</v>
      </c>
    </row>
    <row r="185" spans="1:3" s="167" customFormat="1" ht="12.75" customHeight="1" x14ac:dyDescent="0.2">
      <c r="A185" s="169">
        <v>44580</v>
      </c>
      <c r="B185" s="168" t="s">
        <v>1617</v>
      </c>
      <c r="C185" s="168" t="s">
        <v>1443</v>
      </c>
    </row>
    <row r="186" spans="1:3" s="167" customFormat="1" ht="12.75" customHeight="1" x14ac:dyDescent="0.2">
      <c r="A186" s="169">
        <v>44580</v>
      </c>
      <c r="B186" s="168" t="s">
        <v>1618</v>
      </c>
      <c r="C186" s="168" t="s">
        <v>1367</v>
      </c>
    </row>
    <row r="187" spans="1:3" s="167" customFormat="1" ht="12.75" customHeight="1" x14ac:dyDescent="0.2">
      <c r="A187" s="169">
        <v>44580</v>
      </c>
      <c r="B187" s="168" t="s">
        <v>1619</v>
      </c>
      <c r="C187" s="168" t="s">
        <v>1443</v>
      </c>
    </row>
    <row r="188" spans="1:3" s="167" customFormat="1" ht="25.5" customHeight="1" x14ac:dyDescent="0.2">
      <c r="A188" s="169">
        <v>44580</v>
      </c>
      <c r="B188" s="168" t="s">
        <v>1620</v>
      </c>
      <c r="C188" s="168" t="s">
        <v>1446</v>
      </c>
    </row>
    <row r="189" spans="1:3" s="167" customFormat="1" ht="25.5" customHeight="1" x14ac:dyDescent="0.2">
      <c r="A189" s="169">
        <v>44580</v>
      </c>
      <c r="B189" s="168" t="s">
        <v>1621</v>
      </c>
      <c r="C189" s="168" t="s">
        <v>1446</v>
      </c>
    </row>
    <row r="190" spans="1:3" s="167" customFormat="1" ht="12.75" customHeight="1" x14ac:dyDescent="0.2">
      <c r="A190" s="169">
        <v>44580</v>
      </c>
      <c r="B190" s="168" t="s">
        <v>1686</v>
      </c>
      <c r="C190" s="168" t="s">
        <v>1668</v>
      </c>
    </row>
    <row r="191" spans="1:3" s="167" customFormat="1" ht="12.75" customHeight="1" x14ac:dyDescent="0.2">
      <c r="A191" s="169">
        <v>44580</v>
      </c>
      <c r="B191" s="168" t="s">
        <v>1667</v>
      </c>
      <c r="C191" s="168" t="s">
        <v>1668</v>
      </c>
    </row>
    <row r="192" spans="1:3" s="167" customFormat="1" ht="12.75" customHeight="1" x14ac:dyDescent="0.2">
      <c r="A192" s="169">
        <v>44580</v>
      </c>
      <c r="B192" s="168" t="s">
        <v>1682</v>
      </c>
      <c r="C192" s="168" t="s">
        <v>1683</v>
      </c>
    </row>
    <row r="193" spans="1:3" s="167" customFormat="1" ht="12.75" customHeight="1" x14ac:dyDescent="0.2">
      <c r="A193" s="169">
        <v>44580</v>
      </c>
      <c r="B193" s="168" t="s">
        <v>1677</v>
      </c>
      <c r="C193" s="168" t="s">
        <v>1443</v>
      </c>
    </row>
    <row r="194" spans="1:3" s="167" customFormat="1" ht="25.5" customHeight="1" x14ac:dyDescent="0.2">
      <c r="A194" s="169">
        <v>44580</v>
      </c>
      <c r="B194" s="168" t="s">
        <v>1689</v>
      </c>
      <c r="C194" s="168" t="s">
        <v>1446</v>
      </c>
    </row>
    <row r="195" spans="1:3" s="167" customFormat="1" ht="12.75" customHeight="1" x14ac:dyDescent="0.2">
      <c r="A195" s="169">
        <v>44580</v>
      </c>
      <c r="B195" s="168" t="s">
        <v>1701</v>
      </c>
      <c r="C195" s="168" t="s">
        <v>1702</v>
      </c>
    </row>
    <row r="196" spans="1:3" s="167" customFormat="1" ht="12.75" customHeight="1" x14ac:dyDescent="0.2">
      <c r="A196" s="169">
        <v>44580</v>
      </c>
      <c r="B196" s="168" t="s">
        <v>1737</v>
      </c>
      <c r="C196" s="168" t="s">
        <v>1738</v>
      </c>
    </row>
    <row r="197" spans="1:3" s="167" customFormat="1" ht="12.75" customHeight="1" x14ac:dyDescent="0.2">
      <c r="A197" s="169">
        <v>44580</v>
      </c>
      <c r="B197" s="168" t="s">
        <v>1756</v>
      </c>
      <c r="C197" s="168" t="s">
        <v>1757</v>
      </c>
    </row>
    <row r="198" spans="1:3" s="167" customFormat="1" ht="12.75" customHeight="1" x14ac:dyDescent="0.2">
      <c r="A198" s="169">
        <v>44580</v>
      </c>
      <c r="B198" s="168" t="s">
        <v>1795</v>
      </c>
      <c r="C198" s="168" t="s">
        <v>1738</v>
      </c>
    </row>
    <row r="199" spans="1:3" s="167" customFormat="1" ht="12.75" customHeight="1" x14ac:dyDescent="0.2">
      <c r="A199" s="169">
        <v>44580</v>
      </c>
      <c r="B199" s="168" t="s">
        <v>1818</v>
      </c>
      <c r="C199" s="168" t="s">
        <v>1819</v>
      </c>
    </row>
    <row r="200" spans="1:3" s="167" customFormat="1" ht="12.75" customHeight="1" x14ac:dyDescent="0.2">
      <c r="A200" s="169">
        <v>44580</v>
      </c>
      <c r="B200" s="168" t="s">
        <v>1857</v>
      </c>
      <c r="C200" s="168" t="s">
        <v>1668</v>
      </c>
    </row>
    <row r="201" spans="1:3" s="167" customFormat="1" ht="12.75" customHeight="1" x14ac:dyDescent="0.2">
      <c r="A201" s="169">
        <v>44580</v>
      </c>
      <c r="B201" s="168" t="s">
        <v>1872</v>
      </c>
      <c r="C201" s="168" t="s">
        <v>1866</v>
      </c>
    </row>
    <row r="202" spans="1:3" s="167" customFormat="1" ht="12.75" customHeight="1" x14ac:dyDescent="0.2">
      <c r="A202" s="169">
        <v>44580</v>
      </c>
      <c r="B202" s="168" t="s">
        <v>1867</v>
      </c>
      <c r="C202" s="168" t="s">
        <v>1868</v>
      </c>
    </row>
    <row r="203" spans="1:3" s="167" customFormat="1" ht="12.75" customHeight="1" x14ac:dyDescent="0.2">
      <c r="A203" s="169">
        <v>44580</v>
      </c>
      <c r="B203" s="168" t="s">
        <v>1873</v>
      </c>
      <c r="C203" s="168" t="s">
        <v>1866</v>
      </c>
    </row>
    <row r="204" spans="1:3" s="167" customFormat="1" ht="12.75" customHeight="1" x14ac:dyDescent="0.2">
      <c r="A204" s="169">
        <v>44580</v>
      </c>
      <c r="B204" s="168" t="s">
        <v>1893</v>
      </c>
      <c r="C204" s="168" t="s">
        <v>1668</v>
      </c>
    </row>
    <row r="205" spans="1:3" s="167" customFormat="1" ht="12.75" customHeight="1" x14ac:dyDescent="0.2">
      <c r="A205" s="169">
        <v>44580</v>
      </c>
      <c r="B205" s="168" t="s">
        <v>1896</v>
      </c>
      <c r="C205" s="168" t="s">
        <v>1738</v>
      </c>
    </row>
    <row r="206" spans="1:3" s="203" customFormat="1" ht="12.75" customHeight="1" x14ac:dyDescent="0.2">
      <c r="A206" s="201">
        <v>45108</v>
      </c>
      <c r="B206" s="202" t="s">
        <v>1927</v>
      </c>
      <c r="C206" s="202" t="s">
        <v>1928</v>
      </c>
    </row>
    <row r="207" spans="1:3" s="203" customFormat="1" ht="12.75" customHeight="1" x14ac:dyDescent="0.2">
      <c r="A207" s="201">
        <v>45108</v>
      </c>
      <c r="B207" s="202" t="s">
        <v>1941</v>
      </c>
      <c r="C207" s="202" t="s">
        <v>1942</v>
      </c>
    </row>
    <row r="208" spans="1:3" s="203" customFormat="1" ht="12.75" customHeight="1" x14ac:dyDescent="0.2">
      <c r="A208" s="201">
        <v>45108</v>
      </c>
      <c r="B208" s="202" t="s">
        <v>1944</v>
      </c>
      <c r="C208" s="202" t="s">
        <v>1446</v>
      </c>
    </row>
    <row r="209" spans="1:3" s="203" customFormat="1" ht="12.75" customHeight="1" x14ac:dyDescent="0.2">
      <c r="A209" s="201">
        <v>45108</v>
      </c>
      <c r="B209" s="202" t="s">
        <v>1946</v>
      </c>
      <c r="C209" s="202" t="s">
        <v>1945</v>
      </c>
    </row>
    <row r="210" spans="1:3" s="203" customFormat="1" ht="14.25" customHeight="1" x14ac:dyDescent="0.2">
      <c r="A210" s="201">
        <v>45108</v>
      </c>
      <c r="B210" s="202" t="s">
        <v>1990</v>
      </c>
      <c r="C210" s="202" t="s">
        <v>1446</v>
      </c>
    </row>
    <row r="211" spans="1:3" s="203" customFormat="1" ht="14.25" customHeight="1" x14ac:dyDescent="0.2">
      <c r="A211" s="201">
        <v>45108</v>
      </c>
      <c r="B211" s="202" t="s">
        <v>2013</v>
      </c>
      <c r="C211" s="202" t="s">
        <v>545</v>
      </c>
    </row>
    <row r="212" spans="1:3" s="203" customFormat="1" ht="14.25" customHeight="1" x14ac:dyDescent="0.2">
      <c r="A212" s="201">
        <v>45108</v>
      </c>
      <c r="B212" s="202" t="s">
        <v>2030</v>
      </c>
      <c r="C212" s="202" t="s">
        <v>2031</v>
      </c>
    </row>
    <row r="213" spans="1:3" s="203" customFormat="1" ht="14.25" customHeight="1" x14ac:dyDescent="0.2">
      <c r="A213" s="201">
        <v>45108</v>
      </c>
      <c r="B213" s="202" t="s">
        <v>2069</v>
      </c>
      <c r="C213" s="202" t="s">
        <v>545</v>
      </c>
    </row>
    <row r="214" spans="1:3" s="203" customFormat="1" ht="14.25" customHeight="1" x14ac:dyDescent="0.2">
      <c r="A214" s="201">
        <v>45108</v>
      </c>
      <c r="B214" s="202" t="s">
        <v>2081</v>
      </c>
      <c r="C214" s="202" t="s">
        <v>2082</v>
      </c>
    </row>
    <row r="215" spans="1:3" s="203" customFormat="1" ht="12.75" customHeight="1" x14ac:dyDescent="0.2">
      <c r="A215" s="201">
        <v>45108</v>
      </c>
      <c r="B215" s="202" t="s">
        <v>2307</v>
      </c>
      <c r="C215" s="202" t="s">
        <v>2175</v>
      </c>
    </row>
    <row r="216" spans="1:3" s="203" customFormat="1" ht="12.75" customHeight="1" x14ac:dyDescent="0.2">
      <c r="A216" s="201">
        <v>45108</v>
      </c>
      <c r="B216" s="202" t="s">
        <v>2101</v>
      </c>
      <c r="C216" s="202" t="s">
        <v>2102</v>
      </c>
    </row>
    <row r="217" spans="1:3" s="203" customFormat="1" ht="14.25" customHeight="1" x14ac:dyDescent="0.2">
      <c r="A217" s="201">
        <v>45108</v>
      </c>
      <c r="B217" s="202" t="s">
        <v>2119</v>
      </c>
      <c r="C217" s="202" t="s">
        <v>545</v>
      </c>
    </row>
    <row r="218" spans="1:3" s="203" customFormat="1" ht="14.25" customHeight="1" x14ac:dyDescent="0.2">
      <c r="A218" s="201">
        <v>45108</v>
      </c>
      <c r="B218" s="202" t="s">
        <v>2165</v>
      </c>
      <c r="C218" s="202" t="s">
        <v>545</v>
      </c>
    </row>
    <row r="219" spans="1:3" s="203" customFormat="1" ht="12.75" customHeight="1" x14ac:dyDescent="0.2">
      <c r="A219" s="201">
        <v>45108</v>
      </c>
      <c r="B219" s="202" t="s">
        <v>2174</v>
      </c>
      <c r="C219" s="202" t="s">
        <v>2175</v>
      </c>
    </row>
    <row r="220" spans="1:3" s="203" customFormat="1" ht="12.75" customHeight="1" x14ac:dyDescent="0.2">
      <c r="A220" s="201">
        <v>45108</v>
      </c>
      <c r="B220" s="202" t="s">
        <v>2191</v>
      </c>
      <c r="C220" s="202" t="s">
        <v>745</v>
      </c>
    </row>
    <row r="221" spans="1:3" s="203" customFormat="1" ht="14.25" customHeight="1" x14ac:dyDescent="0.2">
      <c r="A221" s="201">
        <v>45108</v>
      </c>
      <c r="B221" s="202" t="s">
        <v>2201</v>
      </c>
      <c r="C221" s="202" t="s">
        <v>545</v>
      </c>
    </row>
    <row r="222" spans="1:3" s="203" customFormat="1" ht="14.25" customHeight="1" x14ac:dyDescent="0.2">
      <c r="A222" s="201">
        <v>45108</v>
      </c>
      <c r="B222" s="202" t="s">
        <v>2204</v>
      </c>
      <c r="C222" s="202" t="s">
        <v>545</v>
      </c>
    </row>
    <row r="223" spans="1:3" s="203" customFormat="1" ht="14.25" customHeight="1" x14ac:dyDescent="0.2">
      <c r="A223" s="201">
        <v>45108</v>
      </c>
      <c r="B223" s="202" t="s">
        <v>2239</v>
      </c>
      <c r="C223" s="202" t="s">
        <v>1446</v>
      </c>
    </row>
    <row r="224" spans="1:3" s="203" customFormat="1" ht="14.25" customHeight="1" x14ac:dyDescent="0.2">
      <c r="A224" s="201">
        <v>45108</v>
      </c>
      <c r="B224" s="202" t="s">
        <v>2253</v>
      </c>
      <c r="C224" s="202" t="s">
        <v>1446</v>
      </c>
    </row>
    <row r="225" spans="1:3" s="167" customFormat="1" ht="25.5" customHeight="1" x14ac:dyDescent="0.2">
      <c r="A225" s="169">
        <v>45259</v>
      </c>
      <c r="B225" s="168" t="s">
        <v>798</v>
      </c>
      <c r="C225" s="168" t="s">
        <v>2311</v>
      </c>
    </row>
    <row r="226" spans="1:3" s="203" customFormat="1" ht="25.5" customHeight="1" x14ac:dyDescent="0.2">
      <c r="A226" s="201">
        <v>45359</v>
      </c>
      <c r="B226" s="202" t="s">
        <v>2412</v>
      </c>
      <c r="C226" s="202" t="s">
        <v>2346</v>
      </c>
    </row>
    <row r="227" spans="1:3" s="203" customFormat="1" ht="12.75" customHeight="1" x14ac:dyDescent="0.2">
      <c r="A227" s="201">
        <v>45359</v>
      </c>
      <c r="B227" s="202" t="s">
        <v>2413</v>
      </c>
      <c r="C227" s="202" t="s">
        <v>2414</v>
      </c>
    </row>
    <row r="228" spans="1:3" s="167" customFormat="1" ht="25.5" customHeight="1" x14ac:dyDescent="0.2">
      <c r="A228" s="169">
        <v>46069</v>
      </c>
      <c r="B228" s="168" t="s">
        <v>3029</v>
      </c>
      <c r="C228" s="168" t="s">
        <v>3030</v>
      </c>
    </row>
    <row r="229" spans="1:3" s="167" customFormat="1" ht="12.75" customHeight="1" x14ac:dyDescent="0.2">
      <c r="A229" s="169">
        <v>46069</v>
      </c>
      <c r="B229" s="168" t="s">
        <v>2928</v>
      </c>
      <c r="C229" s="168" t="s">
        <v>2929</v>
      </c>
    </row>
    <row r="230" spans="1:3" s="167" customFormat="1" ht="12.75" customHeight="1" x14ac:dyDescent="0.2">
      <c r="A230" s="169">
        <v>46069</v>
      </c>
      <c r="B230" s="168" t="s">
        <v>2928</v>
      </c>
      <c r="C230" s="168" t="s">
        <v>2929</v>
      </c>
    </row>
    <row r="231" spans="1:3" s="167" customFormat="1" ht="25.5" x14ac:dyDescent="0.2">
      <c r="A231" s="169">
        <v>46069</v>
      </c>
      <c r="B231" s="168" t="s">
        <v>3070</v>
      </c>
      <c r="C231" s="168" t="s">
        <v>1446</v>
      </c>
    </row>
    <row r="232" spans="1:3" s="167" customFormat="1" ht="12.75" customHeight="1" x14ac:dyDescent="0.2">
      <c r="A232" s="169">
        <v>46069</v>
      </c>
      <c r="B232" s="167" t="s">
        <v>661</v>
      </c>
      <c r="C232" s="168" t="s">
        <v>662</v>
      </c>
    </row>
    <row r="233" spans="1:3" s="167" customFormat="1" ht="12.75" customHeight="1" x14ac:dyDescent="0.2">
      <c r="A233" s="169">
        <v>46069</v>
      </c>
      <c r="B233" s="168" t="s">
        <v>2945</v>
      </c>
      <c r="C233" s="168" t="s">
        <v>1446</v>
      </c>
    </row>
    <row r="234" spans="1:3" s="167" customFormat="1" ht="12.75" customHeight="1" x14ac:dyDescent="0.2">
      <c r="A234" s="169">
        <v>46069</v>
      </c>
      <c r="B234" s="168" t="s">
        <v>2962</v>
      </c>
      <c r="C234" s="168" t="s">
        <v>2963</v>
      </c>
    </row>
    <row r="235" spans="1:3" s="167" customFormat="1" ht="25.5" customHeight="1" x14ac:dyDescent="0.2">
      <c r="A235" s="169">
        <v>46069</v>
      </c>
      <c r="B235" s="168" t="s">
        <v>2975</v>
      </c>
      <c r="C235" s="168" t="s">
        <v>1446</v>
      </c>
    </row>
    <row r="236" spans="1:3" s="167" customFormat="1" ht="12.75" customHeight="1" x14ac:dyDescent="0.2">
      <c r="A236" s="169">
        <v>46069</v>
      </c>
      <c r="B236" s="168" t="s">
        <v>2983</v>
      </c>
      <c r="C236" s="168" t="s">
        <v>1446</v>
      </c>
    </row>
    <row r="237" spans="1:3" s="167" customFormat="1" ht="12.75" customHeight="1" x14ac:dyDescent="0.2">
      <c r="A237" s="169">
        <v>46069</v>
      </c>
      <c r="B237" s="168" t="s">
        <v>2995</v>
      </c>
      <c r="C237" s="168" t="s">
        <v>1738</v>
      </c>
    </row>
    <row r="238" spans="1:3" s="167" customFormat="1" x14ac:dyDescent="0.2">
      <c r="A238" s="169"/>
      <c r="B238" s="168"/>
      <c r="C238" s="168"/>
    </row>
    <row r="239" spans="1:3" s="203" customFormat="1" x14ac:dyDescent="0.2">
      <c r="A239" s="217"/>
    </row>
    <row r="240" spans="1:3" s="203" customFormat="1" x14ac:dyDescent="0.2">
      <c r="A240" s="169"/>
    </row>
    <row r="241" spans="1:3" s="203" customFormat="1" x14ac:dyDescent="0.2">
      <c r="A241" s="174" t="s">
        <v>1</v>
      </c>
      <c r="B241" s="218"/>
      <c r="C241" s="218"/>
    </row>
    <row r="242" spans="1:3" s="203" customFormat="1" x14ac:dyDescent="0.2">
      <c r="A242" s="201">
        <v>40827</v>
      </c>
      <c r="B242" s="203" t="s">
        <v>295</v>
      </c>
    </row>
    <row r="243" spans="1:3" s="203" customFormat="1" x14ac:dyDescent="0.2">
      <c r="A243" s="166">
        <v>41053</v>
      </c>
      <c r="B243" s="167" t="s">
        <v>247</v>
      </c>
      <c r="C243" s="170" t="s">
        <v>315</v>
      </c>
    </row>
    <row r="244" spans="1:3" s="203" customFormat="1" x14ac:dyDescent="0.2">
      <c r="A244" s="166" t="s">
        <v>317</v>
      </c>
      <c r="B244" s="167" t="s">
        <v>318</v>
      </c>
      <c r="C244" s="170" t="s">
        <v>316</v>
      </c>
    </row>
    <row r="245" spans="1:3" s="203" customFormat="1" x14ac:dyDescent="0.2">
      <c r="A245" s="166">
        <v>41053</v>
      </c>
      <c r="B245" s="167" t="s">
        <v>200</v>
      </c>
      <c r="C245" s="167" t="s">
        <v>320</v>
      </c>
    </row>
    <row r="246" spans="1:3" s="203" customFormat="1" x14ac:dyDescent="0.2">
      <c r="A246" s="166">
        <v>41053</v>
      </c>
      <c r="B246" s="167" t="s">
        <v>226</v>
      </c>
      <c r="C246" s="167" t="s">
        <v>319</v>
      </c>
    </row>
    <row r="247" spans="1:3" s="203" customFormat="1" x14ac:dyDescent="0.2">
      <c r="A247" s="217">
        <v>41341</v>
      </c>
      <c r="B247" s="203" t="s">
        <v>211</v>
      </c>
      <c r="C247" s="203" t="s">
        <v>320</v>
      </c>
    </row>
    <row r="248" spans="1:3" s="203" customFormat="1" x14ac:dyDescent="0.2">
      <c r="A248" s="217">
        <v>41341</v>
      </c>
      <c r="B248" s="203" t="s">
        <v>212</v>
      </c>
      <c r="C248" s="203" t="s">
        <v>320</v>
      </c>
    </row>
    <row r="249" spans="1:3" s="203" customFormat="1" x14ac:dyDescent="0.2">
      <c r="A249" s="201">
        <v>41341</v>
      </c>
      <c r="B249" s="203" t="s">
        <v>237</v>
      </c>
      <c r="C249" s="203" t="s">
        <v>320</v>
      </c>
    </row>
    <row r="250" spans="1:3" s="203" customFormat="1" x14ac:dyDescent="0.2">
      <c r="A250" s="201">
        <v>41341</v>
      </c>
      <c r="B250" s="203" t="s">
        <v>236</v>
      </c>
      <c r="C250" s="203" t="s">
        <v>320</v>
      </c>
    </row>
    <row r="251" spans="1:3" s="167" customFormat="1" ht="89.25" x14ac:dyDescent="0.2">
      <c r="A251" s="169">
        <v>41802</v>
      </c>
      <c r="B251" s="167" t="s">
        <v>435</v>
      </c>
      <c r="C251" s="168" t="s">
        <v>538</v>
      </c>
    </row>
    <row r="252" spans="1:3" s="167" customFormat="1" x14ac:dyDescent="0.2">
      <c r="A252" s="169">
        <v>41802</v>
      </c>
      <c r="B252" s="167" t="s">
        <v>249</v>
      </c>
      <c r="C252" s="168" t="s">
        <v>431</v>
      </c>
    </row>
    <row r="253" spans="1:3" s="167" customFormat="1" x14ac:dyDescent="0.2">
      <c r="A253" s="169">
        <v>41802</v>
      </c>
      <c r="B253" s="167" t="s">
        <v>438</v>
      </c>
      <c r="C253" s="168" t="s">
        <v>320</v>
      </c>
    </row>
    <row r="254" spans="1:3" s="167" customFormat="1" ht="51" x14ac:dyDescent="0.2">
      <c r="A254" s="169">
        <v>41802</v>
      </c>
      <c r="B254" s="167" t="s">
        <v>436</v>
      </c>
      <c r="C254" s="168" t="s">
        <v>437</v>
      </c>
    </row>
    <row r="255" spans="1:3" s="167" customFormat="1" x14ac:dyDescent="0.2">
      <c r="A255" s="169">
        <v>41802</v>
      </c>
      <c r="B255" s="167" t="s">
        <v>440</v>
      </c>
      <c r="C255" s="168" t="s">
        <v>441</v>
      </c>
    </row>
    <row r="256" spans="1:3" s="167" customFormat="1" x14ac:dyDescent="0.2">
      <c r="A256" s="169">
        <v>41802</v>
      </c>
      <c r="B256" s="167" t="s">
        <v>439</v>
      </c>
      <c r="C256" s="168" t="s">
        <v>320</v>
      </c>
    </row>
    <row r="257" spans="1:3" s="167" customFormat="1" ht="38.25" x14ac:dyDescent="0.2">
      <c r="A257" s="169">
        <v>41802</v>
      </c>
      <c r="B257" s="167" t="s">
        <v>444</v>
      </c>
      <c r="C257" s="168" t="s">
        <v>445</v>
      </c>
    </row>
    <row r="258" spans="1:3" s="167" customFormat="1" ht="76.5" x14ac:dyDescent="0.2">
      <c r="A258" s="169">
        <v>41802</v>
      </c>
      <c r="B258" s="167" t="s">
        <v>448</v>
      </c>
      <c r="C258" s="168" t="s">
        <v>449</v>
      </c>
    </row>
    <row r="259" spans="1:3" s="167" customFormat="1" ht="153" x14ac:dyDescent="0.2">
      <c r="A259" s="169">
        <v>41802</v>
      </c>
      <c r="B259" s="167" t="s">
        <v>459</v>
      </c>
      <c r="C259" s="168" t="s">
        <v>655</v>
      </c>
    </row>
    <row r="260" spans="1:3" s="167" customFormat="1" x14ac:dyDescent="0.2">
      <c r="A260" s="169">
        <v>41802</v>
      </c>
      <c r="B260" s="167" t="s">
        <v>462</v>
      </c>
      <c r="C260" s="168" t="s">
        <v>463</v>
      </c>
    </row>
    <row r="261" spans="1:3" s="167" customFormat="1" x14ac:dyDescent="0.2">
      <c r="A261" s="169">
        <v>41802</v>
      </c>
      <c r="B261" s="167" t="s">
        <v>267</v>
      </c>
      <c r="C261" s="168" t="s">
        <v>464</v>
      </c>
    </row>
    <row r="262" spans="1:3" s="167" customFormat="1" x14ac:dyDescent="0.2">
      <c r="A262" s="169">
        <v>41802</v>
      </c>
      <c r="B262" s="167" t="s">
        <v>465</v>
      </c>
      <c r="C262" s="168" t="s">
        <v>441</v>
      </c>
    </row>
    <row r="263" spans="1:3" s="167" customFormat="1" ht="127.5" x14ac:dyDescent="0.2">
      <c r="A263" s="169">
        <v>41802</v>
      </c>
      <c r="B263" s="167" t="s">
        <v>466</v>
      </c>
      <c r="C263" s="168" t="s">
        <v>467</v>
      </c>
    </row>
    <row r="264" spans="1:3" s="167" customFormat="1" ht="25.5" x14ac:dyDescent="0.2">
      <c r="A264" s="169">
        <v>41802</v>
      </c>
      <c r="B264" s="167" t="s">
        <v>470</v>
      </c>
      <c r="C264" s="168" t="s">
        <v>471</v>
      </c>
    </row>
    <row r="265" spans="1:3" s="167" customFormat="1" ht="25.5" x14ac:dyDescent="0.2">
      <c r="A265" s="169">
        <v>41802</v>
      </c>
      <c r="B265" s="167" t="s">
        <v>472</v>
      </c>
      <c r="C265" s="168" t="s">
        <v>473</v>
      </c>
    </row>
    <row r="266" spans="1:3" s="167" customFormat="1" ht="25.5" x14ac:dyDescent="0.2">
      <c r="A266" s="169">
        <v>41802</v>
      </c>
      <c r="B266" s="167" t="s">
        <v>474</v>
      </c>
      <c r="C266" s="168" t="s">
        <v>475</v>
      </c>
    </row>
    <row r="267" spans="1:3" s="167" customFormat="1" ht="38.25" x14ac:dyDescent="0.2">
      <c r="A267" s="169">
        <v>41802</v>
      </c>
      <c r="B267" s="167" t="s">
        <v>476</v>
      </c>
      <c r="C267" s="168" t="s">
        <v>517</v>
      </c>
    </row>
    <row r="268" spans="1:3" s="167" customFormat="1" ht="38.25" x14ac:dyDescent="0.2">
      <c r="A268" s="169">
        <v>41802</v>
      </c>
      <c r="B268" s="167" t="s">
        <v>477</v>
      </c>
      <c r="C268" s="168" t="s">
        <v>518</v>
      </c>
    </row>
    <row r="269" spans="1:3" s="167" customFormat="1" ht="25.5" x14ac:dyDescent="0.2">
      <c r="A269" s="169">
        <v>41802</v>
      </c>
      <c r="B269" s="167" t="s">
        <v>495</v>
      </c>
      <c r="C269" s="168" t="s">
        <v>496</v>
      </c>
    </row>
    <row r="270" spans="1:3" s="167" customFormat="1" ht="76.5" x14ac:dyDescent="0.2">
      <c r="A270" s="169">
        <v>41802</v>
      </c>
      <c r="B270" s="167" t="s">
        <v>290</v>
      </c>
      <c r="C270" s="168" t="s">
        <v>497</v>
      </c>
    </row>
    <row r="271" spans="1:3" s="167" customFormat="1" ht="140.25" x14ac:dyDescent="0.2">
      <c r="A271" s="169">
        <v>41802</v>
      </c>
      <c r="B271" s="167" t="s">
        <v>498</v>
      </c>
      <c r="C271" s="168" t="s">
        <v>499</v>
      </c>
    </row>
    <row r="272" spans="1:3" s="167" customFormat="1" ht="51" x14ac:dyDescent="0.2">
      <c r="A272" s="169">
        <v>41802</v>
      </c>
      <c r="B272" s="167" t="s">
        <v>500</v>
      </c>
      <c r="C272" s="168" t="s">
        <v>501</v>
      </c>
    </row>
    <row r="273" spans="1:3" s="167" customFormat="1" ht="89.25" x14ac:dyDescent="0.2">
      <c r="A273" s="169">
        <v>41802</v>
      </c>
      <c r="B273" s="167" t="s">
        <v>502</v>
      </c>
      <c r="C273" s="168" t="s">
        <v>504</v>
      </c>
    </row>
    <row r="274" spans="1:3" s="167" customFormat="1" ht="25.5" x14ac:dyDescent="0.2">
      <c r="A274" s="169">
        <v>41802</v>
      </c>
      <c r="B274" s="167" t="s">
        <v>505</v>
      </c>
      <c r="C274" s="168" t="s">
        <v>506</v>
      </c>
    </row>
    <row r="275" spans="1:3" s="167" customFormat="1" ht="25.5" x14ac:dyDescent="0.2">
      <c r="A275" s="169">
        <v>41802</v>
      </c>
      <c r="B275" s="167" t="s">
        <v>507</v>
      </c>
      <c r="C275" s="168" t="s">
        <v>539</v>
      </c>
    </row>
    <row r="276" spans="1:3" s="167" customFormat="1" ht="25.5" x14ac:dyDescent="0.2">
      <c r="A276" s="169">
        <v>41802</v>
      </c>
      <c r="B276" s="167" t="s">
        <v>508</v>
      </c>
      <c r="C276" s="168" t="s">
        <v>509</v>
      </c>
    </row>
    <row r="277" spans="1:3" s="167" customFormat="1" ht="89.25" x14ac:dyDescent="0.2">
      <c r="A277" s="169">
        <v>41802</v>
      </c>
      <c r="B277" s="167" t="s">
        <v>515</v>
      </c>
      <c r="C277" s="168" t="s">
        <v>519</v>
      </c>
    </row>
    <row r="278" spans="1:3" s="167" customFormat="1" x14ac:dyDescent="0.2">
      <c r="A278" s="169">
        <v>41802</v>
      </c>
      <c r="B278" s="167" t="s">
        <v>516</v>
      </c>
      <c r="C278" s="168" t="s">
        <v>320</v>
      </c>
    </row>
    <row r="279" spans="1:3" s="167" customFormat="1" ht="89.25" x14ac:dyDescent="0.2">
      <c r="A279" s="169">
        <v>41802</v>
      </c>
      <c r="B279" s="167" t="s">
        <v>520</v>
      </c>
      <c r="C279" s="168" t="s">
        <v>521</v>
      </c>
    </row>
    <row r="280" spans="1:3" s="167" customFormat="1" x14ac:dyDescent="0.2">
      <c r="A280" s="169">
        <v>41802</v>
      </c>
      <c r="B280" s="167" t="s">
        <v>522</v>
      </c>
      <c r="C280" s="168" t="s">
        <v>320</v>
      </c>
    </row>
    <row r="281" spans="1:3" s="167" customFormat="1" ht="25.5" x14ac:dyDescent="0.2">
      <c r="A281" s="169">
        <v>41802</v>
      </c>
      <c r="B281" s="167" t="s">
        <v>525</v>
      </c>
      <c r="C281" s="168" t="s">
        <v>526</v>
      </c>
    </row>
    <row r="282" spans="1:3" s="167" customFormat="1" ht="25.5" x14ac:dyDescent="0.2">
      <c r="A282" s="169">
        <v>41802</v>
      </c>
      <c r="B282" s="167" t="s">
        <v>527</v>
      </c>
      <c r="C282" s="168" t="s">
        <v>528</v>
      </c>
    </row>
    <row r="283" spans="1:3" s="167" customFormat="1" x14ac:dyDescent="0.2">
      <c r="A283" s="169">
        <v>41802</v>
      </c>
      <c r="B283" s="167" t="s">
        <v>530</v>
      </c>
      <c r="C283" s="167" t="s">
        <v>531</v>
      </c>
    </row>
    <row r="284" spans="1:3" s="203" customFormat="1" ht="25.5" x14ac:dyDescent="0.2">
      <c r="A284" s="201">
        <v>42136</v>
      </c>
      <c r="B284" s="203" t="s">
        <v>557</v>
      </c>
      <c r="C284" s="202" t="s">
        <v>602</v>
      </c>
    </row>
    <row r="285" spans="1:3" s="203" customFormat="1" x14ac:dyDescent="0.2">
      <c r="A285" s="217">
        <v>42136</v>
      </c>
      <c r="B285" s="203" t="s">
        <v>599</v>
      </c>
      <c r="C285" s="202" t="s">
        <v>600</v>
      </c>
    </row>
    <row r="286" spans="1:3" s="203" customFormat="1" ht="38.25" x14ac:dyDescent="0.2">
      <c r="A286" s="217">
        <v>42136</v>
      </c>
      <c r="B286" s="203" t="s">
        <v>495</v>
      </c>
      <c r="C286" s="202" t="s">
        <v>603</v>
      </c>
    </row>
    <row r="287" spans="1:3" s="203" customFormat="1" ht="25.5" x14ac:dyDescent="0.2">
      <c r="A287" s="217">
        <v>42136</v>
      </c>
      <c r="B287" s="203" t="s">
        <v>527</v>
      </c>
      <c r="C287" s="202" t="s">
        <v>601</v>
      </c>
    </row>
    <row r="288" spans="1:3" s="203" customFormat="1" ht="38.25" x14ac:dyDescent="0.2">
      <c r="A288" s="217">
        <v>42136</v>
      </c>
      <c r="B288" s="203" t="s">
        <v>604</v>
      </c>
      <c r="C288" s="202" t="s">
        <v>605</v>
      </c>
    </row>
    <row r="289" spans="1:4" s="167" customFormat="1" ht="89.25" customHeight="1" x14ac:dyDescent="0.2">
      <c r="A289" s="169">
        <v>42464</v>
      </c>
      <c r="B289" s="167" t="s">
        <v>697</v>
      </c>
      <c r="C289" s="168" t="s">
        <v>699</v>
      </c>
    </row>
    <row r="290" spans="1:4" s="167" customFormat="1" ht="76.5" customHeight="1" x14ac:dyDescent="0.2">
      <c r="A290" s="169">
        <v>42464</v>
      </c>
      <c r="B290" s="167" t="s">
        <v>698</v>
      </c>
      <c r="C290" s="168" t="s">
        <v>700</v>
      </c>
      <c r="D290" s="29"/>
    </row>
    <row r="291" spans="1:4" s="167" customFormat="1" ht="38.25" x14ac:dyDescent="0.2">
      <c r="A291" s="169">
        <v>42464</v>
      </c>
      <c r="B291" s="167" t="s">
        <v>249</v>
      </c>
      <c r="C291" s="168" t="s">
        <v>701</v>
      </c>
    </row>
    <row r="292" spans="1:4" s="167" customFormat="1" ht="12.75" customHeight="1" x14ac:dyDescent="0.2">
      <c r="A292" s="169">
        <v>42464</v>
      </c>
      <c r="B292" s="167" t="s">
        <v>436</v>
      </c>
      <c r="C292" s="168" t="s">
        <v>692</v>
      </c>
    </row>
    <row r="293" spans="1:4" s="167" customFormat="1" x14ac:dyDescent="0.2">
      <c r="A293" s="169">
        <v>42464</v>
      </c>
      <c r="B293" s="167" t="s">
        <v>440</v>
      </c>
      <c r="C293" s="168" t="s">
        <v>660</v>
      </c>
    </row>
    <row r="294" spans="1:4" s="167" customFormat="1" ht="25.5" x14ac:dyDescent="0.2">
      <c r="A294" s="169">
        <v>42464</v>
      </c>
      <c r="B294" s="167" t="s">
        <v>557</v>
      </c>
      <c r="C294" s="168" t="s">
        <v>691</v>
      </c>
    </row>
    <row r="295" spans="1:4" s="167" customFormat="1" ht="25.5" x14ac:dyDescent="0.2">
      <c r="A295" s="169">
        <v>42464</v>
      </c>
      <c r="B295" s="167" t="s">
        <v>544</v>
      </c>
      <c r="C295" s="168" t="s">
        <v>664</v>
      </c>
    </row>
    <row r="296" spans="1:4" s="167" customFormat="1" ht="38.25" x14ac:dyDescent="0.2">
      <c r="A296" s="169">
        <v>42464</v>
      </c>
      <c r="B296" s="167" t="s">
        <v>616</v>
      </c>
      <c r="C296" s="168" t="s">
        <v>642</v>
      </c>
    </row>
    <row r="297" spans="1:4" s="167" customFormat="1" x14ac:dyDescent="0.2">
      <c r="A297" s="169">
        <v>42464</v>
      </c>
      <c r="B297" s="167" t="s">
        <v>666</v>
      </c>
      <c r="C297" s="168" t="s">
        <v>320</v>
      </c>
    </row>
    <row r="298" spans="1:4" s="167" customFormat="1" ht="51" x14ac:dyDescent="0.2">
      <c r="A298" s="169">
        <v>42464</v>
      </c>
      <c r="B298" s="167" t="s">
        <v>625</v>
      </c>
      <c r="C298" s="168" t="s">
        <v>668</v>
      </c>
    </row>
    <row r="299" spans="1:4" s="167" customFormat="1" x14ac:dyDescent="0.2">
      <c r="A299" s="169">
        <v>42464</v>
      </c>
      <c r="B299" s="167" t="s">
        <v>465</v>
      </c>
      <c r="C299" s="168" t="s">
        <v>660</v>
      </c>
    </row>
    <row r="300" spans="1:4" s="167" customFormat="1" ht="38.25" x14ac:dyDescent="0.2">
      <c r="A300" s="169">
        <v>42464</v>
      </c>
      <c r="B300" s="167" t="s">
        <v>671</v>
      </c>
      <c r="C300" s="168" t="s">
        <v>672</v>
      </c>
    </row>
    <row r="301" spans="1:4" s="167" customFormat="1" ht="38.25" x14ac:dyDescent="0.2">
      <c r="A301" s="169">
        <v>42464</v>
      </c>
      <c r="B301" s="167" t="s">
        <v>466</v>
      </c>
      <c r="C301" s="168" t="s">
        <v>676</v>
      </c>
    </row>
    <row r="302" spans="1:4" s="167" customFormat="1" ht="38.25" x14ac:dyDescent="0.2">
      <c r="A302" s="169">
        <v>42464</v>
      </c>
      <c r="B302" s="167" t="s">
        <v>470</v>
      </c>
      <c r="C302" s="168" t="s">
        <v>678</v>
      </c>
    </row>
    <row r="303" spans="1:4" s="167" customFormat="1" ht="25.5" x14ac:dyDescent="0.2">
      <c r="A303" s="169">
        <v>42464</v>
      </c>
      <c r="B303" s="167" t="s">
        <v>702</v>
      </c>
      <c r="C303" s="168" t="s">
        <v>703</v>
      </c>
    </row>
    <row r="304" spans="1:4" s="167" customFormat="1" ht="153" customHeight="1" x14ac:dyDescent="0.2">
      <c r="A304" s="169">
        <v>42464</v>
      </c>
      <c r="B304" s="167" t="s">
        <v>495</v>
      </c>
      <c r="C304" s="168" t="s">
        <v>690</v>
      </c>
    </row>
    <row r="305" spans="1:3" s="167" customFormat="1" x14ac:dyDescent="0.2">
      <c r="A305" s="169">
        <v>42464</v>
      </c>
      <c r="B305" s="167" t="s">
        <v>289</v>
      </c>
      <c r="C305" s="168" t="s">
        <v>320</v>
      </c>
    </row>
    <row r="306" spans="1:3" s="167" customFormat="1" ht="76.5" x14ac:dyDescent="0.2">
      <c r="A306" s="169">
        <v>42464</v>
      </c>
      <c r="B306" s="167" t="s">
        <v>630</v>
      </c>
      <c r="C306" s="168" t="s">
        <v>684</v>
      </c>
    </row>
    <row r="307" spans="1:3" s="167" customFormat="1" ht="12.75" customHeight="1" x14ac:dyDescent="0.2">
      <c r="A307" s="169">
        <v>42464</v>
      </c>
      <c r="B307" s="167" t="s">
        <v>685</v>
      </c>
      <c r="C307" s="168" t="s">
        <v>320</v>
      </c>
    </row>
    <row r="308" spans="1:3" s="167" customFormat="1" ht="51" customHeight="1" x14ac:dyDescent="0.2">
      <c r="A308" s="169">
        <v>42464</v>
      </c>
      <c r="B308" s="167" t="s">
        <v>686</v>
      </c>
      <c r="C308" s="168" t="s">
        <v>687</v>
      </c>
    </row>
    <row r="309" spans="1:3" s="167" customFormat="1" ht="12.75" customHeight="1" x14ac:dyDescent="0.2">
      <c r="A309" s="169">
        <v>42464</v>
      </c>
      <c r="B309" s="167" t="s">
        <v>608</v>
      </c>
      <c r="C309" s="168" t="s">
        <v>692</v>
      </c>
    </row>
    <row r="310" spans="1:3" s="167" customFormat="1" ht="12.75" customHeight="1" x14ac:dyDescent="0.2">
      <c r="A310" s="169">
        <v>42464</v>
      </c>
      <c r="B310" s="167" t="s">
        <v>696</v>
      </c>
      <c r="C310" s="168" t="s">
        <v>320</v>
      </c>
    </row>
    <row r="311" spans="1:3" s="203" customFormat="1" ht="25.5" customHeight="1" x14ac:dyDescent="0.2">
      <c r="A311" s="201">
        <v>42599</v>
      </c>
      <c r="B311" s="203" t="s">
        <v>697</v>
      </c>
      <c r="C311" s="202" t="s">
        <v>738</v>
      </c>
    </row>
    <row r="312" spans="1:3" s="203" customFormat="1" ht="102" customHeight="1" x14ac:dyDescent="0.2">
      <c r="A312" s="201">
        <v>42599</v>
      </c>
      <c r="B312" s="203" t="s">
        <v>435</v>
      </c>
      <c r="C312" s="202" t="s">
        <v>739</v>
      </c>
    </row>
    <row r="313" spans="1:3" s="203" customFormat="1" ht="12.75" customHeight="1" x14ac:dyDescent="0.2">
      <c r="A313" s="201">
        <v>42599</v>
      </c>
      <c r="B313" s="203" t="s">
        <v>436</v>
      </c>
      <c r="C313" s="202" t="s">
        <v>740</v>
      </c>
    </row>
    <row r="314" spans="1:3" s="203" customFormat="1" ht="51" x14ac:dyDescent="0.2">
      <c r="A314" s="201">
        <v>42599</v>
      </c>
      <c r="B314" s="203" t="s">
        <v>557</v>
      </c>
      <c r="C314" s="202" t="s">
        <v>743</v>
      </c>
    </row>
    <row r="315" spans="1:3" s="203" customFormat="1" ht="12.75" customHeight="1" x14ac:dyDescent="0.2">
      <c r="A315" s="201">
        <v>42599</v>
      </c>
      <c r="B315" s="203" t="s">
        <v>661</v>
      </c>
      <c r="C315" s="202" t="s">
        <v>320</v>
      </c>
    </row>
    <row r="316" spans="1:3" s="203" customFormat="1" ht="12.75" customHeight="1" x14ac:dyDescent="0.2">
      <c r="A316" s="201">
        <v>42599</v>
      </c>
      <c r="B316" s="203" t="s">
        <v>544</v>
      </c>
      <c r="C316" s="202" t="s">
        <v>320</v>
      </c>
    </row>
    <row r="317" spans="1:3" s="203" customFormat="1" ht="25.5" x14ac:dyDescent="0.2">
      <c r="A317" s="201">
        <v>42599</v>
      </c>
      <c r="B317" s="203" t="s">
        <v>616</v>
      </c>
      <c r="C317" s="202" t="s">
        <v>746</v>
      </c>
    </row>
    <row r="318" spans="1:3" s="203" customFormat="1" x14ac:dyDescent="0.2">
      <c r="A318" s="217">
        <v>42599</v>
      </c>
      <c r="B318" s="203" t="s">
        <v>618</v>
      </c>
      <c r="C318" s="202" t="s">
        <v>748</v>
      </c>
    </row>
    <row r="319" spans="1:3" s="203" customFormat="1" x14ac:dyDescent="0.2">
      <c r="A319" s="217">
        <v>42599</v>
      </c>
      <c r="B319" s="203" t="s">
        <v>624</v>
      </c>
      <c r="C319" s="202" t="s">
        <v>749</v>
      </c>
    </row>
    <row r="320" spans="1:3" s="203" customFormat="1" ht="51" customHeight="1" x14ac:dyDescent="0.2">
      <c r="A320" s="201">
        <v>42599</v>
      </c>
      <c r="B320" s="203" t="s">
        <v>462</v>
      </c>
      <c r="C320" s="202" t="s">
        <v>751</v>
      </c>
    </row>
    <row r="321" spans="1:4" s="203" customFormat="1" ht="25.5" x14ac:dyDescent="0.2">
      <c r="A321" s="201">
        <v>42599</v>
      </c>
      <c r="B321" s="203" t="s">
        <v>677</v>
      </c>
      <c r="C321" s="202" t="s">
        <v>752</v>
      </c>
    </row>
    <row r="322" spans="1:4" s="203" customFormat="1" x14ac:dyDescent="0.2">
      <c r="A322" s="201">
        <v>42599</v>
      </c>
      <c r="B322" s="203" t="s">
        <v>754</v>
      </c>
      <c r="C322" s="202" t="s">
        <v>755</v>
      </c>
    </row>
    <row r="323" spans="1:4" s="203" customFormat="1" x14ac:dyDescent="0.2">
      <c r="A323" s="201">
        <v>42599</v>
      </c>
      <c r="B323" s="203" t="s">
        <v>628</v>
      </c>
      <c r="C323" s="202" t="s">
        <v>756</v>
      </c>
    </row>
    <row r="324" spans="1:4" s="203" customFormat="1" x14ac:dyDescent="0.2">
      <c r="A324" s="201">
        <v>42599</v>
      </c>
      <c r="B324" s="203" t="s">
        <v>474</v>
      </c>
      <c r="C324" s="202" t="s">
        <v>757</v>
      </c>
    </row>
    <row r="325" spans="1:4" s="203" customFormat="1" ht="76.5" customHeight="1" x14ac:dyDescent="0.2">
      <c r="A325" s="201">
        <v>42599</v>
      </c>
      <c r="B325" s="203" t="s">
        <v>495</v>
      </c>
      <c r="C325" s="202" t="s">
        <v>758</v>
      </c>
    </row>
    <row r="326" spans="1:4" s="203" customFormat="1" ht="12.75" customHeight="1" x14ac:dyDescent="0.2">
      <c r="A326" s="201">
        <v>42599</v>
      </c>
      <c r="B326" s="203" t="s">
        <v>288</v>
      </c>
      <c r="C326" s="202" t="s">
        <v>320</v>
      </c>
    </row>
    <row r="327" spans="1:4" s="203" customFormat="1" ht="25.5" customHeight="1" x14ac:dyDescent="0.2">
      <c r="A327" s="217">
        <v>42599</v>
      </c>
      <c r="B327" s="203" t="s">
        <v>620</v>
      </c>
      <c r="C327" s="202" t="s">
        <v>738</v>
      </c>
    </row>
    <row r="328" spans="1:4" s="203" customFormat="1" ht="12.75" customHeight="1" x14ac:dyDescent="0.2">
      <c r="A328" s="217">
        <v>42599</v>
      </c>
      <c r="B328" s="203" t="s">
        <v>759</v>
      </c>
      <c r="C328" s="202" t="s">
        <v>740</v>
      </c>
    </row>
    <row r="329" spans="1:4" s="203" customFormat="1" ht="12.75" customHeight="1" x14ac:dyDescent="0.2">
      <c r="A329" s="201">
        <v>42599</v>
      </c>
      <c r="B329" s="203" t="s">
        <v>760</v>
      </c>
      <c r="C329" s="202" t="s">
        <v>320</v>
      </c>
    </row>
    <row r="330" spans="1:4" s="203" customFormat="1" ht="25.5" x14ac:dyDescent="0.2">
      <c r="A330" s="201">
        <v>42599</v>
      </c>
      <c r="B330" s="203" t="s">
        <v>505</v>
      </c>
      <c r="C330" s="202" t="s">
        <v>761</v>
      </c>
    </row>
    <row r="331" spans="1:4" s="203" customFormat="1" ht="25.5" customHeight="1" x14ac:dyDescent="0.2">
      <c r="A331" s="217">
        <v>42599</v>
      </c>
      <c r="B331" s="203" t="s">
        <v>682</v>
      </c>
      <c r="C331" s="202" t="s">
        <v>762</v>
      </c>
    </row>
    <row r="332" spans="1:4" s="203" customFormat="1" ht="12.75" customHeight="1" x14ac:dyDescent="0.2">
      <c r="A332" s="217">
        <v>42599</v>
      </c>
      <c r="B332" s="203" t="s">
        <v>525</v>
      </c>
      <c r="C332" s="202" t="s">
        <v>764</v>
      </c>
    </row>
    <row r="333" spans="1:4" s="167" customFormat="1" ht="12.75" customHeight="1" x14ac:dyDescent="0.2">
      <c r="A333" s="169">
        <v>42930</v>
      </c>
      <c r="B333" s="167" t="s">
        <v>697</v>
      </c>
      <c r="C333" s="168" t="s">
        <v>320</v>
      </c>
    </row>
    <row r="334" spans="1:4" s="167" customFormat="1" ht="12.75" customHeight="1" x14ac:dyDescent="0.2">
      <c r="A334" s="169">
        <v>42930</v>
      </c>
      <c r="B334" s="167" t="s">
        <v>698</v>
      </c>
      <c r="C334" s="168" t="s">
        <v>320</v>
      </c>
      <c r="D334" s="29"/>
    </row>
    <row r="335" spans="1:4" s="168" customFormat="1" ht="51" x14ac:dyDescent="0.2">
      <c r="A335" s="194">
        <v>42930</v>
      </c>
      <c r="B335" s="168" t="s">
        <v>435</v>
      </c>
      <c r="C335" s="168" t="s">
        <v>1009</v>
      </c>
      <c r="D335" s="193"/>
    </row>
    <row r="336" spans="1:4" s="167" customFormat="1" x14ac:dyDescent="0.2">
      <c r="A336" s="169">
        <v>42930</v>
      </c>
      <c r="B336" s="167" t="s">
        <v>249</v>
      </c>
      <c r="C336" s="168" t="s">
        <v>1015</v>
      </c>
    </row>
    <row r="337" spans="1:4" s="167" customFormat="1" ht="25.5" x14ac:dyDescent="0.2">
      <c r="A337" s="169">
        <v>42930</v>
      </c>
      <c r="B337" s="167" t="s">
        <v>541</v>
      </c>
      <c r="C337" s="168" t="s">
        <v>1032</v>
      </c>
      <c r="D337" s="29"/>
    </row>
    <row r="338" spans="1:4" s="168" customFormat="1" ht="25.5" x14ac:dyDescent="0.2">
      <c r="A338" s="169">
        <v>42930</v>
      </c>
      <c r="B338" s="167" t="s">
        <v>1029</v>
      </c>
      <c r="C338" s="168" t="s">
        <v>1033</v>
      </c>
      <c r="D338" s="29"/>
    </row>
    <row r="339" spans="1:4" s="168" customFormat="1" ht="12.75" customHeight="1" x14ac:dyDescent="0.2">
      <c r="A339" s="194">
        <v>42930</v>
      </c>
      <c r="B339" s="168" t="s">
        <v>448</v>
      </c>
      <c r="C339" s="168" t="s">
        <v>1014</v>
      </c>
      <c r="D339" s="193"/>
    </row>
    <row r="340" spans="1:4" s="168" customFormat="1" x14ac:dyDescent="0.2">
      <c r="A340" s="194">
        <v>42930</v>
      </c>
      <c r="B340" s="168" t="s">
        <v>744</v>
      </c>
      <c r="C340" s="168" t="s">
        <v>1034</v>
      </c>
      <c r="D340" s="193"/>
    </row>
    <row r="341" spans="1:4" s="167" customFormat="1" ht="25.5" x14ac:dyDescent="0.2">
      <c r="A341" s="194">
        <v>42930</v>
      </c>
      <c r="B341" s="168" t="s">
        <v>618</v>
      </c>
      <c r="C341" s="168" t="s">
        <v>1002</v>
      </c>
      <c r="D341" s="193"/>
    </row>
    <row r="342" spans="1:4" s="167" customFormat="1" ht="25.5" x14ac:dyDescent="0.2">
      <c r="A342" s="169">
        <v>42930</v>
      </c>
      <c r="B342" s="168" t="s">
        <v>624</v>
      </c>
      <c r="C342" s="168" t="s">
        <v>1038</v>
      </c>
    </row>
    <row r="343" spans="1:4" s="168" customFormat="1" ht="51" x14ac:dyDescent="0.2">
      <c r="A343" s="169">
        <v>42930</v>
      </c>
      <c r="B343" s="168" t="s">
        <v>677</v>
      </c>
      <c r="C343" s="168" t="s">
        <v>1044</v>
      </c>
      <c r="D343" s="167"/>
    </row>
    <row r="344" spans="1:4" s="168" customFormat="1" x14ac:dyDescent="0.2">
      <c r="A344" s="194">
        <v>42930</v>
      </c>
      <c r="B344" s="168" t="s">
        <v>470</v>
      </c>
      <c r="C344" s="168" t="s">
        <v>1035</v>
      </c>
      <c r="D344" s="193"/>
    </row>
    <row r="345" spans="1:4" s="168" customFormat="1" ht="38.25" x14ac:dyDescent="0.2">
      <c r="A345" s="194">
        <v>42930</v>
      </c>
      <c r="B345" s="168" t="s">
        <v>754</v>
      </c>
      <c r="C345" s="168" t="s">
        <v>1010</v>
      </c>
      <c r="D345" s="193"/>
    </row>
    <row r="346" spans="1:4" s="167" customFormat="1" ht="38.25" x14ac:dyDescent="0.2">
      <c r="A346" s="194">
        <v>42930</v>
      </c>
      <c r="B346" s="168" t="s">
        <v>474</v>
      </c>
      <c r="C346" s="168" t="s">
        <v>1050</v>
      </c>
      <c r="D346" s="193"/>
    </row>
    <row r="347" spans="1:4" s="168" customFormat="1" x14ac:dyDescent="0.2">
      <c r="A347" s="169">
        <v>42930</v>
      </c>
      <c r="B347" s="167" t="s">
        <v>478</v>
      </c>
      <c r="C347" s="168" t="s">
        <v>1053</v>
      </c>
      <c r="D347" s="167"/>
    </row>
    <row r="348" spans="1:4" s="168" customFormat="1" ht="165.75" x14ac:dyDescent="0.2">
      <c r="A348" s="194">
        <v>42930</v>
      </c>
      <c r="B348" s="168" t="s">
        <v>495</v>
      </c>
      <c r="C348" s="168" t="s">
        <v>1094</v>
      </c>
      <c r="D348" s="193"/>
    </row>
    <row r="349" spans="1:4" s="168" customFormat="1" ht="76.5" x14ac:dyDescent="0.2">
      <c r="A349" s="194">
        <v>42930</v>
      </c>
      <c r="B349" s="168" t="s">
        <v>620</v>
      </c>
      <c r="C349" s="168" t="s">
        <v>1062</v>
      </c>
      <c r="D349" s="193"/>
    </row>
    <row r="350" spans="1:4" s="168" customFormat="1" ht="25.5" x14ac:dyDescent="0.2">
      <c r="A350" s="194">
        <v>42930</v>
      </c>
      <c r="B350" s="168" t="s">
        <v>682</v>
      </c>
      <c r="C350" s="168" t="s">
        <v>1004</v>
      </c>
      <c r="D350" s="193"/>
    </row>
    <row r="351" spans="1:4" s="167" customFormat="1" ht="25.5" x14ac:dyDescent="0.2">
      <c r="A351" s="194">
        <v>42930</v>
      </c>
      <c r="B351" s="168" t="s">
        <v>630</v>
      </c>
      <c r="C351" s="168" t="s">
        <v>1066</v>
      </c>
      <c r="D351" s="193"/>
    </row>
    <row r="352" spans="1:4" s="167" customFormat="1" ht="25.5" x14ac:dyDescent="0.2">
      <c r="A352" s="169">
        <v>42930</v>
      </c>
      <c r="B352" s="167" t="s">
        <v>1064</v>
      </c>
      <c r="C352" s="168" t="s">
        <v>1065</v>
      </c>
    </row>
    <row r="353" spans="1:4" s="168" customFormat="1" ht="25.5" x14ac:dyDescent="0.2">
      <c r="A353" s="194">
        <v>42930</v>
      </c>
      <c r="B353" s="168" t="s">
        <v>525</v>
      </c>
      <c r="C353" s="168" t="s">
        <v>1067</v>
      </c>
      <c r="D353" s="193"/>
    </row>
    <row r="354" spans="1:4" s="167" customFormat="1" ht="51" x14ac:dyDescent="0.2">
      <c r="A354" s="169">
        <v>42930</v>
      </c>
      <c r="B354" s="167" t="s">
        <v>1071</v>
      </c>
      <c r="C354" s="168" t="s">
        <v>1093</v>
      </c>
    </row>
    <row r="355" spans="1:4" s="167" customFormat="1" ht="89.25" x14ac:dyDescent="0.2">
      <c r="A355" s="169">
        <v>42930</v>
      </c>
      <c r="B355" s="167" t="s">
        <v>1075</v>
      </c>
      <c r="C355" s="168" t="s">
        <v>1076</v>
      </c>
    </row>
    <row r="356" spans="1:4" s="203" customFormat="1" ht="25.5" x14ac:dyDescent="0.2">
      <c r="A356" s="201">
        <v>43227</v>
      </c>
      <c r="B356" s="203" t="s">
        <v>625</v>
      </c>
      <c r="C356" s="202" t="s">
        <v>1127</v>
      </c>
    </row>
    <row r="357" spans="1:4" s="203" customFormat="1" ht="25.5" x14ac:dyDescent="0.2">
      <c r="A357" s="201">
        <v>43227</v>
      </c>
      <c r="B357" s="203" t="s">
        <v>798</v>
      </c>
      <c r="C357" s="202" t="s">
        <v>1141</v>
      </c>
    </row>
    <row r="358" spans="1:4" s="203" customFormat="1" x14ac:dyDescent="0.2">
      <c r="A358" s="217">
        <v>43227</v>
      </c>
      <c r="B358" s="203" t="s">
        <v>963</v>
      </c>
      <c r="C358" s="202" t="s">
        <v>1178</v>
      </c>
    </row>
    <row r="359" spans="1:4" s="167" customFormat="1" x14ac:dyDescent="0.2">
      <c r="A359" s="169">
        <v>43558</v>
      </c>
      <c r="B359" s="167" t="s">
        <v>1212</v>
      </c>
      <c r="C359" s="168" t="s">
        <v>320</v>
      </c>
    </row>
    <row r="360" spans="1:4" s="203" customFormat="1" ht="51" x14ac:dyDescent="0.2">
      <c r="A360" s="201">
        <v>43901</v>
      </c>
      <c r="B360" s="202" t="s">
        <v>249</v>
      </c>
      <c r="C360" s="202" t="s">
        <v>1315</v>
      </c>
    </row>
    <row r="361" spans="1:4" s="203" customFormat="1" ht="25.5" x14ac:dyDescent="0.2">
      <c r="A361" s="201">
        <v>43901</v>
      </c>
      <c r="B361" s="202" t="s">
        <v>1097</v>
      </c>
      <c r="C361" s="202" t="s">
        <v>1435</v>
      </c>
    </row>
    <row r="362" spans="1:4" s="203" customFormat="1" ht="25.5" x14ac:dyDescent="0.2">
      <c r="A362" s="201">
        <v>43901</v>
      </c>
      <c r="B362" s="202" t="s">
        <v>1110</v>
      </c>
      <c r="C362" s="202" t="s">
        <v>1282</v>
      </c>
    </row>
    <row r="363" spans="1:4" s="203" customFormat="1" x14ac:dyDescent="0.2">
      <c r="A363" s="201">
        <v>43901</v>
      </c>
      <c r="B363" s="203" t="s">
        <v>1340</v>
      </c>
      <c r="C363" s="202" t="s">
        <v>320</v>
      </c>
      <c r="D363" s="29"/>
    </row>
    <row r="364" spans="1:4" s="203" customFormat="1" ht="38.25" x14ac:dyDescent="0.2">
      <c r="A364" s="201">
        <v>43901</v>
      </c>
      <c r="B364" s="202" t="s">
        <v>1057</v>
      </c>
      <c r="C364" s="202" t="s">
        <v>1285</v>
      </c>
    </row>
    <row r="365" spans="1:4" s="202" customFormat="1" x14ac:dyDescent="0.2">
      <c r="A365" s="201">
        <v>43901</v>
      </c>
      <c r="B365" s="202" t="s">
        <v>932</v>
      </c>
      <c r="C365" s="202" t="s">
        <v>1286</v>
      </c>
      <c r="D365" s="203"/>
    </row>
    <row r="366" spans="1:4" s="203" customFormat="1" x14ac:dyDescent="0.2">
      <c r="A366" s="201">
        <v>43901</v>
      </c>
      <c r="B366" s="203" t="s">
        <v>989</v>
      </c>
      <c r="C366" s="202" t="s">
        <v>320</v>
      </c>
      <c r="D366" s="3"/>
    </row>
    <row r="367" spans="1:4" s="203" customFormat="1" x14ac:dyDescent="0.2">
      <c r="A367" s="201">
        <v>43901</v>
      </c>
      <c r="B367" s="203" t="s">
        <v>1358</v>
      </c>
      <c r="C367" s="202" t="s">
        <v>320</v>
      </c>
      <c r="D367" s="3"/>
    </row>
    <row r="368" spans="1:4" s="203" customFormat="1" ht="89.25" x14ac:dyDescent="0.2">
      <c r="A368" s="201">
        <v>43901</v>
      </c>
      <c r="B368" s="203" t="s">
        <v>625</v>
      </c>
      <c r="C368" s="202" t="s">
        <v>1364</v>
      </c>
    </row>
    <row r="369" spans="1:3" s="203" customFormat="1" x14ac:dyDescent="0.2">
      <c r="A369" s="201">
        <v>43901</v>
      </c>
      <c r="B369" s="203" t="s">
        <v>671</v>
      </c>
      <c r="C369" s="202" t="s">
        <v>320</v>
      </c>
    </row>
    <row r="370" spans="1:3" s="203" customFormat="1" x14ac:dyDescent="0.2">
      <c r="A370" s="201">
        <v>43901</v>
      </c>
      <c r="B370" s="203" t="s">
        <v>466</v>
      </c>
      <c r="C370" s="202" t="s">
        <v>320</v>
      </c>
    </row>
    <row r="371" spans="1:3" s="203" customFormat="1" ht="25.5" x14ac:dyDescent="0.2">
      <c r="A371" s="201">
        <v>43901</v>
      </c>
      <c r="B371" s="202" t="s">
        <v>1373</v>
      </c>
      <c r="C371" s="202" t="s">
        <v>1374</v>
      </c>
    </row>
    <row r="372" spans="1:3" s="203" customFormat="1" ht="25.5" x14ac:dyDescent="0.2">
      <c r="A372" s="201">
        <v>43901</v>
      </c>
      <c r="B372" s="202" t="s">
        <v>1007</v>
      </c>
      <c r="C372" s="202" t="s">
        <v>1436</v>
      </c>
    </row>
    <row r="373" spans="1:3" s="203" customFormat="1" ht="25.5" x14ac:dyDescent="0.2">
      <c r="A373" s="201">
        <v>43901</v>
      </c>
      <c r="B373" s="202" t="s">
        <v>944</v>
      </c>
      <c r="C373" s="202" t="s">
        <v>1400</v>
      </c>
    </row>
    <row r="374" spans="1:3" s="203" customFormat="1" x14ac:dyDescent="0.2">
      <c r="A374" s="201">
        <v>43901</v>
      </c>
      <c r="B374" s="203" t="s">
        <v>1204</v>
      </c>
      <c r="C374" s="202" t="s">
        <v>320</v>
      </c>
    </row>
    <row r="375" spans="1:3" s="203" customFormat="1" x14ac:dyDescent="0.2">
      <c r="A375" s="201">
        <v>43901</v>
      </c>
      <c r="B375" s="203" t="s">
        <v>1421</v>
      </c>
      <c r="C375" s="202" t="s">
        <v>320</v>
      </c>
    </row>
    <row r="376" spans="1:3" s="203" customFormat="1" ht="25.5" x14ac:dyDescent="0.2">
      <c r="A376" s="201">
        <v>43901</v>
      </c>
      <c r="B376" s="202" t="s">
        <v>510</v>
      </c>
      <c r="C376" s="202" t="s">
        <v>1422</v>
      </c>
    </row>
    <row r="377" spans="1:3" s="203" customFormat="1" x14ac:dyDescent="0.2">
      <c r="A377" s="201">
        <v>43901</v>
      </c>
      <c r="B377" s="203" t="s">
        <v>686</v>
      </c>
      <c r="C377" s="202" t="s">
        <v>320</v>
      </c>
    </row>
    <row r="378" spans="1:3" s="203" customFormat="1" ht="25.5" x14ac:dyDescent="0.2">
      <c r="A378" s="201">
        <v>43901</v>
      </c>
      <c r="B378" s="202" t="s">
        <v>656</v>
      </c>
      <c r="C378" s="202" t="s">
        <v>320</v>
      </c>
    </row>
    <row r="379" spans="1:3" s="203" customFormat="1" x14ac:dyDescent="0.2">
      <c r="A379" s="201">
        <v>43901</v>
      </c>
      <c r="B379" s="203" t="s">
        <v>1423</v>
      </c>
      <c r="C379" s="202" t="s">
        <v>320</v>
      </c>
    </row>
    <row r="380" spans="1:3" s="203" customFormat="1" x14ac:dyDescent="0.2">
      <c r="A380" s="201">
        <v>43901</v>
      </c>
      <c r="B380" s="203" t="s">
        <v>1208</v>
      </c>
      <c r="C380" s="202" t="s">
        <v>320</v>
      </c>
    </row>
    <row r="381" spans="1:3" s="203" customFormat="1" ht="25.5" x14ac:dyDescent="0.2">
      <c r="A381" s="201">
        <v>43901</v>
      </c>
      <c r="B381" s="202" t="s">
        <v>1142</v>
      </c>
      <c r="C381" s="202" t="s">
        <v>1437</v>
      </c>
    </row>
    <row r="382" spans="1:3" s="203" customFormat="1" ht="25.5" customHeight="1" x14ac:dyDescent="0.2">
      <c r="A382" s="201">
        <v>43901</v>
      </c>
      <c r="B382" s="202" t="s">
        <v>1175</v>
      </c>
      <c r="C382" s="202" t="s">
        <v>1438</v>
      </c>
    </row>
    <row r="383" spans="1:3" s="203" customFormat="1" ht="51" customHeight="1" x14ac:dyDescent="0.2">
      <c r="A383" s="201">
        <v>43901</v>
      </c>
      <c r="B383" s="202" t="s">
        <v>1165</v>
      </c>
      <c r="C383" s="202" t="s">
        <v>1431</v>
      </c>
    </row>
    <row r="384" spans="1:3" s="203" customFormat="1" x14ac:dyDescent="0.2">
      <c r="A384" s="201">
        <v>43901</v>
      </c>
      <c r="B384" s="203" t="s">
        <v>1055</v>
      </c>
      <c r="C384" s="202" t="s">
        <v>320</v>
      </c>
    </row>
    <row r="385" spans="1:4" s="203" customFormat="1" x14ac:dyDescent="0.2">
      <c r="A385" s="201">
        <v>43901</v>
      </c>
      <c r="B385" s="203" t="s">
        <v>1432</v>
      </c>
      <c r="C385" s="202" t="s">
        <v>320</v>
      </c>
    </row>
    <row r="386" spans="1:4" s="203" customFormat="1" ht="25.5" customHeight="1" x14ac:dyDescent="0.2">
      <c r="A386" s="201">
        <v>43901</v>
      </c>
      <c r="B386" s="202" t="s">
        <v>1433</v>
      </c>
      <c r="C386" s="202" t="s">
        <v>1434</v>
      </c>
    </row>
    <row r="387" spans="1:4" s="203" customFormat="1" ht="114.75" x14ac:dyDescent="0.2">
      <c r="A387" s="201">
        <v>43901</v>
      </c>
      <c r="B387" s="203" t="s">
        <v>963</v>
      </c>
      <c r="C387" s="202" t="s">
        <v>1439</v>
      </c>
    </row>
    <row r="388" spans="1:4" s="203" customFormat="1" x14ac:dyDescent="0.2">
      <c r="A388" s="201">
        <v>43901</v>
      </c>
      <c r="B388" s="203" t="s">
        <v>1206</v>
      </c>
      <c r="C388" s="202" t="s">
        <v>320</v>
      </c>
    </row>
    <row r="389" spans="1:4" s="203" customFormat="1" x14ac:dyDescent="0.2">
      <c r="A389" s="201">
        <v>43901</v>
      </c>
      <c r="B389" s="203" t="s">
        <v>765</v>
      </c>
      <c r="C389" s="202" t="s">
        <v>320</v>
      </c>
    </row>
    <row r="390" spans="1:4" s="203" customFormat="1" x14ac:dyDescent="0.2">
      <c r="A390" s="201">
        <v>43901</v>
      </c>
      <c r="B390" s="203" t="s">
        <v>1011</v>
      </c>
      <c r="C390" s="202" t="s">
        <v>320</v>
      </c>
    </row>
    <row r="391" spans="1:4" s="167" customFormat="1" x14ac:dyDescent="0.2">
      <c r="A391" s="169">
        <v>44320</v>
      </c>
      <c r="B391" s="168" t="s">
        <v>1103</v>
      </c>
      <c r="C391" s="168" t="s">
        <v>320</v>
      </c>
    </row>
    <row r="392" spans="1:4" s="167" customFormat="1" ht="25.5" x14ac:dyDescent="0.2">
      <c r="A392" s="169">
        <v>44320</v>
      </c>
      <c r="B392" s="168" t="s">
        <v>1104</v>
      </c>
      <c r="C392" s="168" t="s">
        <v>320</v>
      </c>
    </row>
    <row r="393" spans="1:4" s="167" customFormat="1" ht="25.5" x14ac:dyDescent="0.2">
      <c r="A393" s="169">
        <v>44320</v>
      </c>
      <c r="B393" s="168" t="s">
        <v>1281</v>
      </c>
      <c r="C393" s="168" t="s">
        <v>320</v>
      </c>
      <c r="D393" s="72"/>
    </row>
    <row r="394" spans="1:4" s="167" customFormat="1" ht="25.5" x14ac:dyDescent="0.2">
      <c r="A394" s="169">
        <v>44320</v>
      </c>
      <c r="B394" s="168" t="s">
        <v>1283</v>
      </c>
      <c r="C394" s="168" t="s">
        <v>320</v>
      </c>
      <c r="D394" s="72"/>
    </row>
    <row r="395" spans="1:4" s="167" customFormat="1" x14ac:dyDescent="0.2">
      <c r="A395" s="169">
        <v>44320</v>
      </c>
      <c r="B395" s="168" t="s">
        <v>1342</v>
      </c>
      <c r="C395" s="168" t="s">
        <v>320</v>
      </c>
      <c r="D395" s="72"/>
    </row>
    <row r="396" spans="1:4" s="167" customFormat="1" ht="38.25" x14ac:dyDescent="0.2">
      <c r="A396" s="169">
        <v>44320</v>
      </c>
      <c r="B396" s="168" t="s">
        <v>1083</v>
      </c>
      <c r="C396" s="168" t="s">
        <v>1511</v>
      </c>
    </row>
    <row r="397" spans="1:4" s="167" customFormat="1" ht="25.5" x14ac:dyDescent="0.2">
      <c r="A397" s="169">
        <v>44320</v>
      </c>
      <c r="B397" s="168" t="s">
        <v>1088</v>
      </c>
      <c r="C397" s="168" t="s">
        <v>1512</v>
      </c>
    </row>
    <row r="398" spans="1:4" s="167" customFormat="1" ht="25.5" x14ac:dyDescent="0.2">
      <c r="A398" s="169">
        <v>44320</v>
      </c>
      <c r="B398" s="168" t="s">
        <v>1088</v>
      </c>
      <c r="C398" s="168" t="s">
        <v>1513</v>
      </c>
    </row>
    <row r="399" spans="1:4" s="167" customFormat="1" ht="25.5" x14ac:dyDescent="0.2">
      <c r="A399" s="169">
        <v>44320</v>
      </c>
      <c r="B399" s="168" t="s">
        <v>1088</v>
      </c>
      <c r="C399" s="168" t="s">
        <v>1514</v>
      </c>
    </row>
    <row r="400" spans="1:4" s="167" customFormat="1" ht="25.5" x14ac:dyDescent="0.2">
      <c r="A400" s="169">
        <v>44320</v>
      </c>
      <c r="B400" s="168" t="s">
        <v>1088</v>
      </c>
      <c r="C400" s="168" t="s">
        <v>1515</v>
      </c>
    </row>
    <row r="401" spans="1:4" s="167" customFormat="1" ht="25.5" x14ac:dyDescent="0.2">
      <c r="A401" s="169">
        <v>44320</v>
      </c>
      <c r="B401" s="168" t="s">
        <v>1088</v>
      </c>
      <c r="C401" s="168" t="s">
        <v>1516</v>
      </c>
    </row>
    <row r="402" spans="1:4" s="167" customFormat="1" ht="25.5" x14ac:dyDescent="0.2">
      <c r="A402" s="169">
        <v>44320</v>
      </c>
      <c r="B402" s="168" t="s">
        <v>1088</v>
      </c>
      <c r="C402" s="168" t="s">
        <v>1517</v>
      </c>
    </row>
    <row r="403" spans="1:4" s="167" customFormat="1" ht="25.5" x14ac:dyDescent="0.2">
      <c r="A403" s="169">
        <v>44320</v>
      </c>
      <c r="B403" s="168" t="s">
        <v>1088</v>
      </c>
      <c r="C403" s="168" t="s">
        <v>1518</v>
      </c>
    </row>
    <row r="404" spans="1:4" s="167" customFormat="1" ht="25.5" x14ac:dyDescent="0.2">
      <c r="A404" s="169">
        <v>44320</v>
      </c>
      <c r="B404" s="168" t="s">
        <v>1417</v>
      </c>
      <c r="C404" s="168" t="s">
        <v>320</v>
      </c>
      <c r="D404" s="72"/>
    </row>
    <row r="405" spans="1:4" s="167" customFormat="1" ht="25.5" x14ac:dyDescent="0.2">
      <c r="A405" s="169">
        <v>44320</v>
      </c>
      <c r="B405" s="168" t="s">
        <v>1082</v>
      </c>
      <c r="C405" s="168" t="s">
        <v>320</v>
      </c>
      <c r="D405" s="72"/>
    </row>
    <row r="406" spans="1:4" s="167" customFormat="1" ht="25.5" x14ac:dyDescent="0.2">
      <c r="A406" s="169">
        <v>44320</v>
      </c>
      <c r="B406" s="168" t="s">
        <v>1444</v>
      </c>
      <c r="C406" s="168" t="s">
        <v>320</v>
      </c>
      <c r="D406" s="72"/>
    </row>
    <row r="407" spans="1:4" s="203" customFormat="1" ht="12.75" customHeight="1" x14ac:dyDescent="0.2">
      <c r="A407" s="201">
        <v>44628</v>
      </c>
      <c r="B407" s="202" t="s">
        <v>1629</v>
      </c>
      <c r="C407" s="202" t="s">
        <v>1529</v>
      </c>
    </row>
    <row r="408" spans="1:4" s="203" customFormat="1" ht="12.75" customHeight="1" x14ac:dyDescent="0.2">
      <c r="A408" s="201">
        <v>44628</v>
      </c>
      <c r="B408" s="202" t="s">
        <v>1630</v>
      </c>
      <c r="C408" s="202" t="s">
        <v>1537</v>
      </c>
    </row>
    <row r="409" spans="1:4" s="203" customFormat="1" ht="12.75" customHeight="1" x14ac:dyDescent="0.2">
      <c r="A409" s="201">
        <v>44628</v>
      </c>
      <c r="B409" s="202" t="s">
        <v>795</v>
      </c>
      <c r="C409" s="202" t="s">
        <v>320</v>
      </c>
    </row>
    <row r="410" spans="1:4" s="203" customFormat="1" ht="12.75" customHeight="1" x14ac:dyDescent="0.2">
      <c r="A410" s="201">
        <v>44628</v>
      </c>
      <c r="B410" s="202" t="s">
        <v>1622</v>
      </c>
      <c r="C410" s="202" t="s">
        <v>320</v>
      </c>
    </row>
    <row r="411" spans="1:4" s="203" customFormat="1" ht="12.75" customHeight="1" x14ac:dyDescent="0.2">
      <c r="A411" s="201">
        <v>44628</v>
      </c>
      <c r="B411" s="202" t="s">
        <v>1623</v>
      </c>
      <c r="C411" s="202" t="s">
        <v>320</v>
      </c>
    </row>
    <row r="412" spans="1:4" s="203" customFormat="1" ht="12.75" customHeight="1" x14ac:dyDescent="0.2">
      <c r="A412" s="201">
        <v>44628</v>
      </c>
      <c r="B412" s="202" t="s">
        <v>932</v>
      </c>
      <c r="C412" s="202" t="s">
        <v>1628</v>
      </c>
    </row>
    <row r="413" spans="1:4" s="203" customFormat="1" ht="25.5" customHeight="1" x14ac:dyDescent="0.2">
      <c r="A413" s="201">
        <v>44628</v>
      </c>
      <c r="B413" s="202" t="s">
        <v>450</v>
      </c>
      <c r="C413" s="202" t="s">
        <v>1631</v>
      </c>
    </row>
    <row r="414" spans="1:4" s="203" customFormat="1" ht="12.75" customHeight="1" x14ac:dyDescent="0.2">
      <c r="A414" s="201">
        <v>44628</v>
      </c>
      <c r="B414" s="202" t="s">
        <v>969</v>
      </c>
      <c r="C414" s="202" t="s">
        <v>1654</v>
      </c>
    </row>
    <row r="415" spans="1:4" s="203" customFormat="1" ht="25.5" customHeight="1" x14ac:dyDescent="0.2">
      <c r="A415" s="201">
        <v>44628</v>
      </c>
      <c r="B415" s="202" t="s">
        <v>1655</v>
      </c>
      <c r="C415" s="202" t="s">
        <v>1656</v>
      </c>
    </row>
    <row r="416" spans="1:4" s="203" customFormat="1" ht="12.75" customHeight="1" x14ac:dyDescent="0.2">
      <c r="A416" s="201">
        <v>44628</v>
      </c>
      <c r="B416" s="202" t="s">
        <v>1464</v>
      </c>
      <c r="C416" s="202" t="s">
        <v>320</v>
      </c>
    </row>
    <row r="417" spans="1:3" s="203" customFormat="1" ht="12.75" customHeight="1" x14ac:dyDescent="0.2">
      <c r="A417" s="201">
        <v>44628</v>
      </c>
      <c r="B417" s="202" t="s">
        <v>1657</v>
      </c>
      <c r="C417" s="202" t="s">
        <v>320</v>
      </c>
    </row>
    <row r="418" spans="1:3" s="203" customFormat="1" ht="51.6" customHeight="1" x14ac:dyDescent="0.2">
      <c r="A418" s="201">
        <v>44628</v>
      </c>
      <c r="B418" s="202" t="s">
        <v>1663</v>
      </c>
      <c r="C418" s="202" t="s">
        <v>1664</v>
      </c>
    </row>
    <row r="419" spans="1:3" s="203" customFormat="1" ht="168" customHeight="1" x14ac:dyDescent="0.2">
      <c r="A419" s="201">
        <v>44628</v>
      </c>
      <c r="B419" s="202" t="s">
        <v>625</v>
      </c>
      <c r="C419" s="202" t="s">
        <v>1669</v>
      </c>
    </row>
    <row r="420" spans="1:3" s="203" customFormat="1" ht="12.75" customHeight="1" x14ac:dyDescent="0.2">
      <c r="A420" s="201">
        <v>44628</v>
      </c>
      <c r="B420" s="202" t="s">
        <v>1670</v>
      </c>
      <c r="C420" s="202" t="s">
        <v>320</v>
      </c>
    </row>
    <row r="421" spans="1:3" s="203" customFormat="1" ht="12.75" customHeight="1" x14ac:dyDescent="0.2">
      <c r="A421" s="201">
        <v>44628</v>
      </c>
      <c r="B421" s="202" t="s">
        <v>1671</v>
      </c>
      <c r="C421" s="202" t="s">
        <v>320</v>
      </c>
    </row>
    <row r="422" spans="1:3" s="203" customFormat="1" ht="12.75" customHeight="1" x14ac:dyDescent="0.2">
      <c r="A422" s="201">
        <v>44628</v>
      </c>
      <c r="B422" s="202" t="s">
        <v>1368</v>
      </c>
      <c r="C422" s="202" t="s">
        <v>1672</v>
      </c>
    </row>
    <row r="423" spans="1:3" s="203" customFormat="1" ht="12.75" customHeight="1" x14ac:dyDescent="0.2">
      <c r="A423" s="201">
        <v>44628</v>
      </c>
      <c r="B423" s="202" t="s">
        <v>1673</v>
      </c>
      <c r="C423" s="202" t="s">
        <v>320</v>
      </c>
    </row>
    <row r="424" spans="1:3" s="203" customFormat="1" ht="25.5" customHeight="1" x14ac:dyDescent="0.2">
      <c r="A424" s="201">
        <v>44628</v>
      </c>
      <c r="B424" s="202" t="s">
        <v>1255</v>
      </c>
      <c r="C424" s="202" t="s">
        <v>1706</v>
      </c>
    </row>
    <row r="425" spans="1:3" s="203" customFormat="1" ht="25.5" customHeight="1" x14ac:dyDescent="0.2">
      <c r="A425" s="201">
        <v>44628</v>
      </c>
      <c r="B425" s="202" t="s">
        <v>1711</v>
      </c>
      <c r="C425" s="202" t="s">
        <v>1712</v>
      </c>
    </row>
    <row r="426" spans="1:3" s="203" customFormat="1" ht="12.75" customHeight="1" x14ac:dyDescent="0.2">
      <c r="A426" s="201">
        <v>44628</v>
      </c>
      <c r="B426" s="202" t="s">
        <v>1904</v>
      </c>
      <c r="C426" s="202" t="s">
        <v>320</v>
      </c>
    </row>
    <row r="427" spans="1:3" s="203" customFormat="1" ht="12.75" customHeight="1" x14ac:dyDescent="0.2">
      <c r="A427" s="201">
        <v>44628</v>
      </c>
      <c r="B427" s="202" t="s">
        <v>1796</v>
      </c>
      <c r="C427" s="202" t="s">
        <v>320</v>
      </c>
    </row>
    <row r="428" spans="1:3" s="203" customFormat="1" ht="12.75" customHeight="1" x14ac:dyDescent="0.2">
      <c r="A428" s="201">
        <v>44628</v>
      </c>
      <c r="B428" s="202" t="s">
        <v>510</v>
      </c>
      <c r="C428" s="202" t="s">
        <v>320</v>
      </c>
    </row>
    <row r="429" spans="1:3" s="203" customFormat="1" ht="12.75" customHeight="1" x14ac:dyDescent="0.2">
      <c r="A429" s="201">
        <v>44628</v>
      </c>
      <c r="B429" s="202" t="s">
        <v>1843</v>
      </c>
      <c r="C429" s="202" t="s">
        <v>320</v>
      </c>
    </row>
    <row r="430" spans="1:3" s="203" customFormat="1" ht="12.75" customHeight="1" x14ac:dyDescent="0.2">
      <c r="A430" s="201">
        <v>44628</v>
      </c>
      <c r="B430" s="202" t="s">
        <v>1905</v>
      </c>
      <c r="C430" s="202" t="s">
        <v>320</v>
      </c>
    </row>
    <row r="431" spans="1:3" s="203" customFormat="1" ht="12.75" customHeight="1" x14ac:dyDescent="0.2">
      <c r="A431" s="201">
        <v>44628</v>
      </c>
      <c r="B431" s="202" t="s">
        <v>1863</v>
      </c>
      <c r="C431" s="202" t="s">
        <v>320</v>
      </c>
    </row>
    <row r="432" spans="1:3" s="203" customFormat="1" ht="12.75" customHeight="1" x14ac:dyDescent="0.2">
      <c r="A432" s="201">
        <v>44628</v>
      </c>
      <c r="B432" s="202" t="s">
        <v>1503</v>
      </c>
      <c r="C432" s="202" t="s">
        <v>320</v>
      </c>
    </row>
    <row r="433" spans="1:4" s="203" customFormat="1" ht="25.5" customHeight="1" x14ac:dyDescent="0.2">
      <c r="A433" s="201">
        <v>44628</v>
      </c>
      <c r="B433" s="202" t="s">
        <v>1442</v>
      </c>
      <c r="C433" s="202" t="s">
        <v>1870</v>
      </c>
    </row>
    <row r="434" spans="1:4" s="203" customFormat="1" ht="38.25" customHeight="1" x14ac:dyDescent="0.2">
      <c r="A434" s="201">
        <v>44628</v>
      </c>
      <c r="B434" s="202" t="s">
        <v>1869</v>
      </c>
      <c r="C434" s="202" t="s">
        <v>1871</v>
      </c>
    </row>
    <row r="435" spans="1:4" s="203" customFormat="1" ht="12.75" customHeight="1" x14ac:dyDescent="0.2">
      <c r="A435" s="201">
        <v>44628</v>
      </c>
      <c r="B435" s="202" t="s">
        <v>1445</v>
      </c>
      <c r="C435" s="202" t="s">
        <v>320</v>
      </c>
    </row>
    <row r="436" spans="1:4" s="203" customFormat="1" ht="12.75" customHeight="1" x14ac:dyDescent="0.2">
      <c r="A436" s="201">
        <v>44628</v>
      </c>
      <c r="B436" s="202" t="s">
        <v>1502</v>
      </c>
      <c r="C436" s="202" t="s">
        <v>1901</v>
      </c>
    </row>
    <row r="437" spans="1:4" s="167" customFormat="1" x14ac:dyDescent="0.2">
      <c r="A437" s="169">
        <v>45098</v>
      </c>
      <c r="B437" s="168" t="s">
        <v>1629</v>
      </c>
      <c r="C437" s="168" t="s">
        <v>320</v>
      </c>
    </row>
    <row r="438" spans="1:4" s="167" customFormat="1" x14ac:dyDescent="0.2">
      <c r="A438" s="169">
        <v>45098</v>
      </c>
      <c r="B438" s="168" t="s">
        <v>1618</v>
      </c>
      <c r="C438" s="168" t="s">
        <v>320</v>
      </c>
    </row>
    <row r="439" spans="1:4" s="167" customFormat="1" x14ac:dyDescent="0.2">
      <c r="A439" s="169">
        <v>45098</v>
      </c>
      <c r="B439" s="168" t="s">
        <v>2023</v>
      </c>
      <c r="C439" s="168" t="s">
        <v>2024</v>
      </c>
    </row>
    <row r="440" spans="1:4" s="167" customFormat="1" ht="12.75" customHeight="1" x14ac:dyDescent="0.2">
      <c r="A440" s="169">
        <v>45098</v>
      </c>
      <c r="B440" s="168" t="s">
        <v>932</v>
      </c>
      <c r="C440" s="168" t="s">
        <v>2080</v>
      </c>
    </row>
    <row r="441" spans="1:4" s="167" customFormat="1" x14ac:dyDescent="0.2">
      <c r="A441" s="169">
        <v>45098</v>
      </c>
      <c r="B441" s="168" t="s">
        <v>1686</v>
      </c>
      <c r="C441" s="168" t="s">
        <v>320</v>
      </c>
    </row>
    <row r="442" spans="1:4" s="167" customFormat="1" x14ac:dyDescent="0.2">
      <c r="A442" s="169">
        <v>45098</v>
      </c>
      <c r="B442" s="168" t="s">
        <v>2032</v>
      </c>
      <c r="C442" s="168" t="s">
        <v>320</v>
      </c>
    </row>
    <row r="443" spans="1:4" s="167" customFormat="1" ht="25.5" x14ac:dyDescent="0.2">
      <c r="A443" s="169">
        <v>45098</v>
      </c>
      <c r="B443" s="168" t="s">
        <v>1667</v>
      </c>
      <c r="C443" s="168" t="s">
        <v>320</v>
      </c>
    </row>
    <row r="444" spans="1:4" s="167" customFormat="1" x14ac:dyDescent="0.2">
      <c r="A444" s="169">
        <v>45098</v>
      </c>
      <c r="B444" s="168" t="s">
        <v>625</v>
      </c>
      <c r="C444" s="168" t="s">
        <v>2033</v>
      </c>
    </row>
    <row r="445" spans="1:4" s="167" customFormat="1" ht="25.5" x14ac:dyDescent="0.2">
      <c r="A445" s="169">
        <v>45098</v>
      </c>
      <c r="B445" s="168" t="s">
        <v>625</v>
      </c>
      <c r="C445" s="168" t="s">
        <v>2034</v>
      </c>
    </row>
    <row r="446" spans="1:4" s="167" customFormat="1" ht="25.5" x14ac:dyDescent="0.2">
      <c r="A446" s="169">
        <v>45098</v>
      </c>
      <c r="B446" s="168" t="s">
        <v>625</v>
      </c>
      <c r="C446" s="168" t="s">
        <v>2035</v>
      </c>
    </row>
    <row r="447" spans="1:4" s="167" customFormat="1" x14ac:dyDescent="0.2">
      <c r="A447" s="169">
        <v>45098</v>
      </c>
      <c r="B447" s="168" t="s">
        <v>625</v>
      </c>
      <c r="C447" s="168" t="s">
        <v>2036</v>
      </c>
    </row>
    <row r="448" spans="1:4" s="167" customFormat="1" x14ac:dyDescent="0.2">
      <c r="A448" s="169">
        <v>45098</v>
      </c>
      <c r="B448" s="168" t="s">
        <v>625</v>
      </c>
      <c r="C448" s="168" t="s">
        <v>2037</v>
      </c>
      <c r="D448" s="29"/>
    </row>
    <row r="449" spans="1:4" s="167" customFormat="1" x14ac:dyDescent="0.2">
      <c r="A449" s="169">
        <v>44320</v>
      </c>
      <c r="B449" s="168" t="s">
        <v>625</v>
      </c>
      <c r="C449" s="168" t="s">
        <v>2038</v>
      </c>
    </row>
    <row r="450" spans="1:4" s="167" customFormat="1" x14ac:dyDescent="0.2">
      <c r="A450" s="169">
        <v>45098</v>
      </c>
      <c r="B450" s="168" t="s">
        <v>1366</v>
      </c>
      <c r="C450" s="168" t="s">
        <v>320</v>
      </c>
    </row>
    <row r="451" spans="1:4" s="167" customFormat="1" ht="25.5" x14ac:dyDescent="0.2">
      <c r="A451" s="169">
        <v>45098</v>
      </c>
      <c r="B451" s="168" t="s">
        <v>1929</v>
      </c>
      <c r="C451" s="168" t="s">
        <v>320</v>
      </c>
    </row>
    <row r="452" spans="1:4" s="167" customFormat="1" x14ac:dyDescent="0.2">
      <c r="A452" s="169">
        <v>45098</v>
      </c>
      <c r="B452" s="168" t="s">
        <v>674</v>
      </c>
      <c r="C452" s="168" t="s">
        <v>320</v>
      </c>
    </row>
    <row r="453" spans="1:4" s="167" customFormat="1" x14ac:dyDescent="0.2">
      <c r="A453" s="169">
        <v>45098</v>
      </c>
      <c r="B453" s="168" t="s">
        <v>1677</v>
      </c>
      <c r="C453" s="168" t="s">
        <v>320</v>
      </c>
    </row>
    <row r="454" spans="1:4" s="167" customFormat="1" ht="38.25" x14ac:dyDescent="0.2">
      <c r="A454" s="169">
        <v>45098</v>
      </c>
      <c r="B454" s="168" t="s">
        <v>1008</v>
      </c>
      <c r="C454" s="168" t="s">
        <v>2076</v>
      </c>
      <c r="D454" s="39"/>
    </row>
    <row r="455" spans="1:4" s="167" customFormat="1" ht="63.75" x14ac:dyDescent="0.2">
      <c r="A455" s="169">
        <v>45098</v>
      </c>
      <c r="B455" s="168" t="s">
        <v>1255</v>
      </c>
      <c r="C455" s="168" t="s">
        <v>2077</v>
      </c>
    </row>
    <row r="456" spans="1:4" s="167" customFormat="1" x14ac:dyDescent="0.2">
      <c r="A456" s="169">
        <v>45098</v>
      </c>
      <c r="B456" s="168" t="s">
        <v>1930</v>
      </c>
      <c r="C456" s="168" t="s">
        <v>320</v>
      </c>
    </row>
    <row r="457" spans="1:4" s="167" customFormat="1" x14ac:dyDescent="0.2">
      <c r="A457" s="169">
        <v>45098</v>
      </c>
      <c r="B457" s="168" t="s">
        <v>1200</v>
      </c>
      <c r="C457" s="168" t="s">
        <v>320</v>
      </c>
    </row>
    <row r="458" spans="1:4" s="167" customFormat="1" x14ac:dyDescent="0.2">
      <c r="A458" s="169">
        <v>45098</v>
      </c>
      <c r="B458" s="168" t="s">
        <v>1931</v>
      </c>
      <c r="C458" s="168" t="s">
        <v>320</v>
      </c>
      <c r="D458" s="39"/>
    </row>
    <row r="459" spans="1:4" s="167" customFormat="1" x14ac:dyDescent="0.2">
      <c r="A459" s="169">
        <v>45098</v>
      </c>
      <c r="B459" s="168" t="s">
        <v>1932</v>
      </c>
      <c r="C459" s="168" t="s">
        <v>320</v>
      </c>
    </row>
    <row r="460" spans="1:4" s="167" customFormat="1" x14ac:dyDescent="0.2">
      <c r="A460" s="169">
        <v>45098</v>
      </c>
      <c r="B460" s="168" t="s">
        <v>1467</v>
      </c>
      <c r="C460" s="168" t="s">
        <v>320</v>
      </c>
    </row>
    <row r="461" spans="1:4" s="167" customFormat="1" x14ac:dyDescent="0.2">
      <c r="A461" s="169">
        <v>45098</v>
      </c>
      <c r="B461" s="168" t="s">
        <v>1795</v>
      </c>
      <c r="C461" s="168" t="s">
        <v>320</v>
      </c>
    </row>
    <row r="462" spans="1:4" s="167" customFormat="1" ht="25.5" x14ac:dyDescent="0.2">
      <c r="A462" s="169">
        <v>45098</v>
      </c>
      <c r="B462" s="168" t="s">
        <v>2120</v>
      </c>
      <c r="C462" s="168" t="s">
        <v>2121</v>
      </c>
    </row>
    <row r="463" spans="1:4" s="167" customFormat="1" ht="25.5" x14ac:dyDescent="0.2">
      <c r="A463" s="169">
        <v>45098</v>
      </c>
      <c r="B463" s="168" t="s">
        <v>1175</v>
      </c>
      <c r="C463" s="168" t="s">
        <v>2179</v>
      </c>
      <c r="D463" s="39"/>
    </row>
    <row r="464" spans="1:4" s="167" customFormat="1" ht="25.5" x14ac:dyDescent="0.2">
      <c r="A464" s="169">
        <v>45098</v>
      </c>
      <c r="B464" s="168" t="s">
        <v>1165</v>
      </c>
      <c r="C464" s="168" t="s">
        <v>2186</v>
      </c>
      <c r="D464" s="39"/>
    </row>
    <row r="465" spans="1:4" s="167" customFormat="1" x14ac:dyDescent="0.2">
      <c r="A465" s="169">
        <v>45098</v>
      </c>
      <c r="B465" s="168" t="s">
        <v>1933</v>
      </c>
      <c r="C465" s="168" t="s">
        <v>320</v>
      </c>
    </row>
    <row r="466" spans="1:4" s="167" customFormat="1" x14ac:dyDescent="0.2">
      <c r="A466" s="169">
        <v>45098</v>
      </c>
      <c r="B466" s="168" t="s">
        <v>963</v>
      </c>
      <c r="C466" s="168" t="s">
        <v>2190</v>
      </c>
    </row>
    <row r="467" spans="1:4" s="167" customFormat="1" x14ac:dyDescent="0.2">
      <c r="A467" s="169">
        <v>45098</v>
      </c>
      <c r="B467" s="168" t="s">
        <v>1934</v>
      </c>
      <c r="C467" s="168" t="s">
        <v>320</v>
      </c>
    </row>
    <row r="468" spans="1:4" s="167" customFormat="1" ht="12.75" customHeight="1" x14ac:dyDescent="0.2">
      <c r="A468" s="169">
        <v>45098</v>
      </c>
      <c r="B468" s="168" t="s">
        <v>1867</v>
      </c>
      <c r="C468" s="168" t="s">
        <v>320</v>
      </c>
    </row>
    <row r="469" spans="1:4" s="167" customFormat="1" ht="12.75" customHeight="1" x14ac:dyDescent="0.2">
      <c r="A469" s="169">
        <v>45098</v>
      </c>
      <c r="B469" s="168" t="s">
        <v>1935</v>
      </c>
      <c r="C469" s="168" t="s">
        <v>320</v>
      </c>
    </row>
    <row r="470" spans="1:4" s="203" customFormat="1" ht="38.25" customHeight="1" x14ac:dyDescent="0.2">
      <c r="A470" s="201">
        <v>45259</v>
      </c>
      <c r="B470" s="202" t="s">
        <v>932</v>
      </c>
      <c r="C470" s="202" t="s">
        <v>2310</v>
      </c>
    </row>
    <row r="471" spans="1:4" s="203" customFormat="1" ht="12.75" customHeight="1" x14ac:dyDescent="0.2">
      <c r="A471" s="201">
        <v>45259</v>
      </c>
      <c r="B471" s="202" t="s">
        <v>1198</v>
      </c>
      <c r="C471" s="202" t="s">
        <v>320</v>
      </c>
    </row>
    <row r="472" spans="1:4" s="203" customFormat="1" ht="38.25" customHeight="1" x14ac:dyDescent="0.2">
      <c r="A472" s="201">
        <v>45259</v>
      </c>
      <c r="B472" s="202" t="s">
        <v>798</v>
      </c>
      <c r="C472" s="202" t="s">
        <v>2313</v>
      </c>
    </row>
    <row r="473" spans="1:4" s="203" customFormat="1" ht="12.75" customHeight="1" x14ac:dyDescent="0.2">
      <c r="A473" s="201">
        <v>45259</v>
      </c>
      <c r="B473" s="202" t="s">
        <v>1470</v>
      </c>
      <c r="C473" s="202" t="s">
        <v>2309</v>
      </c>
    </row>
    <row r="474" spans="1:4" s="206" customFormat="1" ht="25.5" customHeight="1" x14ac:dyDescent="0.2">
      <c r="A474" s="204">
        <v>45259</v>
      </c>
      <c r="B474" s="205" t="s">
        <v>963</v>
      </c>
      <c r="C474" s="205" t="s">
        <v>2312</v>
      </c>
    </row>
    <row r="475" spans="1:4" s="167" customFormat="1" ht="12.75" customHeight="1" x14ac:dyDescent="0.2">
      <c r="A475" s="169">
        <v>45359</v>
      </c>
      <c r="B475" s="167" t="s">
        <v>541</v>
      </c>
      <c r="C475" s="168" t="s">
        <v>2335</v>
      </c>
      <c r="D475" s="29"/>
    </row>
    <row r="476" spans="1:4" s="167" customFormat="1" x14ac:dyDescent="0.2">
      <c r="A476" s="169">
        <v>45359</v>
      </c>
      <c r="B476" s="168" t="s">
        <v>1246</v>
      </c>
      <c r="C476" s="168" t="s">
        <v>2322</v>
      </c>
    </row>
    <row r="477" spans="1:4" s="167" customFormat="1" ht="38.25" customHeight="1" x14ac:dyDescent="0.2">
      <c r="A477" s="169">
        <v>45359</v>
      </c>
      <c r="B477" s="167" t="s">
        <v>1097</v>
      </c>
      <c r="C477" s="168" t="s">
        <v>2336</v>
      </c>
      <c r="D477" s="29"/>
    </row>
    <row r="478" spans="1:4" s="167" customFormat="1" ht="38.25" customHeight="1" x14ac:dyDescent="0.2">
      <c r="A478" s="169">
        <v>45359</v>
      </c>
      <c r="B478" s="167" t="s">
        <v>2323</v>
      </c>
      <c r="C478" s="168" t="s">
        <v>2337</v>
      </c>
      <c r="D478" s="29"/>
    </row>
    <row r="479" spans="1:4" s="167" customFormat="1" ht="25.5" x14ac:dyDescent="0.2">
      <c r="A479" s="169">
        <v>45359</v>
      </c>
      <c r="B479" s="168" t="s">
        <v>1944</v>
      </c>
      <c r="C479" s="168" t="s">
        <v>320</v>
      </c>
    </row>
    <row r="480" spans="1:4" s="167" customFormat="1" ht="12.75" customHeight="1" x14ac:dyDescent="0.2">
      <c r="A480" s="169">
        <v>45359</v>
      </c>
      <c r="B480" s="167" t="s">
        <v>1265</v>
      </c>
      <c r="C480" s="168" t="s">
        <v>2334</v>
      </c>
      <c r="D480" s="29"/>
    </row>
    <row r="481" spans="1:4" s="167" customFormat="1" ht="25.5" customHeight="1" x14ac:dyDescent="0.2">
      <c r="A481" s="169">
        <v>45359</v>
      </c>
      <c r="B481" s="167" t="s">
        <v>1268</v>
      </c>
      <c r="C481" s="168" t="s">
        <v>2339</v>
      </c>
      <c r="D481" s="29"/>
    </row>
    <row r="482" spans="1:4" s="167" customFormat="1" ht="25.5" customHeight="1" x14ac:dyDescent="0.2">
      <c r="A482" s="169">
        <v>45359</v>
      </c>
      <c r="B482" s="167" t="s">
        <v>2023</v>
      </c>
      <c r="C482" s="168" t="s">
        <v>2344</v>
      </c>
      <c r="D482" s="29"/>
    </row>
    <row r="483" spans="1:4" s="167" customFormat="1" ht="12.75" customHeight="1" x14ac:dyDescent="0.2">
      <c r="A483" s="169">
        <v>45359</v>
      </c>
      <c r="B483" s="168" t="s">
        <v>932</v>
      </c>
      <c r="C483" s="168" t="s">
        <v>2345</v>
      </c>
    </row>
    <row r="484" spans="1:4" s="167" customFormat="1" ht="12.75" customHeight="1" x14ac:dyDescent="0.2">
      <c r="A484" s="169">
        <v>45359</v>
      </c>
      <c r="B484" s="167" t="s">
        <v>2030</v>
      </c>
      <c r="C484" s="168" t="s">
        <v>320</v>
      </c>
      <c r="D484" s="29"/>
    </row>
    <row r="485" spans="1:4" s="167" customFormat="1" ht="25.5" customHeight="1" x14ac:dyDescent="0.2">
      <c r="A485" s="169">
        <v>45359</v>
      </c>
      <c r="B485" s="167" t="s">
        <v>1655</v>
      </c>
      <c r="C485" s="168" t="s">
        <v>2363</v>
      </c>
      <c r="D485" s="29"/>
    </row>
    <row r="486" spans="1:4" s="167" customFormat="1" ht="114.75" customHeight="1" x14ac:dyDescent="0.2">
      <c r="A486" s="169">
        <v>45359</v>
      </c>
      <c r="B486" s="167" t="s">
        <v>2364</v>
      </c>
      <c r="C486" s="168" t="s">
        <v>2427</v>
      </c>
      <c r="D486" s="29"/>
    </row>
    <row r="487" spans="1:4" s="167" customFormat="1" ht="114.75" customHeight="1" x14ac:dyDescent="0.2">
      <c r="A487" s="169">
        <v>45359</v>
      </c>
      <c r="B487" s="167" t="s">
        <v>625</v>
      </c>
      <c r="C487" s="168" t="s">
        <v>2369</v>
      </c>
      <c r="D487" s="29"/>
    </row>
    <row r="488" spans="1:4" s="167" customFormat="1" ht="76.5" customHeight="1" x14ac:dyDescent="0.2">
      <c r="A488" s="169">
        <v>45359</v>
      </c>
      <c r="B488" s="167" t="s">
        <v>934</v>
      </c>
      <c r="C488" s="168" t="s">
        <v>2370</v>
      </c>
      <c r="D488" s="72"/>
    </row>
    <row r="489" spans="1:4" s="167" customFormat="1" ht="25.5" customHeight="1" x14ac:dyDescent="0.2">
      <c r="A489" s="169">
        <v>45359</v>
      </c>
      <c r="B489" s="167" t="s">
        <v>2384</v>
      </c>
      <c r="C489" s="168" t="s">
        <v>2385</v>
      </c>
      <c r="D489" s="29"/>
    </row>
    <row r="490" spans="1:4" s="167" customFormat="1" ht="25.5" customHeight="1" x14ac:dyDescent="0.2">
      <c r="A490" s="169">
        <v>45359</v>
      </c>
      <c r="B490" s="167" t="s">
        <v>1255</v>
      </c>
      <c r="C490" s="168" t="s">
        <v>2388</v>
      </c>
      <c r="D490" s="72"/>
    </row>
    <row r="491" spans="1:4" s="167" customFormat="1" x14ac:dyDescent="0.2">
      <c r="A491" s="169">
        <v>45359</v>
      </c>
      <c r="B491" s="168" t="s">
        <v>2101</v>
      </c>
      <c r="C491" s="168" t="s">
        <v>320</v>
      </c>
    </row>
    <row r="492" spans="1:4" s="167" customFormat="1" ht="51" customHeight="1" x14ac:dyDescent="0.2">
      <c r="A492" s="169">
        <v>45359</v>
      </c>
      <c r="B492" s="167" t="s">
        <v>798</v>
      </c>
      <c r="C492" s="168" t="s">
        <v>2409</v>
      </c>
      <c r="D492" s="72"/>
    </row>
    <row r="493" spans="1:4" s="167" customFormat="1" ht="12.75" customHeight="1" x14ac:dyDescent="0.2">
      <c r="A493" s="169">
        <v>45359</v>
      </c>
      <c r="B493" s="167" t="s">
        <v>2410</v>
      </c>
      <c r="C493" s="168" t="s">
        <v>2411</v>
      </c>
      <c r="D493" s="72"/>
    </row>
    <row r="494" spans="1:4" s="167" customFormat="1" ht="25.5" customHeight="1" x14ac:dyDescent="0.2">
      <c r="A494" s="169">
        <v>45359</v>
      </c>
      <c r="B494" s="167" t="s">
        <v>1150</v>
      </c>
      <c r="C494" s="168" t="s">
        <v>2428</v>
      </c>
      <c r="D494" s="29"/>
    </row>
    <row r="495" spans="1:4" s="167" customFormat="1" ht="38.25" x14ac:dyDescent="0.2">
      <c r="A495" s="169">
        <v>45359</v>
      </c>
      <c r="B495" s="168" t="s">
        <v>963</v>
      </c>
      <c r="C495" s="168" t="s">
        <v>2463</v>
      </c>
      <c r="D495" s="72"/>
    </row>
    <row r="496" spans="1:4" s="167" customFormat="1" ht="25.5" x14ac:dyDescent="0.2">
      <c r="A496" s="169">
        <v>45359</v>
      </c>
      <c r="B496" s="168" t="s">
        <v>2465</v>
      </c>
      <c r="C496" s="168" t="s">
        <v>2466</v>
      </c>
    </row>
    <row r="497" spans="1:4" s="167" customFormat="1" ht="25.5" x14ac:dyDescent="0.2">
      <c r="A497" s="169">
        <v>45359</v>
      </c>
      <c r="B497" s="168" t="s">
        <v>2467</v>
      </c>
      <c r="C497" s="168" t="s">
        <v>2468</v>
      </c>
    </row>
    <row r="498" spans="1:4" s="203" customFormat="1" x14ac:dyDescent="0.2">
      <c r="A498" s="201">
        <v>45362</v>
      </c>
      <c r="B498" s="202" t="s">
        <v>450</v>
      </c>
      <c r="C498" s="202" t="s">
        <v>320</v>
      </c>
    </row>
    <row r="499" spans="1:4" s="167" customFormat="1" x14ac:dyDescent="0.2">
      <c r="A499" s="244">
        <v>46069</v>
      </c>
      <c r="B499" s="246" t="s">
        <v>2562</v>
      </c>
      <c r="C499" s="168" t="s">
        <v>3042</v>
      </c>
      <c r="D499" s="71"/>
    </row>
    <row r="500" spans="1:4" s="167" customFormat="1" ht="12.75" customHeight="1" x14ac:dyDescent="0.2">
      <c r="A500" s="245"/>
      <c r="B500" s="245"/>
      <c r="C500" s="168" t="s">
        <v>3043</v>
      </c>
      <c r="D500" s="71"/>
    </row>
    <row r="501" spans="1:4" s="167" customFormat="1" ht="12.75" customHeight="1" x14ac:dyDescent="0.2">
      <c r="A501" s="245"/>
      <c r="B501" s="245"/>
      <c r="C501" s="168" t="s">
        <v>3041</v>
      </c>
      <c r="D501" s="71"/>
    </row>
    <row r="502" spans="1:4" s="167" customFormat="1" ht="12.75" customHeight="1" x14ac:dyDescent="0.2">
      <c r="A502" s="245"/>
      <c r="B502" s="245"/>
      <c r="C502" s="168" t="s">
        <v>3044</v>
      </c>
      <c r="D502" s="71"/>
    </row>
    <row r="503" spans="1:4" s="167" customFormat="1" ht="25.5" customHeight="1" x14ac:dyDescent="0.2">
      <c r="A503" s="245"/>
      <c r="B503" s="245"/>
      <c r="C503" s="168" t="s">
        <v>3045</v>
      </c>
      <c r="D503" s="71"/>
    </row>
    <row r="504" spans="1:4" s="167" customFormat="1" ht="12.75" customHeight="1" x14ac:dyDescent="0.2">
      <c r="A504" s="169">
        <v>46069</v>
      </c>
      <c r="B504" s="168" t="s">
        <v>2504</v>
      </c>
      <c r="C504" s="168" t="s">
        <v>320</v>
      </c>
    </row>
    <row r="505" spans="1:4" s="167" customFormat="1" ht="12.75" customHeight="1" x14ac:dyDescent="0.2">
      <c r="A505" s="169">
        <v>46069</v>
      </c>
      <c r="B505" s="168" t="s">
        <v>249</v>
      </c>
      <c r="C505" s="168" t="s">
        <v>320</v>
      </c>
    </row>
    <row r="506" spans="1:4" s="167" customFormat="1" ht="12.75" customHeight="1" x14ac:dyDescent="0.2">
      <c r="A506" s="169">
        <v>46069</v>
      </c>
      <c r="B506" s="168" t="s">
        <v>1941</v>
      </c>
      <c r="C506" s="168" t="s">
        <v>320</v>
      </c>
    </row>
    <row r="507" spans="1:4" s="167" customFormat="1" ht="12.75" customHeight="1" x14ac:dyDescent="0.2">
      <c r="A507" s="244">
        <v>46069</v>
      </c>
      <c r="B507" s="246" t="s">
        <v>2506</v>
      </c>
      <c r="C507" s="168" t="s">
        <v>3035</v>
      </c>
      <c r="D507" s="71"/>
    </row>
    <row r="508" spans="1:4" s="167" customFormat="1" ht="12.75" customHeight="1" x14ac:dyDescent="0.2">
      <c r="A508" s="245"/>
      <c r="B508" s="245"/>
      <c r="C508" s="168" t="s">
        <v>3036</v>
      </c>
      <c r="D508" s="71"/>
    </row>
    <row r="509" spans="1:4" s="167" customFormat="1" ht="12.75" customHeight="1" x14ac:dyDescent="0.2">
      <c r="A509" s="245"/>
      <c r="B509" s="245"/>
      <c r="C509" s="168" t="s">
        <v>3037</v>
      </c>
      <c r="D509" s="71"/>
    </row>
    <row r="510" spans="1:4" s="167" customFormat="1" ht="12.75" customHeight="1" x14ac:dyDescent="0.2">
      <c r="A510" s="245"/>
      <c r="B510" s="245"/>
      <c r="C510" s="168" t="s">
        <v>3038</v>
      </c>
      <c r="D510" s="71"/>
    </row>
    <row r="511" spans="1:4" s="167" customFormat="1" ht="12.75" customHeight="1" x14ac:dyDescent="0.2">
      <c r="A511" s="245"/>
      <c r="B511" s="245"/>
      <c r="C511" s="168" t="s">
        <v>3039</v>
      </c>
      <c r="D511" s="71"/>
    </row>
    <row r="512" spans="1:4" s="167" customFormat="1" ht="12.75" customHeight="1" x14ac:dyDescent="0.2">
      <c r="A512" s="245"/>
      <c r="B512" s="245"/>
      <c r="C512" s="168" t="s">
        <v>3040</v>
      </c>
      <c r="D512" s="71"/>
    </row>
    <row r="513" spans="1:4" s="167" customFormat="1" ht="63.75" customHeight="1" x14ac:dyDescent="0.2">
      <c r="A513" s="169">
        <v>46069</v>
      </c>
      <c r="B513" s="168" t="s">
        <v>1230</v>
      </c>
      <c r="C513" s="168" t="s">
        <v>2507</v>
      </c>
      <c r="D513" s="71"/>
    </row>
    <row r="514" spans="1:4" s="167" customFormat="1" ht="12.75" customHeight="1" x14ac:dyDescent="0.2">
      <c r="A514" s="169">
        <v>46069</v>
      </c>
      <c r="B514" s="168" t="s">
        <v>540</v>
      </c>
      <c r="C514" s="168" t="s">
        <v>320</v>
      </c>
    </row>
    <row r="515" spans="1:4" s="167" customFormat="1" ht="12.75" customHeight="1" x14ac:dyDescent="0.2">
      <c r="A515" s="169">
        <v>46069</v>
      </c>
      <c r="B515" s="168" t="s">
        <v>541</v>
      </c>
      <c r="C515" s="168" t="s">
        <v>320</v>
      </c>
    </row>
    <row r="516" spans="1:4" s="167" customFormat="1" ht="25.5" customHeight="1" x14ac:dyDescent="0.2">
      <c r="A516" s="244">
        <v>46069</v>
      </c>
      <c r="B516" s="246" t="s">
        <v>1246</v>
      </c>
      <c r="C516" s="168" t="s">
        <v>3101</v>
      </c>
      <c r="D516" s="71"/>
    </row>
    <row r="517" spans="1:4" s="167" customFormat="1" ht="25.5" customHeight="1" x14ac:dyDescent="0.2">
      <c r="A517" s="245"/>
      <c r="B517" s="245"/>
      <c r="C517" s="168" t="s">
        <v>3102</v>
      </c>
      <c r="D517" s="71"/>
    </row>
    <row r="518" spans="1:4" s="167" customFormat="1" ht="25.5" customHeight="1" x14ac:dyDescent="0.2">
      <c r="A518" s="245"/>
      <c r="B518" s="245"/>
      <c r="C518" s="168" t="s">
        <v>3103</v>
      </c>
      <c r="D518" s="71"/>
    </row>
    <row r="519" spans="1:4" s="167" customFormat="1" ht="25.5" customHeight="1" x14ac:dyDescent="0.2">
      <c r="A519" s="245"/>
      <c r="B519" s="245"/>
      <c r="C519" s="168" t="s">
        <v>3104</v>
      </c>
      <c r="D519" s="71"/>
    </row>
    <row r="520" spans="1:4" s="167" customFormat="1" ht="25.5" customHeight="1" x14ac:dyDescent="0.2">
      <c r="A520" s="245"/>
      <c r="B520" s="245"/>
      <c r="C520" s="168" t="s">
        <v>3105</v>
      </c>
      <c r="D520" s="71"/>
    </row>
    <row r="521" spans="1:4" s="167" customFormat="1" ht="25.5" customHeight="1" x14ac:dyDescent="0.2">
      <c r="A521" s="245"/>
      <c r="B521" s="245"/>
      <c r="C521" s="168" t="s">
        <v>3106</v>
      </c>
      <c r="D521" s="71"/>
    </row>
    <row r="522" spans="1:4" s="167" customFormat="1" ht="12.75" customHeight="1" x14ac:dyDescent="0.2">
      <c r="A522" s="245"/>
      <c r="B522" s="245"/>
      <c r="C522" s="168" t="s">
        <v>3107</v>
      </c>
      <c r="D522" s="71"/>
    </row>
    <row r="523" spans="1:4" s="167" customFormat="1" ht="12.75" customHeight="1" x14ac:dyDescent="0.2">
      <c r="A523" s="245"/>
      <c r="B523" s="245"/>
      <c r="C523" s="168" t="s">
        <v>3108</v>
      </c>
      <c r="D523" s="71"/>
    </row>
    <row r="524" spans="1:4" s="167" customFormat="1" ht="25.5" customHeight="1" x14ac:dyDescent="0.2">
      <c r="A524" s="245"/>
      <c r="B524" s="245"/>
      <c r="C524" s="168" t="s">
        <v>3109</v>
      </c>
      <c r="D524" s="71"/>
    </row>
    <row r="525" spans="1:4" s="167" customFormat="1" ht="25.5" customHeight="1" x14ac:dyDescent="0.2">
      <c r="A525" s="245"/>
      <c r="B525" s="245"/>
      <c r="C525" s="168" t="s">
        <v>3110</v>
      </c>
      <c r="D525" s="71"/>
    </row>
    <row r="526" spans="1:4" s="167" customFormat="1" ht="25.5" customHeight="1" x14ac:dyDescent="0.2">
      <c r="A526" s="245"/>
      <c r="B526" s="245"/>
      <c r="C526" s="168" t="s">
        <v>3111</v>
      </c>
      <c r="D526" s="71"/>
    </row>
    <row r="527" spans="1:4" s="167" customFormat="1" ht="12.75" customHeight="1" x14ac:dyDescent="0.2">
      <c r="A527" s="245"/>
      <c r="B527" s="245"/>
      <c r="C527" s="168" t="s">
        <v>3112</v>
      </c>
      <c r="D527" s="71"/>
    </row>
    <row r="528" spans="1:4" s="167" customFormat="1" ht="12.75" customHeight="1" x14ac:dyDescent="0.2">
      <c r="A528" s="245"/>
      <c r="B528" s="245"/>
      <c r="C528" s="168" t="s">
        <v>3113</v>
      </c>
      <c r="D528" s="71"/>
    </row>
    <row r="529" spans="1:4" s="167" customFormat="1" ht="25.5" customHeight="1" x14ac:dyDescent="0.2">
      <c r="A529" s="245"/>
      <c r="B529" s="245"/>
      <c r="C529" s="168" t="s">
        <v>3114</v>
      </c>
      <c r="D529" s="71"/>
    </row>
    <row r="530" spans="1:4" s="167" customFormat="1" ht="25.5" customHeight="1" x14ac:dyDescent="0.2">
      <c r="A530" s="245"/>
      <c r="B530" s="245"/>
      <c r="C530" s="168" t="s">
        <v>3115</v>
      </c>
      <c r="D530" s="71"/>
    </row>
    <row r="531" spans="1:4" s="167" customFormat="1" ht="25.5" customHeight="1" x14ac:dyDescent="0.2">
      <c r="A531" s="245"/>
      <c r="B531" s="245"/>
      <c r="C531" s="168" t="s">
        <v>3116</v>
      </c>
      <c r="D531" s="71"/>
    </row>
    <row r="532" spans="1:4" s="167" customFormat="1" ht="12.75" customHeight="1" x14ac:dyDescent="0.2">
      <c r="A532" s="245"/>
      <c r="B532" s="245"/>
      <c r="C532" s="168" t="s">
        <v>3117</v>
      </c>
      <c r="D532" s="71"/>
    </row>
    <row r="533" spans="1:4" s="167" customFormat="1" ht="25.5" customHeight="1" x14ac:dyDescent="0.2">
      <c r="A533" s="245"/>
      <c r="B533" s="245"/>
      <c r="C533" s="168" t="s">
        <v>3118</v>
      </c>
      <c r="D533" s="71"/>
    </row>
    <row r="534" spans="1:4" s="167" customFormat="1" ht="25.5" customHeight="1" x14ac:dyDescent="0.2">
      <c r="A534" s="245"/>
      <c r="B534" s="245"/>
      <c r="C534" s="168" t="s">
        <v>3119</v>
      </c>
      <c r="D534" s="71"/>
    </row>
    <row r="535" spans="1:4" s="167" customFormat="1" ht="25.5" customHeight="1" x14ac:dyDescent="0.2">
      <c r="A535" s="245"/>
      <c r="B535" s="245"/>
      <c r="C535" s="168" t="s">
        <v>3120</v>
      </c>
      <c r="D535" s="71"/>
    </row>
    <row r="536" spans="1:4" s="167" customFormat="1" ht="25.5" customHeight="1" x14ac:dyDescent="0.2">
      <c r="A536" s="245"/>
      <c r="B536" s="245"/>
      <c r="C536" s="168" t="s">
        <v>3121</v>
      </c>
      <c r="D536" s="71"/>
    </row>
    <row r="537" spans="1:4" s="167" customFormat="1" ht="25.5" customHeight="1" x14ac:dyDescent="0.2">
      <c r="A537" s="245"/>
      <c r="B537" s="245"/>
      <c r="C537" s="168" t="s">
        <v>3122</v>
      </c>
      <c r="D537" s="71"/>
    </row>
    <row r="538" spans="1:4" s="167" customFormat="1" ht="12.75" customHeight="1" x14ac:dyDescent="0.2">
      <c r="A538" s="245"/>
      <c r="B538" s="245"/>
      <c r="C538" s="168" t="s">
        <v>3123</v>
      </c>
      <c r="D538" s="71"/>
    </row>
    <row r="539" spans="1:4" s="167" customFormat="1" ht="25.5" customHeight="1" x14ac:dyDescent="0.2">
      <c r="A539" s="245"/>
      <c r="B539" s="245"/>
      <c r="C539" s="168" t="s">
        <v>3124</v>
      </c>
      <c r="D539" s="71"/>
    </row>
    <row r="540" spans="1:4" s="167" customFormat="1" ht="25.5" customHeight="1" x14ac:dyDescent="0.2">
      <c r="A540" s="245"/>
      <c r="B540" s="245"/>
      <c r="C540" s="168" t="s">
        <v>3125</v>
      </c>
      <c r="D540" s="71"/>
    </row>
    <row r="541" spans="1:4" s="167" customFormat="1" ht="25.5" customHeight="1" x14ac:dyDescent="0.2">
      <c r="A541" s="245"/>
      <c r="B541" s="245"/>
      <c r="C541" s="168" t="s">
        <v>3126</v>
      </c>
      <c r="D541" s="71"/>
    </row>
    <row r="542" spans="1:4" s="167" customFormat="1" ht="25.5" customHeight="1" x14ac:dyDescent="0.2">
      <c r="A542" s="245"/>
      <c r="B542" s="245"/>
      <c r="C542" s="168" t="s">
        <v>3127</v>
      </c>
      <c r="D542" s="71"/>
    </row>
    <row r="543" spans="1:4" s="167" customFormat="1" ht="25.5" customHeight="1" x14ac:dyDescent="0.2">
      <c r="A543" s="245"/>
      <c r="B543" s="245"/>
      <c r="C543" s="168" t="s">
        <v>3128</v>
      </c>
      <c r="D543" s="71"/>
    </row>
    <row r="544" spans="1:4" s="167" customFormat="1" ht="25.5" customHeight="1" x14ac:dyDescent="0.2">
      <c r="A544" s="245"/>
      <c r="B544" s="245"/>
      <c r="C544" s="168" t="s">
        <v>3129</v>
      </c>
      <c r="D544" s="71"/>
    </row>
    <row r="545" spans="1:4" s="167" customFormat="1" ht="25.5" customHeight="1" x14ac:dyDescent="0.2">
      <c r="A545" s="245"/>
      <c r="B545" s="245"/>
      <c r="C545" s="168" t="s">
        <v>3130</v>
      </c>
      <c r="D545" s="71"/>
    </row>
    <row r="546" spans="1:4" s="167" customFormat="1" ht="12.75" customHeight="1" x14ac:dyDescent="0.2">
      <c r="A546" s="245"/>
      <c r="B546" s="245"/>
      <c r="C546" s="168" t="s">
        <v>3131</v>
      </c>
      <c r="D546" s="71"/>
    </row>
    <row r="547" spans="1:4" s="167" customFormat="1" ht="25.5" customHeight="1" x14ac:dyDescent="0.2">
      <c r="A547" s="245"/>
      <c r="B547" s="245"/>
      <c r="C547" s="168" t="s">
        <v>3132</v>
      </c>
      <c r="D547" s="71"/>
    </row>
    <row r="548" spans="1:4" s="167" customFormat="1" ht="12.75" customHeight="1" x14ac:dyDescent="0.2">
      <c r="A548" s="245"/>
      <c r="B548" s="245"/>
      <c r="C548" s="168" t="s">
        <v>3133</v>
      </c>
      <c r="D548" s="71"/>
    </row>
    <row r="549" spans="1:4" s="167" customFormat="1" ht="25.5" customHeight="1" x14ac:dyDescent="0.2">
      <c r="A549" s="245"/>
      <c r="B549" s="245"/>
      <c r="C549" s="168" t="s">
        <v>3134</v>
      </c>
      <c r="D549" s="71"/>
    </row>
    <row r="550" spans="1:4" s="167" customFormat="1" ht="25.5" customHeight="1" x14ac:dyDescent="0.2">
      <c r="A550" s="245"/>
      <c r="B550" s="245"/>
      <c r="C550" s="168" t="s">
        <v>3135</v>
      </c>
      <c r="D550" s="71"/>
    </row>
    <row r="551" spans="1:4" s="167" customFormat="1" ht="25.5" customHeight="1" x14ac:dyDescent="0.2">
      <c r="A551" s="245"/>
      <c r="B551" s="245"/>
      <c r="C551" s="168" t="s">
        <v>3136</v>
      </c>
      <c r="D551" s="71"/>
    </row>
    <row r="552" spans="1:4" s="167" customFormat="1" ht="25.5" customHeight="1" x14ac:dyDescent="0.2">
      <c r="A552" s="245"/>
      <c r="B552" s="245"/>
      <c r="C552" s="168" t="s">
        <v>3137</v>
      </c>
      <c r="D552" s="71"/>
    </row>
    <row r="553" spans="1:4" s="167" customFormat="1" ht="25.5" customHeight="1" x14ac:dyDescent="0.2">
      <c r="A553" s="245"/>
      <c r="B553" s="245"/>
      <c r="C553" s="168" t="s">
        <v>3138</v>
      </c>
      <c r="D553" s="71"/>
    </row>
    <row r="554" spans="1:4" s="167" customFormat="1" ht="25.5" customHeight="1" x14ac:dyDescent="0.2">
      <c r="A554" s="245"/>
      <c r="B554" s="245"/>
      <c r="C554" s="168" t="s">
        <v>3139</v>
      </c>
      <c r="D554" s="71"/>
    </row>
    <row r="555" spans="1:4" s="167" customFormat="1" ht="25.5" customHeight="1" x14ac:dyDescent="0.2">
      <c r="A555" s="245"/>
      <c r="B555" s="245"/>
      <c r="C555" s="168" t="s">
        <v>3140</v>
      </c>
      <c r="D555" s="71"/>
    </row>
    <row r="556" spans="1:4" s="167" customFormat="1" ht="12.75" customHeight="1" x14ac:dyDescent="0.2">
      <c r="A556" s="244">
        <v>46069</v>
      </c>
      <c r="B556" s="246" t="s">
        <v>1097</v>
      </c>
      <c r="C556" s="168" t="s">
        <v>3058</v>
      </c>
      <c r="D556" s="71"/>
    </row>
    <row r="557" spans="1:4" s="167" customFormat="1" ht="12.75" customHeight="1" x14ac:dyDescent="0.2">
      <c r="A557" s="245"/>
      <c r="B557" s="245"/>
      <c r="C557" s="168" t="s">
        <v>3056</v>
      </c>
      <c r="D557" s="71"/>
    </row>
    <row r="558" spans="1:4" s="167" customFormat="1" ht="12.75" customHeight="1" x14ac:dyDescent="0.2">
      <c r="A558" s="245"/>
      <c r="B558" s="245"/>
      <c r="C558" s="168" t="s">
        <v>3053</v>
      </c>
      <c r="D558" s="71"/>
    </row>
    <row r="559" spans="1:4" s="167" customFormat="1" ht="12.75" customHeight="1" x14ac:dyDescent="0.2">
      <c r="A559" s="245"/>
      <c r="B559" s="245"/>
      <c r="C559" s="168" t="s">
        <v>3054</v>
      </c>
      <c r="D559" s="71"/>
    </row>
    <row r="560" spans="1:4" s="167" customFormat="1" ht="25.5" customHeight="1" x14ac:dyDescent="0.2">
      <c r="A560" s="245"/>
      <c r="B560" s="245"/>
      <c r="C560" s="168" t="s">
        <v>3052</v>
      </c>
      <c r="D560" s="71"/>
    </row>
    <row r="561" spans="1:4" s="167" customFormat="1" ht="12.75" customHeight="1" x14ac:dyDescent="0.2">
      <c r="A561" s="245"/>
      <c r="B561" s="245"/>
      <c r="C561" s="168" t="s">
        <v>3055</v>
      </c>
      <c r="D561" s="71"/>
    </row>
    <row r="562" spans="1:4" s="167" customFormat="1" ht="25.5" customHeight="1" x14ac:dyDescent="0.2">
      <c r="A562" s="245"/>
      <c r="B562" s="245"/>
      <c r="C562" s="168" t="s">
        <v>3051</v>
      </c>
      <c r="D562" s="71"/>
    </row>
    <row r="563" spans="1:4" s="167" customFormat="1" ht="12.75" customHeight="1" x14ac:dyDescent="0.2">
      <c r="A563" s="245"/>
      <c r="B563" s="245"/>
      <c r="C563" s="168" t="s">
        <v>3050</v>
      </c>
      <c r="D563" s="71"/>
    </row>
    <row r="564" spans="1:4" s="167" customFormat="1" ht="12.75" customHeight="1" x14ac:dyDescent="0.2">
      <c r="A564" s="245"/>
      <c r="B564" s="245"/>
      <c r="C564" s="168" t="s">
        <v>3059</v>
      </c>
      <c r="D564" s="71"/>
    </row>
    <row r="565" spans="1:4" s="167" customFormat="1" ht="12.75" customHeight="1" x14ac:dyDescent="0.2">
      <c r="A565" s="245"/>
      <c r="B565" s="245"/>
      <c r="C565" s="168" t="s">
        <v>3057</v>
      </c>
      <c r="D565" s="71"/>
    </row>
    <row r="566" spans="1:4" s="167" customFormat="1" ht="25.5" customHeight="1" x14ac:dyDescent="0.2">
      <c r="A566" s="245"/>
      <c r="B566" s="245"/>
      <c r="C566" s="168" t="s">
        <v>3049</v>
      </c>
      <c r="D566" s="71"/>
    </row>
    <row r="567" spans="1:4" s="167" customFormat="1" ht="12.75" customHeight="1" x14ac:dyDescent="0.2">
      <c r="A567" s="245"/>
      <c r="B567" s="245"/>
      <c r="C567" s="168" t="s">
        <v>3047</v>
      </c>
      <c r="D567" s="71"/>
    </row>
    <row r="568" spans="1:4" s="167" customFormat="1" ht="25.5" customHeight="1" x14ac:dyDescent="0.2">
      <c r="A568" s="245"/>
      <c r="B568" s="245"/>
      <c r="C568" s="168" t="s">
        <v>3046</v>
      </c>
      <c r="D568" s="71"/>
    </row>
    <row r="569" spans="1:4" s="167" customFormat="1" ht="12.75" customHeight="1" x14ac:dyDescent="0.2">
      <c r="A569" s="245"/>
      <c r="B569" s="245"/>
      <c r="C569" s="168" t="s">
        <v>3048</v>
      </c>
      <c r="D569" s="71"/>
    </row>
    <row r="570" spans="1:4" s="167" customFormat="1" ht="12.75" customHeight="1" x14ac:dyDescent="0.2">
      <c r="A570" s="244">
        <v>46069</v>
      </c>
      <c r="B570" s="246" t="s">
        <v>2323</v>
      </c>
      <c r="C570" s="168" t="s">
        <v>3069</v>
      </c>
      <c r="D570" s="71"/>
    </row>
    <row r="571" spans="1:4" s="167" customFormat="1" ht="12.75" customHeight="1" x14ac:dyDescent="0.2">
      <c r="A571" s="245"/>
      <c r="B571" s="245"/>
      <c r="C571" s="168" t="s">
        <v>3061</v>
      </c>
      <c r="D571" s="71"/>
    </row>
    <row r="572" spans="1:4" s="167" customFormat="1" ht="12.75" customHeight="1" x14ac:dyDescent="0.2">
      <c r="A572" s="245"/>
      <c r="B572" s="245"/>
      <c r="C572" s="168" t="s">
        <v>3066</v>
      </c>
      <c r="D572" s="71"/>
    </row>
    <row r="573" spans="1:4" s="167" customFormat="1" ht="12.75" customHeight="1" x14ac:dyDescent="0.2">
      <c r="A573" s="245"/>
      <c r="B573" s="245"/>
      <c r="C573" s="168" t="s">
        <v>3065</v>
      </c>
      <c r="D573" s="71"/>
    </row>
    <row r="574" spans="1:4" s="167" customFormat="1" ht="12.75" customHeight="1" x14ac:dyDescent="0.2">
      <c r="A574" s="245"/>
      <c r="B574" s="245"/>
      <c r="C574" s="168" t="s">
        <v>3067</v>
      </c>
      <c r="D574" s="71"/>
    </row>
    <row r="575" spans="1:4" s="167" customFormat="1" ht="12.75" customHeight="1" x14ac:dyDescent="0.2">
      <c r="A575" s="245"/>
      <c r="B575" s="245"/>
      <c r="C575" s="168" t="s">
        <v>3068</v>
      </c>
      <c r="D575" s="71"/>
    </row>
    <row r="576" spans="1:4" s="167" customFormat="1" ht="12.75" customHeight="1" x14ac:dyDescent="0.2">
      <c r="A576" s="245"/>
      <c r="B576" s="245"/>
      <c r="C576" s="168" t="s">
        <v>3062</v>
      </c>
      <c r="D576" s="71"/>
    </row>
    <row r="577" spans="1:4" s="167" customFormat="1" ht="12.75" customHeight="1" x14ac:dyDescent="0.2">
      <c r="A577" s="245"/>
      <c r="B577" s="245"/>
      <c r="C577" s="168" t="s">
        <v>3064</v>
      </c>
      <c r="D577" s="71"/>
    </row>
    <row r="578" spans="1:4" s="167" customFormat="1" ht="12.75" customHeight="1" x14ac:dyDescent="0.2">
      <c r="A578" s="245"/>
      <c r="B578" s="245"/>
      <c r="C578" s="168" t="s">
        <v>3063</v>
      </c>
      <c r="D578" s="71"/>
    </row>
    <row r="579" spans="1:4" s="167" customFormat="1" ht="12.75" customHeight="1" x14ac:dyDescent="0.2">
      <c r="A579" s="245"/>
      <c r="B579" s="245"/>
      <c r="C579" s="168" t="s">
        <v>3060</v>
      </c>
      <c r="D579" s="71"/>
    </row>
    <row r="580" spans="1:4" s="167" customFormat="1" ht="12.75" customHeight="1" x14ac:dyDescent="0.2">
      <c r="A580" s="244">
        <v>46069</v>
      </c>
      <c r="B580" s="246" t="s">
        <v>1616</v>
      </c>
      <c r="C580" s="168" t="s">
        <v>3141</v>
      </c>
    </row>
    <row r="581" spans="1:4" s="167" customFormat="1" ht="12.75" customHeight="1" x14ac:dyDescent="0.2">
      <c r="A581" s="245"/>
      <c r="B581" s="245"/>
      <c r="C581" s="168" t="s">
        <v>3142</v>
      </c>
    </row>
    <row r="582" spans="1:4" s="167" customFormat="1" ht="12.75" customHeight="1" x14ac:dyDescent="0.2">
      <c r="A582" s="244">
        <v>46069</v>
      </c>
      <c r="B582" s="246" t="s">
        <v>1617</v>
      </c>
      <c r="C582" s="168" t="s">
        <v>3143</v>
      </c>
    </row>
    <row r="583" spans="1:4" s="167" customFormat="1" ht="12.75" customHeight="1" x14ac:dyDescent="0.2">
      <c r="A583" s="245"/>
      <c r="B583" s="245"/>
      <c r="C583" s="168" t="s">
        <v>3144</v>
      </c>
    </row>
    <row r="584" spans="1:4" s="167" customFormat="1" ht="12.75" customHeight="1" x14ac:dyDescent="0.2">
      <c r="A584" s="244">
        <v>46069</v>
      </c>
      <c r="B584" s="247" t="s">
        <v>1265</v>
      </c>
      <c r="C584" s="168" t="s">
        <v>3145</v>
      </c>
    </row>
    <row r="585" spans="1:4" s="167" customFormat="1" ht="12.75" customHeight="1" x14ac:dyDescent="0.2">
      <c r="A585" s="245"/>
      <c r="B585" s="245"/>
      <c r="C585" s="168" t="s">
        <v>3146</v>
      </c>
    </row>
    <row r="586" spans="1:4" s="167" customFormat="1" ht="12.75" customHeight="1" x14ac:dyDescent="0.2">
      <c r="A586" s="245"/>
      <c r="B586" s="245"/>
      <c r="C586" s="168" t="s">
        <v>3147</v>
      </c>
    </row>
    <row r="587" spans="1:4" s="167" customFormat="1" ht="12.75" customHeight="1" x14ac:dyDescent="0.2">
      <c r="A587" s="245"/>
      <c r="B587" s="245"/>
      <c r="C587" s="168" t="s">
        <v>3148</v>
      </c>
    </row>
    <row r="588" spans="1:4" s="167" customFormat="1" ht="25.5" customHeight="1" x14ac:dyDescent="0.2">
      <c r="A588" s="245"/>
      <c r="B588" s="245"/>
      <c r="C588" s="168" t="s">
        <v>3149</v>
      </c>
    </row>
    <row r="589" spans="1:4" s="167" customFormat="1" ht="25.5" customHeight="1" x14ac:dyDescent="0.2">
      <c r="A589" s="169">
        <v>46069</v>
      </c>
      <c r="B589" s="167" t="s">
        <v>1268</v>
      </c>
      <c r="C589" s="168" t="s">
        <v>3150</v>
      </c>
    </row>
    <row r="590" spans="1:4" s="167" customFormat="1" ht="25.5" customHeight="1" x14ac:dyDescent="0.2">
      <c r="A590" s="169">
        <v>46069</v>
      </c>
      <c r="B590" s="168" t="s">
        <v>2563</v>
      </c>
      <c r="C590" s="168" t="s">
        <v>3151</v>
      </c>
      <c r="D590" s="72"/>
    </row>
    <row r="591" spans="1:4" s="167" customFormat="1" ht="12.75" customHeight="1" x14ac:dyDescent="0.2">
      <c r="A591" s="244">
        <v>46069</v>
      </c>
      <c r="B591" s="246" t="s">
        <v>1620</v>
      </c>
      <c r="C591" s="168" t="s">
        <v>3152</v>
      </c>
      <c r="D591" s="72"/>
    </row>
    <row r="592" spans="1:4" s="167" customFormat="1" ht="12.75" customHeight="1" x14ac:dyDescent="0.2">
      <c r="A592" s="245"/>
      <c r="B592" s="245"/>
      <c r="C592" s="168" t="s">
        <v>3153</v>
      </c>
      <c r="D592" s="72"/>
    </row>
    <row r="593" spans="1:4" s="167" customFormat="1" ht="12.75" customHeight="1" x14ac:dyDescent="0.2">
      <c r="A593" s="245"/>
      <c r="B593" s="245"/>
      <c r="C593" s="168" t="s">
        <v>3154</v>
      </c>
      <c r="D593" s="72"/>
    </row>
    <row r="594" spans="1:4" s="167" customFormat="1" ht="12.75" customHeight="1" x14ac:dyDescent="0.2">
      <c r="A594" s="245"/>
      <c r="B594" s="245"/>
      <c r="C594" s="168" t="s">
        <v>3155</v>
      </c>
      <c r="D594" s="72"/>
    </row>
    <row r="595" spans="1:4" s="167" customFormat="1" ht="12.75" customHeight="1" x14ac:dyDescent="0.2">
      <c r="A595" s="245"/>
      <c r="B595" s="245"/>
      <c r="C595" s="168" t="s">
        <v>3156</v>
      </c>
      <c r="D595" s="72"/>
    </row>
    <row r="596" spans="1:4" s="167" customFormat="1" ht="12.75" customHeight="1" x14ac:dyDescent="0.2">
      <c r="A596" s="245"/>
      <c r="B596" s="245"/>
      <c r="C596" s="168" t="s">
        <v>3157</v>
      </c>
      <c r="D596" s="72"/>
    </row>
    <row r="597" spans="1:4" s="167" customFormat="1" ht="12.75" customHeight="1" x14ac:dyDescent="0.2">
      <c r="A597" s="245"/>
      <c r="B597" s="245"/>
      <c r="C597" s="168" t="s">
        <v>3158</v>
      </c>
      <c r="D597" s="72"/>
    </row>
    <row r="598" spans="1:4" s="167" customFormat="1" ht="12.75" customHeight="1" x14ac:dyDescent="0.2">
      <c r="A598" s="245"/>
      <c r="B598" s="245"/>
      <c r="C598" s="168" t="s">
        <v>3159</v>
      </c>
      <c r="D598" s="72"/>
    </row>
    <row r="599" spans="1:4" s="167" customFormat="1" ht="25.5" customHeight="1" x14ac:dyDescent="0.2">
      <c r="A599" s="169">
        <v>46069</v>
      </c>
      <c r="B599" s="168" t="s">
        <v>1621</v>
      </c>
      <c r="C599" s="168" t="s">
        <v>320</v>
      </c>
      <c r="D599" s="72"/>
    </row>
    <row r="600" spans="1:4" s="167" customFormat="1" ht="25.5" customHeight="1" x14ac:dyDescent="0.2">
      <c r="A600" s="169">
        <v>46069</v>
      </c>
      <c r="B600" s="168" t="s">
        <v>1990</v>
      </c>
      <c r="C600" s="168" t="s">
        <v>3160</v>
      </c>
      <c r="D600" s="72"/>
    </row>
    <row r="601" spans="1:4" s="167" customFormat="1" ht="12.75" customHeight="1" x14ac:dyDescent="0.2">
      <c r="A601" s="169">
        <v>46069</v>
      </c>
      <c r="B601" s="167" t="s">
        <v>661</v>
      </c>
      <c r="C601" s="168" t="s">
        <v>320</v>
      </c>
    </row>
    <row r="602" spans="1:4" s="167" customFormat="1" ht="12.75" customHeight="1" x14ac:dyDescent="0.2">
      <c r="A602" s="244">
        <v>46069</v>
      </c>
      <c r="B602" s="246" t="s">
        <v>2023</v>
      </c>
      <c r="C602" s="168" t="s">
        <v>3161</v>
      </c>
      <c r="D602" s="72"/>
    </row>
    <row r="603" spans="1:4" s="167" customFormat="1" ht="12.75" customHeight="1" x14ac:dyDescent="0.2">
      <c r="A603" s="245"/>
      <c r="B603" s="245"/>
      <c r="C603" s="168" t="s">
        <v>3162</v>
      </c>
      <c r="D603" s="72"/>
    </row>
    <row r="604" spans="1:4" s="167" customFormat="1" ht="12.75" customHeight="1" x14ac:dyDescent="0.2">
      <c r="A604" s="245"/>
      <c r="B604" s="245"/>
      <c r="C604" s="168" t="s">
        <v>3163</v>
      </c>
      <c r="D604" s="72"/>
    </row>
    <row r="605" spans="1:4" s="167" customFormat="1" ht="12.75" customHeight="1" x14ac:dyDescent="0.2">
      <c r="A605" s="245"/>
      <c r="B605" s="245"/>
      <c r="C605" s="168" t="s">
        <v>3164</v>
      </c>
      <c r="D605" s="72"/>
    </row>
    <row r="606" spans="1:4" s="167" customFormat="1" ht="12.75" customHeight="1" x14ac:dyDescent="0.2">
      <c r="A606" s="245"/>
      <c r="B606" s="245"/>
      <c r="C606" s="168" t="s">
        <v>3165</v>
      </c>
      <c r="D606" s="72"/>
    </row>
    <row r="607" spans="1:4" s="167" customFormat="1" ht="12.75" customHeight="1" x14ac:dyDescent="0.2">
      <c r="A607" s="245"/>
      <c r="B607" s="245"/>
      <c r="C607" s="168" t="s">
        <v>3166</v>
      </c>
      <c r="D607" s="72"/>
    </row>
    <row r="608" spans="1:4" s="167" customFormat="1" ht="12.75" customHeight="1" x14ac:dyDescent="0.2">
      <c r="A608" s="245"/>
      <c r="B608" s="245"/>
      <c r="C608" s="168" t="s">
        <v>3167</v>
      </c>
      <c r="D608" s="72"/>
    </row>
    <row r="609" spans="1:4" s="167" customFormat="1" ht="12.75" customHeight="1" x14ac:dyDescent="0.2">
      <c r="A609" s="245"/>
      <c r="B609" s="245"/>
      <c r="C609" s="168" t="s">
        <v>3168</v>
      </c>
      <c r="D609" s="72"/>
    </row>
    <row r="610" spans="1:4" s="167" customFormat="1" ht="25.5" customHeight="1" x14ac:dyDescent="0.2">
      <c r="A610" s="169">
        <v>46069</v>
      </c>
      <c r="B610" s="168" t="s">
        <v>2412</v>
      </c>
      <c r="C610" s="168" t="s">
        <v>320</v>
      </c>
      <c r="D610" s="72"/>
    </row>
    <row r="611" spans="1:4" s="167" customFormat="1" ht="12.75" customHeight="1" x14ac:dyDescent="0.2">
      <c r="A611" s="244">
        <v>46069</v>
      </c>
      <c r="B611" s="246" t="s">
        <v>744</v>
      </c>
      <c r="C611" s="168" t="s">
        <v>3169</v>
      </c>
      <c r="D611" s="72"/>
    </row>
    <row r="612" spans="1:4" s="167" customFormat="1" ht="12.75" customHeight="1" x14ac:dyDescent="0.2">
      <c r="A612" s="245"/>
      <c r="B612" s="245"/>
      <c r="C612" s="168" t="s">
        <v>3170</v>
      </c>
      <c r="D612" s="72"/>
    </row>
    <row r="613" spans="1:4" s="167" customFormat="1" ht="12.75" customHeight="1" x14ac:dyDescent="0.2">
      <c r="A613" s="245"/>
      <c r="B613" s="245"/>
      <c r="C613" s="168" t="s">
        <v>3171</v>
      </c>
      <c r="D613" s="72"/>
    </row>
    <row r="614" spans="1:4" s="167" customFormat="1" ht="12.75" customHeight="1" x14ac:dyDescent="0.2">
      <c r="A614" s="169">
        <v>46069</v>
      </c>
      <c r="B614" s="168" t="s">
        <v>1655</v>
      </c>
      <c r="C614" s="168" t="s">
        <v>320</v>
      </c>
      <c r="D614" s="72"/>
    </row>
    <row r="615" spans="1:4" s="167" customFormat="1" ht="12.75" customHeight="1" x14ac:dyDescent="0.2">
      <c r="A615" s="244">
        <v>46069</v>
      </c>
      <c r="B615" s="246" t="s">
        <v>2364</v>
      </c>
      <c r="C615" s="168" t="s">
        <v>2564</v>
      </c>
      <c r="D615" s="29"/>
    </row>
    <row r="616" spans="1:4" s="167" customFormat="1" ht="12.75" customHeight="1" x14ac:dyDescent="0.2">
      <c r="A616" s="250"/>
      <c r="B616" s="249"/>
      <c r="C616" s="168" t="s">
        <v>2565</v>
      </c>
      <c r="D616" s="29"/>
    </row>
    <row r="617" spans="1:4" s="167" customFormat="1" ht="12.75" customHeight="1" x14ac:dyDescent="0.2">
      <c r="A617" s="250"/>
      <c r="B617" s="249"/>
      <c r="C617" s="168" t="s">
        <v>2566</v>
      </c>
      <c r="D617" s="72"/>
    </row>
    <row r="618" spans="1:4" s="167" customFormat="1" ht="12.75" customHeight="1" x14ac:dyDescent="0.2">
      <c r="A618" s="250"/>
      <c r="B618" s="249"/>
      <c r="C618" s="168" t="s">
        <v>2575</v>
      </c>
      <c r="D618" s="29"/>
    </row>
    <row r="619" spans="1:4" s="167" customFormat="1" ht="12.75" customHeight="1" x14ac:dyDescent="0.2">
      <c r="A619" s="250"/>
      <c r="B619" s="249"/>
      <c r="C619" s="168" t="s">
        <v>3172</v>
      </c>
      <c r="D619" s="29"/>
    </row>
    <row r="620" spans="1:4" s="167" customFormat="1" ht="12.75" customHeight="1" x14ac:dyDescent="0.2">
      <c r="A620" s="250"/>
      <c r="B620" s="249"/>
      <c r="C620" s="168" t="s">
        <v>3173</v>
      </c>
      <c r="D620" s="29"/>
    </row>
    <row r="621" spans="1:4" s="167" customFormat="1" ht="12.75" customHeight="1" x14ac:dyDescent="0.2">
      <c r="A621" s="250"/>
      <c r="B621" s="249"/>
      <c r="C621" s="168" t="s">
        <v>2567</v>
      </c>
      <c r="D621" s="29"/>
    </row>
    <row r="622" spans="1:4" s="167" customFormat="1" ht="12.75" customHeight="1" x14ac:dyDescent="0.2">
      <c r="A622" s="250"/>
      <c r="B622" s="249"/>
      <c r="C622" s="168" t="s">
        <v>2568</v>
      </c>
      <c r="D622" s="29"/>
    </row>
    <row r="623" spans="1:4" s="167" customFormat="1" ht="12.75" customHeight="1" x14ac:dyDescent="0.2">
      <c r="A623" s="250"/>
      <c r="B623" s="249"/>
      <c r="C623" s="168" t="s">
        <v>2576</v>
      </c>
      <c r="D623" s="29"/>
    </row>
    <row r="624" spans="1:4" s="167" customFormat="1" ht="12.75" customHeight="1" x14ac:dyDescent="0.2">
      <c r="A624" s="250"/>
      <c r="B624" s="249"/>
      <c r="C624" s="168" t="s">
        <v>2577</v>
      </c>
      <c r="D624" s="29"/>
    </row>
    <row r="625" spans="1:4" s="167" customFormat="1" ht="12.75" customHeight="1" x14ac:dyDescent="0.2">
      <c r="A625" s="250"/>
      <c r="B625" s="249"/>
      <c r="C625" s="168" t="s">
        <v>2578</v>
      </c>
      <c r="D625" s="29"/>
    </row>
    <row r="626" spans="1:4" s="167" customFormat="1" ht="12.75" customHeight="1" x14ac:dyDescent="0.2">
      <c r="A626" s="250"/>
      <c r="B626" s="249"/>
      <c r="C626" s="168" t="s">
        <v>2579</v>
      </c>
      <c r="D626" s="29"/>
    </row>
    <row r="627" spans="1:4" s="167" customFormat="1" ht="12.75" customHeight="1" x14ac:dyDescent="0.2">
      <c r="A627" s="250"/>
      <c r="B627" s="249"/>
      <c r="C627" s="168" t="s">
        <v>2580</v>
      </c>
      <c r="D627" s="29"/>
    </row>
    <row r="628" spans="1:4" s="167" customFormat="1" ht="12.75" customHeight="1" x14ac:dyDescent="0.2">
      <c r="A628" s="250"/>
      <c r="B628" s="249"/>
      <c r="C628" s="168" t="s">
        <v>2581</v>
      </c>
      <c r="D628" s="29"/>
    </row>
    <row r="629" spans="1:4" s="167" customFormat="1" ht="12.75" customHeight="1" x14ac:dyDescent="0.2">
      <c r="A629" s="250"/>
      <c r="B629" s="249"/>
      <c r="C629" s="168" t="s">
        <v>2586</v>
      </c>
      <c r="D629" s="29"/>
    </row>
    <row r="630" spans="1:4" s="167" customFormat="1" ht="12.75" customHeight="1" x14ac:dyDescent="0.2">
      <c r="A630" s="250"/>
      <c r="B630" s="249"/>
      <c r="C630" s="168" t="s">
        <v>2587</v>
      </c>
      <c r="D630" s="29"/>
    </row>
    <row r="631" spans="1:4" s="167" customFormat="1" ht="12.75" customHeight="1" x14ac:dyDescent="0.2">
      <c r="A631" s="250"/>
      <c r="B631" s="249"/>
      <c r="C631" s="168" t="s">
        <v>3174</v>
      </c>
      <c r="D631" s="29"/>
    </row>
    <row r="632" spans="1:4" s="167" customFormat="1" ht="12.75" customHeight="1" x14ac:dyDescent="0.2">
      <c r="A632" s="250"/>
      <c r="B632" s="249"/>
      <c r="C632" s="168" t="s">
        <v>3175</v>
      </c>
      <c r="D632" s="29"/>
    </row>
    <row r="633" spans="1:4" s="167" customFormat="1" ht="12.75" customHeight="1" x14ac:dyDescent="0.2">
      <c r="A633" s="250"/>
      <c r="B633" s="249"/>
      <c r="C633" s="168" t="s">
        <v>3176</v>
      </c>
      <c r="D633" s="29"/>
    </row>
    <row r="634" spans="1:4" s="167" customFormat="1" ht="12.75" customHeight="1" x14ac:dyDescent="0.2">
      <c r="A634" s="250"/>
      <c r="B634" s="249"/>
      <c r="C634" s="168" t="s">
        <v>2569</v>
      </c>
      <c r="D634" s="72"/>
    </row>
    <row r="635" spans="1:4" s="167" customFormat="1" ht="12.75" customHeight="1" x14ac:dyDescent="0.2">
      <c r="A635" s="250"/>
      <c r="B635" s="249"/>
      <c r="C635" s="168" t="s">
        <v>2570</v>
      </c>
      <c r="D635" s="29"/>
    </row>
    <row r="636" spans="1:4" s="167" customFormat="1" ht="12.75" customHeight="1" x14ac:dyDescent="0.2">
      <c r="A636" s="250"/>
      <c r="B636" s="249"/>
      <c r="C636" s="168" t="s">
        <v>2571</v>
      </c>
      <c r="D636" s="29"/>
    </row>
    <row r="637" spans="1:4" s="167" customFormat="1" ht="12.75" customHeight="1" x14ac:dyDescent="0.2">
      <c r="A637" s="250"/>
      <c r="B637" s="249"/>
      <c r="C637" s="168" t="s">
        <v>2572</v>
      </c>
      <c r="D637" s="29"/>
    </row>
    <row r="638" spans="1:4" s="167" customFormat="1" ht="12.75" customHeight="1" x14ac:dyDescent="0.2">
      <c r="A638" s="250"/>
      <c r="B638" s="249"/>
      <c r="C638" s="168" t="s">
        <v>2573</v>
      </c>
      <c r="D638" s="29"/>
    </row>
    <row r="639" spans="1:4" s="167" customFormat="1" ht="12.75" customHeight="1" x14ac:dyDescent="0.2">
      <c r="A639" s="250"/>
      <c r="B639" s="249"/>
      <c r="C639" s="168" t="s">
        <v>2574</v>
      </c>
      <c r="D639" s="29"/>
    </row>
    <row r="640" spans="1:4" s="167" customFormat="1" ht="12.75" customHeight="1" x14ac:dyDescent="0.2">
      <c r="A640" s="250"/>
      <c r="B640" s="249"/>
      <c r="C640" s="168" t="s">
        <v>2588</v>
      </c>
      <c r="D640" s="29"/>
    </row>
    <row r="641" spans="1:4" s="167" customFormat="1" ht="12.75" customHeight="1" x14ac:dyDescent="0.2">
      <c r="A641" s="250"/>
      <c r="B641" s="249"/>
      <c r="C641" s="168" t="s">
        <v>2582</v>
      </c>
      <c r="D641" s="29"/>
    </row>
    <row r="642" spans="1:4" s="167" customFormat="1" ht="12.75" customHeight="1" x14ac:dyDescent="0.2">
      <c r="A642" s="250"/>
      <c r="B642" s="249"/>
      <c r="C642" s="168" t="s">
        <v>2583</v>
      </c>
      <c r="D642" s="29"/>
    </row>
    <row r="643" spans="1:4" s="167" customFormat="1" ht="12.75" customHeight="1" x14ac:dyDescent="0.2">
      <c r="A643" s="250"/>
      <c r="B643" s="249"/>
      <c r="C643" s="168" t="s">
        <v>2584</v>
      </c>
      <c r="D643" s="29"/>
    </row>
    <row r="644" spans="1:4" s="167" customFormat="1" ht="12.75" customHeight="1" x14ac:dyDescent="0.2">
      <c r="A644" s="250"/>
      <c r="B644" s="249"/>
      <c r="C644" s="168" t="s">
        <v>2585</v>
      </c>
      <c r="D644" s="29"/>
    </row>
    <row r="645" spans="1:4" s="167" customFormat="1" ht="12.75" customHeight="1" x14ac:dyDescent="0.2">
      <c r="A645" s="250"/>
      <c r="B645" s="249"/>
      <c r="C645" s="168" t="s">
        <v>3177</v>
      </c>
      <c r="D645" s="29"/>
    </row>
    <row r="646" spans="1:4" s="167" customFormat="1" ht="12.75" customHeight="1" x14ac:dyDescent="0.2">
      <c r="A646" s="250"/>
      <c r="B646" s="249"/>
      <c r="C646" s="168" t="s">
        <v>3178</v>
      </c>
      <c r="D646" s="29"/>
    </row>
    <row r="647" spans="1:4" s="167" customFormat="1" ht="12.75" customHeight="1" x14ac:dyDescent="0.2">
      <c r="A647" s="250"/>
      <c r="B647" s="249"/>
      <c r="C647" s="168" t="s">
        <v>3179</v>
      </c>
      <c r="D647" s="29"/>
    </row>
    <row r="648" spans="1:4" s="167" customFormat="1" ht="12.75" customHeight="1" x14ac:dyDescent="0.2">
      <c r="A648" s="250"/>
      <c r="B648" s="249"/>
      <c r="C648" s="168" t="s">
        <v>3180</v>
      </c>
      <c r="D648" s="29"/>
    </row>
    <row r="649" spans="1:4" s="167" customFormat="1" ht="12.75" customHeight="1" x14ac:dyDescent="0.2">
      <c r="A649" s="250"/>
      <c r="B649" s="249"/>
      <c r="C649" s="168" t="s">
        <v>3181</v>
      </c>
      <c r="D649" s="29"/>
    </row>
    <row r="650" spans="1:4" s="167" customFormat="1" ht="12.75" customHeight="1" x14ac:dyDescent="0.2">
      <c r="A650" s="250"/>
      <c r="B650" s="249"/>
      <c r="C650" s="168" t="s">
        <v>3182</v>
      </c>
      <c r="D650" s="29"/>
    </row>
    <row r="651" spans="1:4" s="167" customFormat="1" ht="12.75" customHeight="1" x14ac:dyDescent="0.2">
      <c r="A651" s="250"/>
      <c r="B651" s="249"/>
      <c r="C651" s="168" t="s">
        <v>3183</v>
      </c>
      <c r="D651" s="29"/>
    </row>
    <row r="652" spans="1:4" s="167" customFormat="1" ht="25.5" customHeight="1" x14ac:dyDescent="0.2">
      <c r="A652" s="248">
        <v>46069</v>
      </c>
      <c r="B652" s="246" t="s">
        <v>625</v>
      </c>
      <c r="C652" s="168" t="s">
        <v>2639</v>
      </c>
      <c r="D652" s="133"/>
    </row>
    <row r="653" spans="1:4" s="167" customFormat="1" ht="25.5" customHeight="1" x14ac:dyDescent="0.2">
      <c r="A653" s="249"/>
      <c r="B653" s="249"/>
      <c r="C653" s="168" t="s">
        <v>2640</v>
      </c>
      <c r="D653" s="133"/>
    </row>
    <row r="654" spans="1:4" s="167" customFormat="1" ht="25.5" customHeight="1" x14ac:dyDescent="0.2">
      <c r="A654" s="249"/>
      <c r="B654" s="249"/>
      <c r="C654" s="168" t="s">
        <v>2641</v>
      </c>
      <c r="D654" s="133"/>
    </row>
    <row r="655" spans="1:4" s="167" customFormat="1" ht="25.5" customHeight="1" x14ac:dyDescent="0.2">
      <c r="A655" s="249"/>
      <c r="B655" s="249"/>
      <c r="C655" s="168" t="s">
        <v>2642</v>
      </c>
      <c r="D655" s="133"/>
    </row>
    <row r="656" spans="1:4" s="167" customFormat="1" ht="25.5" customHeight="1" x14ac:dyDescent="0.2">
      <c r="A656" s="249"/>
      <c r="B656" s="249"/>
      <c r="C656" s="168" t="s">
        <v>2643</v>
      </c>
      <c r="D656" s="133"/>
    </row>
    <row r="657" spans="1:4" s="167" customFormat="1" ht="25.5" customHeight="1" x14ac:dyDescent="0.2">
      <c r="A657" s="249"/>
      <c r="B657" s="249"/>
      <c r="C657" s="168" t="s">
        <v>2591</v>
      </c>
      <c r="D657" s="133"/>
    </row>
    <row r="658" spans="1:4" s="167" customFormat="1" ht="25.5" customHeight="1" x14ac:dyDescent="0.2">
      <c r="A658" s="249"/>
      <c r="B658" s="249"/>
      <c r="C658" s="168" t="s">
        <v>2592</v>
      </c>
      <c r="D658" s="133"/>
    </row>
    <row r="659" spans="1:4" s="167" customFormat="1" ht="25.5" customHeight="1" x14ac:dyDescent="0.2">
      <c r="A659" s="249"/>
      <c r="B659" s="249"/>
      <c r="C659" s="168" t="s">
        <v>2593</v>
      </c>
      <c r="D659" s="133"/>
    </row>
    <row r="660" spans="1:4" s="167" customFormat="1" ht="25.5" customHeight="1" x14ac:dyDescent="0.2">
      <c r="A660" s="249"/>
      <c r="B660" s="249"/>
      <c r="C660" s="168" t="s">
        <v>2594</v>
      </c>
      <c r="D660" s="133"/>
    </row>
    <row r="661" spans="1:4" s="167" customFormat="1" ht="25.5" customHeight="1" x14ac:dyDescent="0.2">
      <c r="A661" s="249"/>
      <c r="B661" s="249"/>
      <c r="C661" s="168" t="s">
        <v>2595</v>
      </c>
      <c r="D661" s="133"/>
    </row>
    <row r="662" spans="1:4" s="167" customFormat="1" ht="25.5" customHeight="1" x14ac:dyDescent="0.2">
      <c r="A662" s="249"/>
      <c r="B662" s="249"/>
      <c r="C662" s="168" t="s">
        <v>2596</v>
      </c>
      <c r="D662" s="133"/>
    </row>
    <row r="663" spans="1:4" s="167" customFormat="1" ht="25.5" customHeight="1" x14ac:dyDescent="0.2">
      <c r="A663" s="249"/>
      <c r="B663" s="249"/>
      <c r="C663" s="168" t="s">
        <v>2597</v>
      </c>
      <c r="D663" s="133"/>
    </row>
    <row r="664" spans="1:4" s="167" customFormat="1" ht="25.5" customHeight="1" x14ac:dyDescent="0.2">
      <c r="A664" s="249"/>
      <c r="B664" s="249"/>
      <c r="C664" s="168" t="s">
        <v>2598</v>
      </c>
      <c r="D664" s="133"/>
    </row>
    <row r="665" spans="1:4" s="167" customFormat="1" ht="25.5" customHeight="1" x14ac:dyDescent="0.2">
      <c r="A665" s="249"/>
      <c r="B665" s="249"/>
      <c r="C665" s="168" t="s">
        <v>2599</v>
      </c>
      <c r="D665" s="133"/>
    </row>
    <row r="666" spans="1:4" s="167" customFormat="1" ht="25.5" customHeight="1" x14ac:dyDescent="0.2">
      <c r="A666" s="249"/>
      <c r="B666" s="249"/>
      <c r="C666" s="168" t="s">
        <v>2600</v>
      </c>
      <c r="D666" s="133"/>
    </row>
    <row r="667" spans="1:4" s="167" customFormat="1" ht="25.5" customHeight="1" x14ac:dyDescent="0.2">
      <c r="A667" s="249"/>
      <c r="B667" s="249"/>
      <c r="C667" s="168" t="s">
        <v>2601</v>
      </c>
      <c r="D667" s="133"/>
    </row>
    <row r="668" spans="1:4" s="167" customFormat="1" ht="25.5" customHeight="1" x14ac:dyDescent="0.2">
      <c r="A668" s="249"/>
      <c r="B668" s="249"/>
      <c r="C668" s="168" t="s">
        <v>2602</v>
      </c>
      <c r="D668" s="133"/>
    </row>
    <row r="669" spans="1:4" s="167" customFormat="1" ht="25.5" customHeight="1" x14ac:dyDescent="0.2">
      <c r="A669" s="249"/>
      <c r="B669" s="249"/>
      <c r="C669" s="168" t="s">
        <v>2603</v>
      </c>
      <c r="D669" s="133"/>
    </row>
    <row r="670" spans="1:4" s="167" customFormat="1" ht="25.5" customHeight="1" x14ac:dyDescent="0.2">
      <c r="A670" s="249"/>
      <c r="B670" s="249"/>
      <c r="C670" s="168" t="s">
        <v>2604</v>
      </c>
      <c r="D670" s="133"/>
    </row>
    <row r="671" spans="1:4" s="167" customFormat="1" ht="25.5" customHeight="1" x14ac:dyDescent="0.2">
      <c r="A671" s="249"/>
      <c r="B671" s="249"/>
      <c r="C671" s="168" t="s">
        <v>2605</v>
      </c>
      <c r="D671" s="133"/>
    </row>
    <row r="672" spans="1:4" s="167" customFormat="1" ht="25.5" customHeight="1" x14ac:dyDescent="0.2">
      <c r="A672" s="249"/>
      <c r="B672" s="249"/>
      <c r="C672" s="168" t="s">
        <v>2606</v>
      </c>
      <c r="D672" s="133"/>
    </row>
    <row r="673" spans="1:4" s="167" customFormat="1" ht="25.5" customHeight="1" x14ac:dyDescent="0.2">
      <c r="A673" s="249"/>
      <c r="B673" s="249"/>
      <c r="C673" s="168" t="s">
        <v>2607</v>
      </c>
      <c r="D673" s="133"/>
    </row>
    <row r="674" spans="1:4" s="167" customFormat="1" ht="25.5" customHeight="1" x14ac:dyDescent="0.2">
      <c r="A674" s="249"/>
      <c r="B674" s="249"/>
      <c r="C674" s="168" t="s">
        <v>2608</v>
      </c>
      <c r="D674" s="133"/>
    </row>
    <row r="675" spans="1:4" s="167" customFormat="1" ht="25.5" customHeight="1" x14ac:dyDescent="0.2">
      <c r="A675" s="249"/>
      <c r="B675" s="249"/>
      <c r="C675" s="168" t="s">
        <v>2609</v>
      </c>
      <c r="D675" s="133"/>
    </row>
    <row r="676" spans="1:4" s="167" customFormat="1" ht="25.5" customHeight="1" x14ac:dyDescent="0.2">
      <c r="A676" s="249"/>
      <c r="B676" s="249"/>
      <c r="C676" s="168" t="s">
        <v>2610</v>
      </c>
      <c r="D676" s="133"/>
    </row>
    <row r="677" spans="1:4" s="167" customFormat="1" ht="25.5" customHeight="1" x14ac:dyDescent="0.2">
      <c r="A677" s="249"/>
      <c r="B677" s="249"/>
      <c r="C677" s="168" t="s">
        <v>2611</v>
      </c>
      <c r="D677" s="133"/>
    </row>
    <row r="678" spans="1:4" s="167" customFormat="1" ht="25.5" customHeight="1" x14ac:dyDescent="0.2">
      <c r="A678" s="249"/>
      <c r="B678" s="249"/>
      <c r="C678" s="168" t="s">
        <v>2612</v>
      </c>
      <c r="D678" s="133"/>
    </row>
    <row r="679" spans="1:4" s="167" customFormat="1" ht="25.5" customHeight="1" x14ac:dyDescent="0.2">
      <c r="A679" s="249"/>
      <c r="B679" s="249"/>
      <c r="C679" s="168" t="s">
        <v>2613</v>
      </c>
      <c r="D679" s="133"/>
    </row>
    <row r="680" spans="1:4" s="167" customFormat="1" ht="25.5" customHeight="1" x14ac:dyDescent="0.2">
      <c r="A680" s="249"/>
      <c r="B680" s="249"/>
      <c r="C680" s="168" t="s">
        <v>2614</v>
      </c>
      <c r="D680" s="133"/>
    </row>
    <row r="681" spans="1:4" s="167" customFormat="1" ht="25.5" customHeight="1" x14ac:dyDescent="0.2">
      <c r="A681" s="249"/>
      <c r="B681" s="249"/>
      <c r="C681" s="168" t="s">
        <v>2615</v>
      </c>
      <c r="D681" s="133"/>
    </row>
    <row r="682" spans="1:4" s="167" customFormat="1" ht="25.5" customHeight="1" x14ac:dyDescent="0.2">
      <c r="A682" s="249"/>
      <c r="B682" s="249"/>
      <c r="C682" s="168" t="s">
        <v>2616</v>
      </c>
      <c r="D682" s="133"/>
    </row>
    <row r="683" spans="1:4" s="167" customFormat="1" ht="25.5" customHeight="1" x14ac:dyDescent="0.2">
      <c r="A683" s="249"/>
      <c r="B683" s="249"/>
      <c r="C683" s="168" t="s">
        <v>2617</v>
      </c>
      <c r="D683" s="133"/>
    </row>
    <row r="684" spans="1:4" s="167" customFormat="1" ht="25.5" customHeight="1" x14ac:dyDescent="0.2">
      <c r="A684" s="249"/>
      <c r="B684" s="249"/>
      <c r="C684" s="168" t="s">
        <v>2618</v>
      </c>
      <c r="D684" s="133"/>
    </row>
    <row r="685" spans="1:4" s="167" customFormat="1" ht="25.5" customHeight="1" x14ac:dyDescent="0.2">
      <c r="A685" s="249"/>
      <c r="B685" s="249"/>
      <c r="C685" s="168" t="s">
        <v>2619</v>
      </c>
      <c r="D685" s="133"/>
    </row>
    <row r="686" spans="1:4" s="167" customFormat="1" ht="25.5" customHeight="1" x14ac:dyDescent="0.2">
      <c r="A686" s="249"/>
      <c r="B686" s="249"/>
      <c r="C686" s="168" t="s">
        <v>2620</v>
      </c>
      <c r="D686" s="133"/>
    </row>
    <row r="687" spans="1:4" s="167" customFormat="1" ht="25.5" customHeight="1" x14ac:dyDescent="0.2">
      <c r="A687" s="249"/>
      <c r="B687" s="249"/>
      <c r="C687" s="168" t="s">
        <v>2621</v>
      </c>
      <c r="D687" s="133"/>
    </row>
    <row r="688" spans="1:4" s="167" customFormat="1" ht="25.5" customHeight="1" x14ac:dyDescent="0.2">
      <c r="A688" s="249"/>
      <c r="B688" s="249"/>
      <c r="C688" s="168" t="s">
        <v>2622</v>
      </c>
      <c r="D688" s="133"/>
    </row>
    <row r="689" spans="1:4" s="167" customFormat="1" ht="25.5" customHeight="1" x14ac:dyDescent="0.2">
      <c r="A689" s="249"/>
      <c r="B689" s="249"/>
      <c r="C689" s="168" t="s">
        <v>2623</v>
      </c>
      <c r="D689" s="133"/>
    </row>
    <row r="690" spans="1:4" s="167" customFormat="1" ht="25.5" customHeight="1" x14ac:dyDescent="0.2">
      <c r="A690" s="249"/>
      <c r="B690" s="249"/>
      <c r="C690" s="168" t="s">
        <v>2624</v>
      </c>
      <c r="D690" s="133"/>
    </row>
    <row r="691" spans="1:4" s="167" customFormat="1" ht="25.5" customHeight="1" x14ac:dyDescent="0.2">
      <c r="A691" s="249"/>
      <c r="B691" s="249"/>
      <c r="C691" s="168" t="s">
        <v>2625</v>
      </c>
      <c r="D691" s="133"/>
    </row>
    <row r="692" spans="1:4" s="167" customFormat="1" ht="25.5" customHeight="1" x14ac:dyDescent="0.2">
      <c r="A692" s="249"/>
      <c r="B692" s="249"/>
      <c r="C692" s="168" t="s">
        <v>2626</v>
      </c>
      <c r="D692" s="133"/>
    </row>
    <row r="693" spans="1:4" s="167" customFormat="1" ht="25.5" customHeight="1" x14ac:dyDescent="0.2">
      <c r="A693" s="249"/>
      <c r="B693" s="249"/>
      <c r="C693" s="168" t="s">
        <v>2627</v>
      </c>
      <c r="D693" s="133"/>
    </row>
    <row r="694" spans="1:4" s="167" customFormat="1" ht="25.5" customHeight="1" x14ac:dyDescent="0.2">
      <c r="A694" s="249"/>
      <c r="B694" s="249"/>
      <c r="C694" s="168" t="s">
        <v>2628</v>
      </c>
      <c r="D694" s="133"/>
    </row>
    <row r="695" spans="1:4" s="167" customFormat="1" ht="25.5" customHeight="1" x14ac:dyDescent="0.2">
      <c r="A695" s="249"/>
      <c r="B695" s="249"/>
      <c r="C695" s="168" t="s">
        <v>2629</v>
      </c>
      <c r="D695" s="133"/>
    </row>
    <row r="696" spans="1:4" s="167" customFormat="1" ht="25.5" customHeight="1" x14ac:dyDescent="0.2">
      <c r="A696" s="249"/>
      <c r="B696" s="249"/>
      <c r="C696" s="168" t="s">
        <v>2630</v>
      </c>
      <c r="D696" s="133"/>
    </row>
    <row r="697" spans="1:4" s="167" customFormat="1" ht="25.5" customHeight="1" x14ac:dyDescent="0.2">
      <c r="A697" s="249"/>
      <c r="B697" s="249"/>
      <c r="C697" s="168" t="s">
        <v>2631</v>
      </c>
      <c r="D697" s="133"/>
    </row>
    <row r="698" spans="1:4" s="167" customFormat="1" ht="25.5" customHeight="1" x14ac:dyDescent="0.2">
      <c r="A698" s="249"/>
      <c r="B698" s="249"/>
      <c r="C698" s="168" t="s">
        <v>2632</v>
      </c>
      <c r="D698" s="133"/>
    </row>
    <row r="699" spans="1:4" s="167" customFormat="1" ht="25.5" customHeight="1" x14ac:dyDescent="0.2">
      <c r="A699" s="249"/>
      <c r="B699" s="249"/>
      <c r="C699" s="168" t="s">
        <v>2633</v>
      </c>
      <c r="D699" s="133"/>
    </row>
    <row r="700" spans="1:4" s="167" customFormat="1" ht="25.5" customHeight="1" x14ac:dyDescent="0.2">
      <c r="A700" s="249"/>
      <c r="B700" s="249"/>
      <c r="C700" s="168" t="s">
        <v>2634</v>
      </c>
      <c r="D700" s="133"/>
    </row>
    <row r="701" spans="1:4" s="167" customFormat="1" ht="25.5" customHeight="1" x14ac:dyDescent="0.2">
      <c r="A701" s="249"/>
      <c r="B701" s="249"/>
      <c r="C701" s="168" t="s">
        <v>2635</v>
      </c>
      <c r="D701" s="133"/>
    </row>
    <row r="702" spans="1:4" s="167" customFormat="1" ht="25.5" customHeight="1" x14ac:dyDescent="0.2">
      <c r="A702" s="249"/>
      <c r="B702" s="249"/>
      <c r="C702" s="168" t="s">
        <v>2638</v>
      </c>
      <c r="D702" s="133"/>
    </row>
    <row r="703" spans="1:4" s="167" customFormat="1" ht="25.5" customHeight="1" x14ac:dyDescent="0.2">
      <c r="A703" s="248">
        <v>46069</v>
      </c>
      <c r="B703" s="246" t="s">
        <v>1927</v>
      </c>
      <c r="C703" s="168" t="s">
        <v>3184</v>
      </c>
      <c r="D703" s="133"/>
    </row>
    <row r="704" spans="1:4" s="167" customFormat="1" ht="25.5" customHeight="1" x14ac:dyDescent="0.2">
      <c r="A704" s="249"/>
      <c r="B704" s="249"/>
      <c r="C704" s="168" t="s">
        <v>3185</v>
      </c>
      <c r="D704" s="133"/>
    </row>
    <row r="705" spans="1:4" s="167" customFormat="1" ht="12.75" customHeight="1" x14ac:dyDescent="0.2">
      <c r="A705" s="244">
        <v>46069</v>
      </c>
      <c r="B705" s="247" t="s">
        <v>2676</v>
      </c>
      <c r="C705" s="168" t="s">
        <v>3220</v>
      </c>
      <c r="D705" s="133"/>
    </row>
    <row r="706" spans="1:4" s="167" customFormat="1" ht="12.75" customHeight="1" x14ac:dyDescent="0.2">
      <c r="A706" s="245"/>
      <c r="B706" s="245"/>
      <c r="C706" s="168" t="s">
        <v>3221</v>
      </c>
      <c r="D706" s="133"/>
    </row>
    <row r="707" spans="1:4" s="167" customFormat="1" ht="12.75" customHeight="1" x14ac:dyDescent="0.2">
      <c r="A707" s="245"/>
      <c r="B707" s="245"/>
      <c r="C707" s="168" t="s">
        <v>3222</v>
      </c>
      <c r="D707" s="133"/>
    </row>
    <row r="708" spans="1:4" s="167" customFormat="1" ht="25.5" customHeight="1" x14ac:dyDescent="0.2">
      <c r="A708" s="245"/>
      <c r="B708" s="245"/>
      <c r="C708" s="168" t="s">
        <v>3215</v>
      </c>
      <c r="D708" s="133"/>
    </row>
    <row r="709" spans="1:4" s="167" customFormat="1" ht="12.75" customHeight="1" x14ac:dyDescent="0.2">
      <c r="A709" s="245"/>
      <c r="B709" s="245"/>
      <c r="C709" s="168" t="s">
        <v>3216</v>
      </c>
      <c r="D709" s="133"/>
    </row>
    <row r="710" spans="1:4" s="167" customFormat="1" ht="12.75" customHeight="1" x14ac:dyDescent="0.2">
      <c r="A710" s="245"/>
      <c r="B710" s="245"/>
      <c r="C710" s="168" t="s">
        <v>3186</v>
      </c>
      <c r="D710" s="133"/>
    </row>
    <row r="711" spans="1:4" s="167" customFormat="1" ht="12.75" customHeight="1" x14ac:dyDescent="0.2">
      <c r="A711" s="245"/>
      <c r="B711" s="245"/>
      <c r="C711" s="168" t="s">
        <v>3217</v>
      </c>
      <c r="D711" s="133"/>
    </row>
    <row r="712" spans="1:4" s="167" customFormat="1" ht="12.75" customHeight="1" x14ac:dyDescent="0.2">
      <c r="A712" s="245"/>
      <c r="B712" s="245"/>
      <c r="C712" s="168" t="s">
        <v>3218</v>
      </c>
      <c r="D712" s="133"/>
    </row>
    <row r="713" spans="1:4" s="167" customFormat="1" ht="12.75" customHeight="1" x14ac:dyDescent="0.2">
      <c r="A713" s="169">
        <v>46069</v>
      </c>
      <c r="B713" s="168" t="s">
        <v>1373</v>
      </c>
      <c r="C713" s="168" t="s">
        <v>3219</v>
      </c>
      <c r="D713" s="133"/>
    </row>
    <row r="714" spans="1:4" s="167" customFormat="1" ht="12.75" customHeight="1" x14ac:dyDescent="0.2">
      <c r="A714" s="244">
        <v>46069</v>
      </c>
      <c r="B714" s="246" t="s">
        <v>2069</v>
      </c>
      <c r="C714" s="168" t="s">
        <v>3187</v>
      </c>
      <c r="D714" s="133"/>
    </row>
    <row r="715" spans="1:4" s="167" customFormat="1" ht="12.75" customHeight="1" x14ac:dyDescent="0.2">
      <c r="A715" s="245"/>
      <c r="B715" s="245"/>
      <c r="C715" s="168" t="s">
        <v>3188</v>
      </c>
      <c r="D715" s="133"/>
    </row>
    <row r="716" spans="1:4" s="167" customFormat="1" ht="12.75" customHeight="1" x14ac:dyDescent="0.2">
      <c r="A716" s="245"/>
      <c r="B716" s="245"/>
      <c r="C716" s="168" t="s">
        <v>3189</v>
      </c>
      <c r="D716" s="133"/>
    </row>
    <row r="717" spans="1:4" s="167" customFormat="1" ht="12.75" customHeight="1" x14ac:dyDescent="0.2">
      <c r="A717" s="244">
        <v>46069</v>
      </c>
      <c r="B717" s="246" t="s">
        <v>2384</v>
      </c>
      <c r="C717" s="168" t="s">
        <v>3207</v>
      </c>
      <c r="D717" s="133"/>
    </row>
    <row r="718" spans="1:4" s="167" customFormat="1" ht="12.75" customHeight="1" x14ac:dyDescent="0.2">
      <c r="A718" s="245"/>
      <c r="B718" s="245"/>
      <c r="C718" s="168" t="s">
        <v>3208</v>
      </c>
      <c r="D718" s="133"/>
    </row>
    <row r="719" spans="1:4" s="167" customFormat="1" ht="12.75" customHeight="1" x14ac:dyDescent="0.2">
      <c r="A719" s="245"/>
      <c r="B719" s="245"/>
      <c r="C719" s="168" t="s">
        <v>3209</v>
      </c>
      <c r="D719" s="133"/>
    </row>
    <row r="720" spans="1:4" s="167" customFormat="1" ht="12.75" customHeight="1" x14ac:dyDescent="0.2">
      <c r="A720" s="245"/>
      <c r="B720" s="245"/>
      <c r="C720" s="168" t="s">
        <v>3210</v>
      </c>
      <c r="D720" s="133"/>
    </row>
    <row r="721" spans="1:4" s="167" customFormat="1" ht="12.75" customHeight="1" x14ac:dyDescent="0.2">
      <c r="A721" s="245"/>
      <c r="B721" s="245"/>
      <c r="C721" s="168" t="s">
        <v>3211</v>
      </c>
      <c r="D721" s="133"/>
    </row>
    <row r="722" spans="1:4" s="167" customFormat="1" ht="12.75" customHeight="1" x14ac:dyDescent="0.2">
      <c r="A722" s="245"/>
      <c r="B722" s="245"/>
      <c r="C722" s="168" t="s">
        <v>3212</v>
      </c>
      <c r="D722" s="133"/>
    </row>
    <row r="723" spans="1:4" s="167" customFormat="1" ht="12.75" customHeight="1" x14ac:dyDescent="0.2">
      <c r="A723" s="245"/>
      <c r="B723" s="245"/>
      <c r="C723" s="168" t="s">
        <v>3213</v>
      </c>
      <c r="D723" s="133"/>
    </row>
    <row r="724" spans="1:4" s="167" customFormat="1" ht="25.5" customHeight="1" x14ac:dyDescent="0.2">
      <c r="A724" s="245"/>
      <c r="B724" s="245"/>
      <c r="C724" s="168" t="s">
        <v>3214</v>
      </c>
      <c r="D724" s="133"/>
    </row>
    <row r="725" spans="1:4" s="167" customFormat="1" ht="12.75" customHeight="1" x14ac:dyDescent="0.2">
      <c r="A725" s="245"/>
      <c r="B725" s="245"/>
      <c r="C725" s="168" t="s">
        <v>3196</v>
      </c>
      <c r="D725" s="133"/>
    </row>
    <row r="726" spans="1:4" s="167" customFormat="1" ht="12.75" customHeight="1" x14ac:dyDescent="0.2">
      <c r="A726" s="245"/>
      <c r="B726" s="245"/>
      <c r="C726" s="168" t="s">
        <v>3197</v>
      </c>
      <c r="D726" s="133"/>
    </row>
    <row r="727" spans="1:4" s="167" customFormat="1" ht="12.75" customHeight="1" x14ac:dyDescent="0.2">
      <c r="A727" s="245"/>
      <c r="B727" s="245"/>
      <c r="C727" s="168" t="s">
        <v>3198</v>
      </c>
      <c r="D727" s="133"/>
    </row>
    <row r="728" spans="1:4" s="167" customFormat="1" ht="12.75" customHeight="1" x14ac:dyDescent="0.2">
      <c r="A728" s="245"/>
      <c r="B728" s="245"/>
      <c r="C728" s="168" t="s">
        <v>3199</v>
      </c>
      <c r="D728" s="133"/>
    </row>
    <row r="729" spans="1:4" s="167" customFormat="1" ht="12.75" customHeight="1" x14ac:dyDescent="0.2">
      <c r="A729" s="245"/>
      <c r="B729" s="245"/>
      <c r="C729" s="168" t="s">
        <v>3200</v>
      </c>
      <c r="D729" s="133"/>
    </row>
    <row r="730" spans="1:4" s="167" customFormat="1" ht="25.5" customHeight="1" x14ac:dyDescent="0.2">
      <c r="A730" s="245"/>
      <c r="B730" s="245"/>
      <c r="C730" s="168" t="s">
        <v>3201</v>
      </c>
      <c r="D730" s="133"/>
    </row>
    <row r="731" spans="1:4" s="167" customFormat="1" ht="25.5" customHeight="1" x14ac:dyDescent="0.2">
      <c r="A731" s="245"/>
      <c r="B731" s="245"/>
      <c r="C731" s="168" t="s">
        <v>3190</v>
      </c>
      <c r="D731" s="133"/>
    </row>
    <row r="732" spans="1:4" s="167" customFormat="1" ht="25.5" customHeight="1" x14ac:dyDescent="0.2">
      <c r="A732" s="245"/>
      <c r="B732" s="245"/>
      <c r="C732" s="168" t="s">
        <v>3191</v>
      </c>
      <c r="D732" s="133"/>
    </row>
    <row r="733" spans="1:4" s="167" customFormat="1" ht="25.5" customHeight="1" x14ac:dyDescent="0.2">
      <c r="A733" s="245"/>
      <c r="B733" s="245"/>
      <c r="C733" s="168" t="s">
        <v>3192</v>
      </c>
      <c r="D733" s="133"/>
    </row>
    <row r="734" spans="1:4" s="167" customFormat="1" ht="12.75" customHeight="1" x14ac:dyDescent="0.2">
      <c r="A734" s="245"/>
      <c r="B734" s="245"/>
      <c r="C734" s="168" t="s">
        <v>3193</v>
      </c>
      <c r="D734" s="133"/>
    </row>
    <row r="735" spans="1:4" s="167" customFormat="1" ht="25.5" customHeight="1" x14ac:dyDescent="0.2">
      <c r="A735" s="245"/>
      <c r="B735" s="245"/>
      <c r="C735" s="168" t="s">
        <v>3194</v>
      </c>
      <c r="D735" s="133"/>
    </row>
    <row r="736" spans="1:4" s="167" customFormat="1" ht="12.75" customHeight="1" x14ac:dyDescent="0.2">
      <c r="A736" s="245"/>
      <c r="B736" s="245"/>
      <c r="C736" s="168" t="s">
        <v>3195</v>
      </c>
      <c r="D736" s="133"/>
    </row>
    <row r="737" spans="1:4" s="167" customFormat="1" ht="12.75" customHeight="1" x14ac:dyDescent="0.2">
      <c r="A737" s="244">
        <v>46069</v>
      </c>
      <c r="B737" s="246" t="s">
        <v>1689</v>
      </c>
      <c r="C737" s="168" t="s">
        <v>3202</v>
      </c>
      <c r="D737" s="133"/>
    </row>
    <row r="738" spans="1:4" s="167" customFormat="1" ht="12.75" customHeight="1" x14ac:dyDescent="0.2">
      <c r="A738" s="245"/>
      <c r="B738" s="245"/>
      <c r="C738" s="168" t="s">
        <v>3203</v>
      </c>
      <c r="D738" s="133"/>
    </row>
    <row r="739" spans="1:4" s="167" customFormat="1" ht="12.75" customHeight="1" x14ac:dyDescent="0.2">
      <c r="A739" s="245"/>
      <c r="B739" s="245"/>
      <c r="C739" s="168" t="s">
        <v>3204</v>
      </c>
      <c r="D739" s="133"/>
    </row>
    <row r="740" spans="1:4" s="167" customFormat="1" ht="12.75" customHeight="1" x14ac:dyDescent="0.2">
      <c r="A740" s="245"/>
      <c r="B740" s="245"/>
      <c r="C740" s="168" t="s">
        <v>3205</v>
      </c>
      <c r="D740" s="133"/>
    </row>
    <row r="741" spans="1:4" s="167" customFormat="1" ht="12.75" customHeight="1" x14ac:dyDescent="0.2">
      <c r="A741" s="245"/>
      <c r="B741" s="245"/>
      <c r="C741" s="168" t="s">
        <v>3206</v>
      </c>
      <c r="D741" s="133"/>
    </row>
    <row r="742" spans="1:4" s="167" customFormat="1" ht="25.5" customHeight="1" x14ac:dyDescent="0.2">
      <c r="A742" s="245"/>
      <c r="B742" s="245"/>
      <c r="C742" s="168" t="s">
        <v>3223</v>
      </c>
      <c r="D742" s="133"/>
    </row>
    <row r="743" spans="1:4" s="167" customFormat="1" ht="12.75" customHeight="1" x14ac:dyDescent="0.2">
      <c r="A743" s="244">
        <v>46069</v>
      </c>
      <c r="B743" s="246" t="s">
        <v>1007</v>
      </c>
      <c r="C743" s="168" t="s">
        <v>2726</v>
      </c>
      <c r="D743" s="133"/>
    </row>
    <row r="744" spans="1:4" s="167" customFormat="1" ht="12.75" customHeight="1" x14ac:dyDescent="0.2">
      <c r="A744" s="245"/>
      <c r="B744" s="245"/>
      <c r="C744" s="168" t="s">
        <v>2727</v>
      </c>
      <c r="D744" s="133"/>
    </row>
    <row r="745" spans="1:4" s="167" customFormat="1" ht="25.5" customHeight="1" x14ac:dyDescent="0.2">
      <c r="A745" s="245"/>
      <c r="B745" s="245"/>
      <c r="C745" s="168" t="s">
        <v>2724</v>
      </c>
      <c r="D745" s="133"/>
    </row>
    <row r="746" spans="1:4" s="167" customFormat="1" ht="12.75" customHeight="1" x14ac:dyDescent="0.2">
      <c r="A746" s="245"/>
      <c r="B746" s="245"/>
      <c r="C746" s="168" t="s">
        <v>2725</v>
      </c>
      <c r="D746" s="133"/>
    </row>
    <row r="747" spans="1:4" s="167" customFormat="1" ht="12.75" customHeight="1" x14ac:dyDescent="0.2">
      <c r="A747" s="245"/>
      <c r="B747" s="245"/>
      <c r="C747" s="168" t="s">
        <v>2728</v>
      </c>
      <c r="D747" s="133"/>
    </row>
    <row r="748" spans="1:4" s="167" customFormat="1" ht="12.75" customHeight="1" x14ac:dyDescent="0.2">
      <c r="A748" s="245"/>
      <c r="B748" s="245"/>
      <c r="C748" s="168" t="s">
        <v>2729</v>
      </c>
      <c r="D748" s="133"/>
    </row>
    <row r="749" spans="1:4" s="167" customFormat="1" ht="25.5" customHeight="1" x14ac:dyDescent="0.2">
      <c r="A749" s="245"/>
      <c r="B749" s="245"/>
      <c r="C749" s="168" t="s">
        <v>2730</v>
      </c>
      <c r="D749" s="133"/>
    </row>
    <row r="750" spans="1:4" s="167" customFormat="1" ht="25.5" customHeight="1" x14ac:dyDescent="0.2">
      <c r="A750" s="245"/>
      <c r="B750" s="245"/>
      <c r="C750" s="168" t="s">
        <v>2731</v>
      </c>
      <c r="D750" s="133"/>
    </row>
    <row r="751" spans="1:4" s="167" customFormat="1" ht="25.5" customHeight="1" x14ac:dyDescent="0.2">
      <c r="A751" s="245"/>
      <c r="B751" s="245"/>
      <c r="C751" s="168" t="s">
        <v>3224</v>
      </c>
      <c r="D751" s="133"/>
    </row>
    <row r="752" spans="1:4" s="167" customFormat="1" ht="12.75" customHeight="1" x14ac:dyDescent="0.2">
      <c r="A752" s="245"/>
      <c r="B752" s="245"/>
      <c r="C752" s="168" t="s">
        <v>3225</v>
      </c>
      <c r="D752" s="133"/>
    </row>
    <row r="753" spans="1:4" s="167" customFormat="1" ht="12.75" customHeight="1" x14ac:dyDescent="0.2">
      <c r="A753" s="245"/>
      <c r="B753" s="245"/>
      <c r="C753" s="168" t="s">
        <v>3226</v>
      </c>
      <c r="D753" s="133"/>
    </row>
    <row r="754" spans="1:4" s="167" customFormat="1" ht="12.75" customHeight="1" x14ac:dyDescent="0.2">
      <c r="A754" s="169">
        <v>46069</v>
      </c>
      <c r="B754" s="168" t="s">
        <v>1701</v>
      </c>
      <c r="C754" s="168" t="s">
        <v>320</v>
      </c>
      <c r="D754" s="133"/>
    </row>
    <row r="755" spans="1:4" s="167" customFormat="1" ht="12.75" customHeight="1" x14ac:dyDescent="0.2">
      <c r="A755" s="244">
        <v>46069</v>
      </c>
      <c r="B755" s="246" t="s">
        <v>1255</v>
      </c>
      <c r="C755" s="168" t="s">
        <v>3227</v>
      </c>
      <c r="D755" s="133"/>
    </row>
    <row r="756" spans="1:4" s="167" customFormat="1" ht="12.75" customHeight="1" x14ac:dyDescent="0.2">
      <c r="A756" s="245"/>
      <c r="B756" s="245"/>
      <c r="C756" s="168" t="s">
        <v>3228</v>
      </c>
      <c r="D756" s="133"/>
    </row>
    <row r="757" spans="1:4" s="167" customFormat="1" ht="12.75" customHeight="1" x14ac:dyDescent="0.2">
      <c r="A757" s="245"/>
      <c r="B757" s="245"/>
      <c r="C757" s="168" t="s">
        <v>3229</v>
      </c>
      <c r="D757" s="133"/>
    </row>
    <row r="758" spans="1:4" s="167" customFormat="1" ht="12.75" customHeight="1" x14ac:dyDescent="0.2">
      <c r="A758" s="245"/>
      <c r="B758" s="245"/>
      <c r="C758" s="168" t="s">
        <v>3230</v>
      </c>
      <c r="D758" s="133"/>
    </row>
    <row r="759" spans="1:4" s="167" customFormat="1" ht="12.75" customHeight="1" x14ac:dyDescent="0.2">
      <c r="A759" s="245"/>
      <c r="B759" s="245"/>
      <c r="C759" s="168" t="s">
        <v>3231</v>
      </c>
      <c r="D759" s="133"/>
    </row>
    <row r="760" spans="1:4" s="167" customFormat="1" ht="12.75" customHeight="1" x14ac:dyDescent="0.2">
      <c r="A760" s="245"/>
      <c r="B760" s="245"/>
      <c r="C760" s="168" t="s">
        <v>3232</v>
      </c>
      <c r="D760" s="133"/>
    </row>
    <row r="761" spans="1:4" s="167" customFormat="1" ht="12.75" customHeight="1" x14ac:dyDescent="0.2">
      <c r="A761" s="245"/>
      <c r="B761" s="245"/>
      <c r="C761" s="168" t="s">
        <v>3233</v>
      </c>
      <c r="D761" s="133"/>
    </row>
    <row r="762" spans="1:4" s="167" customFormat="1" ht="12.75" customHeight="1" x14ac:dyDescent="0.2">
      <c r="A762" s="244">
        <v>46069</v>
      </c>
      <c r="B762" s="246" t="s">
        <v>1711</v>
      </c>
      <c r="C762" s="168" t="s">
        <v>3237</v>
      </c>
      <c r="D762" s="133"/>
    </row>
    <row r="763" spans="1:4" s="167" customFormat="1" ht="12.75" customHeight="1" x14ac:dyDescent="0.2">
      <c r="A763" s="245"/>
      <c r="B763" s="245"/>
      <c r="C763" s="168" t="s">
        <v>3234</v>
      </c>
      <c r="D763" s="133"/>
    </row>
    <row r="764" spans="1:4" s="167" customFormat="1" ht="12.75" customHeight="1" x14ac:dyDescent="0.2">
      <c r="A764" s="245"/>
      <c r="B764" s="245"/>
      <c r="C764" s="168" t="s">
        <v>3235</v>
      </c>
      <c r="D764" s="133"/>
    </row>
    <row r="765" spans="1:4" s="167" customFormat="1" ht="12.75" customHeight="1" x14ac:dyDescent="0.2">
      <c r="A765" s="245"/>
      <c r="B765" s="245"/>
      <c r="C765" s="168" t="s">
        <v>3236</v>
      </c>
      <c r="D765" s="133"/>
    </row>
    <row r="766" spans="1:4" s="167" customFormat="1" ht="12.75" customHeight="1" x14ac:dyDescent="0.2">
      <c r="A766" s="245"/>
      <c r="B766" s="245"/>
      <c r="C766" s="168" t="s">
        <v>3238</v>
      </c>
      <c r="D766" s="133"/>
    </row>
    <row r="767" spans="1:4" s="167" customFormat="1" ht="12.75" customHeight="1" x14ac:dyDescent="0.2">
      <c r="A767" s="169">
        <v>46069</v>
      </c>
      <c r="B767" s="168" t="s">
        <v>2081</v>
      </c>
      <c r="C767" s="168" t="s">
        <v>320</v>
      </c>
      <c r="D767" s="133"/>
    </row>
    <row r="768" spans="1:4" s="167" customFormat="1" ht="12.75" customHeight="1" x14ac:dyDescent="0.2">
      <c r="A768" s="169">
        <v>46069</v>
      </c>
      <c r="B768" s="168" t="s">
        <v>2705</v>
      </c>
      <c r="C768" s="168" t="s">
        <v>320</v>
      </c>
      <c r="D768" s="133"/>
    </row>
    <row r="769" spans="1:4" s="167" customFormat="1" ht="12.75" customHeight="1" x14ac:dyDescent="0.2">
      <c r="A769" s="169">
        <v>46069</v>
      </c>
      <c r="B769" s="168" t="s">
        <v>798</v>
      </c>
      <c r="C769" s="168" t="s">
        <v>320</v>
      </c>
      <c r="D769" s="133"/>
    </row>
    <row r="770" spans="1:4" s="167" customFormat="1" ht="25.5" customHeight="1" x14ac:dyDescent="0.2">
      <c r="A770" s="244">
        <v>46069</v>
      </c>
      <c r="B770" s="247" t="s">
        <v>2410</v>
      </c>
      <c r="C770" s="168" t="s">
        <v>2732</v>
      </c>
      <c r="D770" s="133"/>
    </row>
    <row r="771" spans="1:4" s="167" customFormat="1" ht="25.5" customHeight="1" x14ac:dyDescent="0.2">
      <c r="A771" s="245"/>
      <c r="B771" s="245"/>
      <c r="C771" s="168" t="s">
        <v>2733</v>
      </c>
      <c r="D771" s="133"/>
    </row>
    <row r="772" spans="1:4" s="167" customFormat="1" ht="25.5" customHeight="1" x14ac:dyDescent="0.2">
      <c r="A772" s="245"/>
      <c r="B772" s="245"/>
      <c r="C772" s="168" t="s">
        <v>2734</v>
      </c>
      <c r="D772" s="133"/>
    </row>
    <row r="773" spans="1:4" s="167" customFormat="1" ht="25.5" customHeight="1" x14ac:dyDescent="0.2">
      <c r="A773" s="245"/>
      <c r="B773" s="245"/>
      <c r="C773" s="168" t="s">
        <v>2735</v>
      </c>
      <c r="D773" s="133"/>
    </row>
    <row r="774" spans="1:4" s="167" customFormat="1" ht="12.75" customHeight="1" x14ac:dyDescent="0.2">
      <c r="A774" s="244">
        <v>46069</v>
      </c>
      <c r="B774" s="246" t="s">
        <v>2741</v>
      </c>
      <c r="C774" s="168" t="s">
        <v>2742</v>
      </c>
      <c r="D774" s="133"/>
    </row>
    <row r="775" spans="1:4" s="167" customFormat="1" ht="12.75" customHeight="1" x14ac:dyDescent="0.2">
      <c r="A775" s="245"/>
      <c r="B775" s="245"/>
      <c r="C775" s="168" t="s">
        <v>2743</v>
      </c>
      <c r="D775" s="133"/>
    </row>
    <row r="776" spans="1:4" s="167" customFormat="1" ht="12.75" customHeight="1" x14ac:dyDescent="0.2">
      <c r="A776" s="245"/>
      <c r="B776" s="245"/>
      <c r="C776" s="168" t="s">
        <v>2744</v>
      </c>
      <c r="D776" s="133"/>
    </row>
    <row r="777" spans="1:4" s="167" customFormat="1" ht="12.75" customHeight="1" x14ac:dyDescent="0.2">
      <c r="A777" s="245"/>
      <c r="B777" s="245"/>
      <c r="C777" s="168" t="s">
        <v>2745</v>
      </c>
      <c r="D777" s="133"/>
    </row>
    <row r="778" spans="1:4" s="167" customFormat="1" ht="12.75" customHeight="1" x14ac:dyDescent="0.2">
      <c r="A778" s="245"/>
      <c r="B778" s="245"/>
      <c r="C778" s="168" t="s">
        <v>2746</v>
      </c>
      <c r="D778" s="133"/>
    </row>
    <row r="779" spans="1:4" s="167" customFormat="1" ht="12.75" customHeight="1" x14ac:dyDescent="0.2">
      <c r="A779" s="244">
        <v>46069</v>
      </c>
      <c r="B779" s="246" t="s">
        <v>1818</v>
      </c>
      <c r="C779" s="168" t="s">
        <v>2760</v>
      </c>
      <c r="D779" s="133"/>
    </row>
    <row r="780" spans="1:4" s="167" customFormat="1" ht="12.75" customHeight="1" x14ac:dyDescent="0.2">
      <c r="A780" s="245"/>
      <c r="B780" s="245"/>
      <c r="C780" s="168" t="s">
        <v>2761</v>
      </c>
      <c r="D780" s="133"/>
    </row>
    <row r="781" spans="1:4" s="167" customFormat="1" ht="12.75" customHeight="1" x14ac:dyDescent="0.2">
      <c r="A781" s="244">
        <v>46069</v>
      </c>
      <c r="B781" s="246" t="s">
        <v>1142</v>
      </c>
      <c r="C781" s="168" t="s">
        <v>2764</v>
      </c>
      <c r="D781" s="133"/>
    </row>
    <row r="782" spans="1:4" s="167" customFormat="1" ht="12.75" customHeight="1" x14ac:dyDescent="0.2">
      <c r="A782" s="245"/>
      <c r="B782" s="245"/>
      <c r="C782" s="168" t="s">
        <v>2765</v>
      </c>
      <c r="D782" s="133"/>
    </row>
    <row r="783" spans="1:4" s="167" customFormat="1" ht="12.75" customHeight="1" x14ac:dyDescent="0.2">
      <c r="A783" s="245"/>
      <c r="B783" s="245"/>
      <c r="C783" s="168" t="s">
        <v>2766</v>
      </c>
      <c r="D783" s="133"/>
    </row>
    <row r="784" spans="1:4" s="167" customFormat="1" ht="25.5" customHeight="1" x14ac:dyDescent="0.2">
      <c r="A784" s="245"/>
      <c r="B784" s="245"/>
      <c r="C784" s="168" t="s">
        <v>3239</v>
      </c>
      <c r="D784" s="133"/>
    </row>
    <row r="785" spans="1:4" s="167" customFormat="1" ht="12.75" customHeight="1" x14ac:dyDescent="0.2">
      <c r="A785" s="244">
        <v>46069</v>
      </c>
      <c r="B785" s="246" t="s">
        <v>2771</v>
      </c>
      <c r="C785" s="168" t="s">
        <v>2772</v>
      </c>
      <c r="D785" s="133"/>
    </row>
    <row r="786" spans="1:4" s="167" customFormat="1" ht="12.75" customHeight="1" x14ac:dyDescent="0.2">
      <c r="A786" s="245"/>
      <c r="B786" s="245"/>
      <c r="C786" s="168" t="s">
        <v>2566</v>
      </c>
      <c r="D786" s="133"/>
    </row>
    <row r="787" spans="1:4" s="167" customFormat="1" ht="12.75" customHeight="1" x14ac:dyDescent="0.2">
      <c r="A787" s="245"/>
      <c r="B787" s="245"/>
      <c r="C787" s="168" t="s">
        <v>2773</v>
      </c>
      <c r="D787" s="133"/>
    </row>
    <row r="788" spans="1:4" s="167" customFormat="1" ht="12.75" customHeight="1" x14ac:dyDescent="0.2">
      <c r="A788" s="245"/>
      <c r="B788" s="245"/>
      <c r="C788" s="168" t="s">
        <v>2774</v>
      </c>
      <c r="D788" s="133"/>
    </row>
    <row r="789" spans="1:4" s="167" customFormat="1" ht="12.75" customHeight="1" x14ac:dyDescent="0.2">
      <c r="A789" s="245"/>
      <c r="B789" s="245"/>
      <c r="C789" s="168" t="s">
        <v>2775</v>
      </c>
      <c r="D789" s="133"/>
    </row>
    <row r="790" spans="1:4" s="167" customFormat="1" ht="12.75" customHeight="1" x14ac:dyDescent="0.2">
      <c r="A790" s="245"/>
      <c r="B790" s="245"/>
      <c r="C790" s="168" t="s">
        <v>2776</v>
      </c>
      <c r="D790" s="133"/>
    </row>
    <row r="791" spans="1:4" s="167" customFormat="1" ht="12.75" customHeight="1" x14ac:dyDescent="0.2">
      <c r="A791" s="245"/>
      <c r="B791" s="245"/>
      <c r="C791" s="168" t="s">
        <v>2777</v>
      </c>
      <c r="D791" s="133"/>
    </row>
    <row r="792" spans="1:4" s="167" customFormat="1" ht="12.75" customHeight="1" x14ac:dyDescent="0.2">
      <c r="A792" s="245"/>
      <c r="B792" s="245"/>
      <c r="C792" s="168" t="s">
        <v>2778</v>
      </c>
      <c r="D792" s="133"/>
    </row>
    <row r="793" spans="1:4" s="167" customFormat="1" ht="12.75" customHeight="1" x14ac:dyDescent="0.2">
      <c r="A793" s="245"/>
      <c r="B793" s="245"/>
      <c r="C793" s="168" t="s">
        <v>2779</v>
      </c>
      <c r="D793" s="133"/>
    </row>
    <row r="794" spans="1:4" s="167" customFormat="1" ht="12.75" customHeight="1" x14ac:dyDescent="0.2">
      <c r="A794" s="245"/>
      <c r="B794" s="245"/>
      <c r="C794" s="168" t="s">
        <v>2780</v>
      </c>
      <c r="D794" s="133"/>
    </row>
    <row r="795" spans="1:4" s="167" customFormat="1" ht="12.75" customHeight="1" x14ac:dyDescent="0.2">
      <c r="A795" s="245"/>
      <c r="B795" s="245"/>
      <c r="C795" s="168" t="s">
        <v>2781</v>
      </c>
      <c r="D795" s="133"/>
    </row>
    <row r="796" spans="1:4" s="167" customFormat="1" ht="12.75" customHeight="1" x14ac:dyDescent="0.2">
      <c r="A796" s="245"/>
      <c r="B796" s="245"/>
      <c r="C796" s="168" t="s">
        <v>2782</v>
      </c>
      <c r="D796" s="133"/>
    </row>
    <row r="797" spans="1:4" s="167" customFormat="1" ht="12.75" customHeight="1" x14ac:dyDescent="0.2">
      <c r="A797" s="245"/>
      <c r="B797" s="245"/>
      <c r="C797" s="168" t="s">
        <v>2783</v>
      </c>
      <c r="D797" s="133"/>
    </row>
    <row r="798" spans="1:4" s="167" customFormat="1" ht="12.75" customHeight="1" x14ac:dyDescent="0.2">
      <c r="A798" s="244">
        <v>46069</v>
      </c>
      <c r="B798" s="246" t="s">
        <v>1857</v>
      </c>
      <c r="C798" s="168" t="s">
        <v>2784</v>
      </c>
      <c r="D798" s="133"/>
    </row>
    <row r="799" spans="1:4" s="167" customFormat="1" ht="12.75" customHeight="1" x14ac:dyDescent="0.2">
      <c r="A799" s="245"/>
      <c r="B799" s="245"/>
      <c r="C799" s="168" t="s">
        <v>2785</v>
      </c>
      <c r="D799" s="133"/>
    </row>
    <row r="800" spans="1:4" s="167" customFormat="1" ht="12.75" customHeight="1" x14ac:dyDescent="0.2">
      <c r="A800" s="245"/>
      <c r="B800" s="245"/>
      <c r="C800" s="168" t="s">
        <v>2786</v>
      </c>
      <c r="D800" s="133"/>
    </row>
    <row r="801" spans="1:4" s="167" customFormat="1" ht="12.75" customHeight="1" x14ac:dyDescent="0.2">
      <c r="A801" s="245"/>
      <c r="B801" s="245"/>
      <c r="C801" s="168" t="s">
        <v>2787</v>
      </c>
      <c r="D801" s="133"/>
    </row>
    <row r="802" spans="1:4" s="167" customFormat="1" ht="12.75" customHeight="1" x14ac:dyDescent="0.2">
      <c r="A802" s="245"/>
      <c r="B802" s="245"/>
      <c r="C802" s="168" t="s">
        <v>2788</v>
      </c>
      <c r="D802" s="133"/>
    </row>
    <row r="803" spans="1:4" s="167" customFormat="1" ht="12.75" customHeight="1" x14ac:dyDescent="0.2">
      <c r="A803" s="245"/>
      <c r="B803" s="245"/>
      <c r="C803" s="168" t="s">
        <v>2789</v>
      </c>
      <c r="D803" s="133"/>
    </row>
    <row r="804" spans="1:4" s="167" customFormat="1" ht="25.5" customHeight="1" x14ac:dyDescent="0.2">
      <c r="A804" s="245"/>
      <c r="B804" s="245"/>
      <c r="C804" s="168" t="s">
        <v>2790</v>
      </c>
      <c r="D804" s="133"/>
    </row>
    <row r="805" spans="1:4" s="167" customFormat="1" ht="12.75" customHeight="1" x14ac:dyDescent="0.2">
      <c r="A805" s="245"/>
      <c r="B805" s="245"/>
      <c r="C805" s="168" t="s">
        <v>2791</v>
      </c>
      <c r="D805" s="133"/>
    </row>
    <row r="806" spans="1:4" s="167" customFormat="1" ht="25.5" customHeight="1" x14ac:dyDescent="0.2">
      <c r="A806" s="245"/>
      <c r="B806" s="245"/>
      <c r="C806" s="168" t="s">
        <v>2792</v>
      </c>
      <c r="D806" s="133"/>
    </row>
    <row r="807" spans="1:4" s="167" customFormat="1" ht="25.5" customHeight="1" x14ac:dyDescent="0.2">
      <c r="A807" s="245"/>
      <c r="B807" s="245"/>
      <c r="C807" s="168" t="s">
        <v>2793</v>
      </c>
      <c r="D807" s="133"/>
    </row>
    <row r="808" spans="1:4" s="167" customFormat="1" ht="25.5" customHeight="1" x14ac:dyDescent="0.2">
      <c r="A808" s="245"/>
      <c r="B808" s="245"/>
      <c r="C808" s="168" t="s">
        <v>2794</v>
      </c>
      <c r="D808" s="133"/>
    </row>
    <row r="809" spans="1:4" s="167" customFormat="1" ht="25.5" customHeight="1" x14ac:dyDescent="0.2">
      <c r="A809" s="245"/>
      <c r="B809" s="245"/>
      <c r="C809" s="168" t="s">
        <v>2795</v>
      </c>
      <c r="D809" s="133"/>
    </row>
    <row r="810" spans="1:4" s="167" customFormat="1" ht="25.5" customHeight="1" x14ac:dyDescent="0.2">
      <c r="A810" s="245"/>
      <c r="B810" s="245"/>
      <c r="C810" s="168" t="s">
        <v>2796</v>
      </c>
      <c r="D810" s="133"/>
    </row>
    <row r="811" spans="1:4" s="167" customFormat="1" ht="12.75" customHeight="1" x14ac:dyDescent="0.2">
      <c r="A811" s="245"/>
      <c r="B811" s="245"/>
      <c r="C811" s="168" t="s">
        <v>2797</v>
      </c>
      <c r="D811" s="133"/>
    </row>
    <row r="812" spans="1:4" s="167" customFormat="1" ht="25.5" customHeight="1" x14ac:dyDescent="0.2">
      <c r="A812" s="245"/>
      <c r="B812" s="245"/>
      <c r="C812" s="168" t="s">
        <v>2798</v>
      </c>
      <c r="D812" s="133"/>
    </row>
    <row r="813" spans="1:4" s="167" customFormat="1" ht="25.5" customHeight="1" x14ac:dyDescent="0.2">
      <c r="A813" s="245"/>
      <c r="B813" s="245"/>
      <c r="C813" s="168" t="s">
        <v>2799</v>
      </c>
      <c r="D813" s="133"/>
    </row>
    <row r="814" spans="1:4" s="167" customFormat="1" ht="25.5" customHeight="1" x14ac:dyDescent="0.2">
      <c r="A814" s="245"/>
      <c r="B814" s="245"/>
      <c r="C814" s="168" t="s">
        <v>2800</v>
      </c>
      <c r="D814" s="133"/>
    </row>
    <row r="815" spans="1:4" s="167" customFormat="1" ht="25.5" customHeight="1" x14ac:dyDescent="0.2">
      <c r="A815" s="245"/>
      <c r="B815" s="245"/>
      <c r="C815" s="168" t="s">
        <v>2801</v>
      </c>
      <c r="D815" s="133"/>
    </row>
    <row r="816" spans="1:4" s="167" customFormat="1" ht="25.5" customHeight="1" x14ac:dyDescent="0.2">
      <c r="A816" s="245"/>
      <c r="B816" s="245"/>
      <c r="C816" s="168" t="s">
        <v>2802</v>
      </c>
      <c r="D816" s="133"/>
    </row>
    <row r="817" spans="1:4" s="167" customFormat="1" ht="25.5" customHeight="1" x14ac:dyDescent="0.2">
      <c r="A817" s="245"/>
      <c r="B817" s="245"/>
      <c r="C817" s="168" t="s">
        <v>2803</v>
      </c>
      <c r="D817" s="133"/>
    </row>
    <row r="818" spans="1:4" s="167" customFormat="1" ht="25.5" customHeight="1" x14ac:dyDescent="0.2">
      <c r="A818" s="245"/>
      <c r="B818" s="245"/>
      <c r="C818" s="168" t="s">
        <v>2804</v>
      </c>
      <c r="D818" s="133"/>
    </row>
    <row r="819" spans="1:4" s="167" customFormat="1" ht="25.5" customHeight="1" x14ac:dyDescent="0.2">
      <c r="A819" s="245"/>
      <c r="B819" s="245"/>
      <c r="C819" s="168" t="s">
        <v>2805</v>
      </c>
      <c r="D819" s="133"/>
    </row>
    <row r="820" spans="1:4" s="167" customFormat="1" ht="25.5" customHeight="1" x14ac:dyDescent="0.2">
      <c r="A820" s="245"/>
      <c r="B820" s="245"/>
      <c r="C820" s="168" t="s">
        <v>2806</v>
      </c>
      <c r="D820" s="133"/>
    </row>
    <row r="821" spans="1:4" s="167" customFormat="1" ht="12.75" customHeight="1" x14ac:dyDescent="0.2">
      <c r="A821" s="244">
        <v>46069</v>
      </c>
      <c r="B821" s="246" t="s">
        <v>1155</v>
      </c>
      <c r="C821" s="168" t="s">
        <v>2808</v>
      </c>
      <c r="D821" s="133"/>
    </row>
    <row r="822" spans="1:4" s="167" customFormat="1" ht="12.75" customHeight="1" x14ac:dyDescent="0.2">
      <c r="A822" s="245"/>
      <c r="B822" s="245"/>
      <c r="C822" s="168" t="s">
        <v>2809</v>
      </c>
      <c r="D822" s="133"/>
    </row>
    <row r="823" spans="1:4" s="167" customFormat="1" ht="12.75" customHeight="1" x14ac:dyDescent="0.2">
      <c r="A823" s="245"/>
      <c r="B823" s="245"/>
      <c r="C823" s="168" t="s">
        <v>2810</v>
      </c>
      <c r="D823" s="133"/>
    </row>
    <row r="824" spans="1:4" s="167" customFormat="1" ht="12.75" customHeight="1" x14ac:dyDescent="0.2">
      <c r="A824" s="245"/>
      <c r="B824" s="245"/>
      <c r="C824" s="168" t="s">
        <v>2811</v>
      </c>
      <c r="D824" s="133"/>
    </row>
    <row r="825" spans="1:4" s="167" customFormat="1" ht="12.75" customHeight="1" x14ac:dyDescent="0.2">
      <c r="A825" s="245"/>
      <c r="B825" s="245"/>
      <c r="C825" s="168" t="s">
        <v>3240</v>
      </c>
      <c r="D825" s="133"/>
    </row>
    <row r="826" spans="1:4" s="167" customFormat="1" ht="12.75" customHeight="1" x14ac:dyDescent="0.2">
      <c r="A826" s="245"/>
      <c r="B826" s="245"/>
      <c r="C826" s="168" t="s">
        <v>3241</v>
      </c>
      <c r="D826" s="133"/>
    </row>
    <row r="827" spans="1:4" s="167" customFormat="1" ht="12.75" customHeight="1" x14ac:dyDescent="0.2">
      <c r="A827" s="245"/>
      <c r="B827" s="245"/>
      <c r="C827" s="168" t="s">
        <v>3242</v>
      </c>
      <c r="D827" s="133"/>
    </row>
    <row r="828" spans="1:4" s="167" customFormat="1" ht="12.75" customHeight="1" x14ac:dyDescent="0.2">
      <c r="A828" s="245"/>
      <c r="B828" s="245"/>
      <c r="C828" s="168" t="s">
        <v>3243</v>
      </c>
      <c r="D828" s="133"/>
    </row>
    <row r="829" spans="1:4" s="167" customFormat="1" ht="12.75" customHeight="1" x14ac:dyDescent="0.2">
      <c r="A829" s="245"/>
      <c r="B829" s="245"/>
      <c r="C829" s="168" t="s">
        <v>3244</v>
      </c>
      <c r="D829" s="133"/>
    </row>
    <row r="830" spans="1:4" s="167" customFormat="1" ht="12.75" customHeight="1" x14ac:dyDescent="0.2">
      <c r="A830" s="169">
        <v>46069</v>
      </c>
      <c r="B830" s="168" t="s">
        <v>2174</v>
      </c>
      <c r="C830" s="168" t="s">
        <v>2814</v>
      </c>
      <c r="D830" s="133"/>
    </row>
    <row r="831" spans="1:4" s="167" customFormat="1" ht="12.75" customHeight="1" x14ac:dyDescent="0.2">
      <c r="A831" s="244">
        <v>46069</v>
      </c>
      <c r="B831" s="246" t="s">
        <v>1150</v>
      </c>
      <c r="C831" s="168" t="s">
        <v>2815</v>
      </c>
      <c r="D831" s="133"/>
    </row>
    <row r="832" spans="1:4" s="167" customFormat="1" ht="12.75" customHeight="1" x14ac:dyDescent="0.2">
      <c r="A832" s="245"/>
      <c r="B832" s="245"/>
      <c r="C832" s="168" t="s">
        <v>2816</v>
      </c>
      <c r="D832" s="133"/>
    </row>
    <row r="833" spans="1:4" s="167" customFormat="1" ht="12.75" customHeight="1" x14ac:dyDescent="0.2">
      <c r="A833" s="245"/>
      <c r="B833" s="245"/>
      <c r="C833" s="168" t="s">
        <v>2817</v>
      </c>
      <c r="D833" s="133"/>
    </row>
    <row r="834" spans="1:4" s="167" customFormat="1" ht="12.75" customHeight="1" x14ac:dyDescent="0.2">
      <c r="A834" s="245"/>
      <c r="B834" s="245"/>
      <c r="C834" s="168" t="s">
        <v>2818</v>
      </c>
      <c r="D834" s="133"/>
    </row>
    <row r="835" spans="1:4" s="167" customFormat="1" ht="12.75" customHeight="1" x14ac:dyDescent="0.2">
      <c r="A835" s="245"/>
      <c r="B835" s="245"/>
      <c r="C835" s="168" t="s">
        <v>2819</v>
      </c>
      <c r="D835" s="133"/>
    </row>
    <row r="836" spans="1:4" s="167" customFormat="1" ht="12.75" customHeight="1" x14ac:dyDescent="0.2">
      <c r="A836" s="245"/>
      <c r="B836" s="245"/>
      <c r="C836" s="168" t="s">
        <v>2820</v>
      </c>
      <c r="D836" s="133"/>
    </row>
    <row r="837" spans="1:4" s="167" customFormat="1" ht="12.75" customHeight="1" x14ac:dyDescent="0.2">
      <c r="A837" s="245"/>
      <c r="B837" s="245"/>
      <c r="C837" s="168" t="s">
        <v>2821</v>
      </c>
      <c r="D837" s="133"/>
    </row>
    <row r="838" spans="1:4" s="167" customFormat="1" ht="12.75" customHeight="1" x14ac:dyDescent="0.2">
      <c r="A838" s="245"/>
      <c r="B838" s="245"/>
      <c r="C838" s="168" t="s">
        <v>2822</v>
      </c>
      <c r="D838" s="133"/>
    </row>
    <row r="839" spans="1:4" s="167" customFormat="1" ht="12.75" customHeight="1" x14ac:dyDescent="0.2">
      <c r="A839" s="245"/>
      <c r="B839" s="245"/>
      <c r="C839" s="168" t="s">
        <v>2823</v>
      </c>
      <c r="D839" s="133"/>
    </row>
    <row r="840" spans="1:4" s="167" customFormat="1" ht="25.5" customHeight="1" x14ac:dyDescent="0.2">
      <c r="A840" s="245"/>
      <c r="B840" s="245"/>
      <c r="C840" s="168" t="s">
        <v>3245</v>
      </c>
      <c r="D840" s="133"/>
    </row>
    <row r="841" spans="1:4" s="167" customFormat="1" ht="12.75" customHeight="1" x14ac:dyDescent="0.2">
      <c r="A841" s="245"/>
      <c r="B841" s="245"/>
      <c r="C841" s="168" t="s">
        <v>3246</v>
      </c>
      <c r="D841" s="133"/>
    </row>
    <row r="842" spans="1:4" s="167" customFormat="1" ht="12.75" customHeight="1" x14ac:dyDescent="0.2">
      <c r="A842" s="245"/>
      <c r="B842" s="245"/>
      <c r="C842" s="168" t="s">
        <v>3247</v>
      </c>
      <c r="D842" s="133"/>
    </row>
    <row r="843" spans="1:4" s="167" customFormat="1" ht="12.75" customHeight="1" x14ac:dyDescent="0.2">
      <c r="A843" s="245"/>
      <c r="B843" s="245"/>
      <c r="C843" s="168" t="s">
        <v>3248</v>
      </c>
      <c r="D843" s="133"/>
    </row>
    <row r="844" spans="1:4" s="167" customFormat="1" ht="12.75" customHeight="1" x14ac:dyDescent="0.2">
      <c r="A844" s="245"/>
      <c r="B844" s="245"/>
      <c r="C844" s="168" t="s">
        <v>3249</v>
      </c>
      <c r="D844" s="133"/>
    </row>
    <row r="845" spans="1:4" s="167" customFormat="1" ht="12.75" customHeight="1" x14ac:dyDescent="0.2">
      <c r="A845" s="245"/>
      <c r="B845" s="245"/>
      <c r="C845" s="168" t="s">
        <v>3250</v>
      </c>
      <c r="D845" s="133"/>
    </row>
    <row r="846" spans="1:4" s="167" customFormat="1" ht="12.75" customHeight="1" x14ac:dyDescent="0.2">
      <c r="A846" s="244">
        <v>46069</v>
      </c>
      <c r="B846" s="246" t="s">
        <v>1175</v>
      </c>
      <c r="C846" s="168" t="s">
        <v>2824</v>
      </c>
      <c r="D846" s="133"/>
    </row>
    <row r="847" spans="1:4" s="167" customFormat="1" ht="12.75" customHeight="1" x14ac:dyDescent="0.2">
      <c r="A847" s="245"/>
      <c r="B847" s="245"/>
      <c r="C847" s="168" t="s">
        <v>2825</v>
      </c>
      <c r="D847" s="133"/>
    </row>
    <row r="848" spans="1:4" s="167" customFormat="1" ht="12.75" customHeight="1" x14ac:dyDescent="0.2">
      <c r="A848" s="245"/>
      <c r="B848" s="245"/>
      <c r="C848" s="168" t="s">
        <v>3251</v>
      </c>
      <c r="D848" s="133"/>
    </row>
    <row r="849" spans="1:4" s="167" customFormat="1" ht="25.5" customHeight="1" x14ac:dyDescent="0.2">
      <c r="A849" s="245"/>
      <c r="B849" s="245"/>
      <c r="C849" s="168" t="s">
        <v>3252</v>
      </c>
      <c r="D849" s="133"/>
    </row>
    <row r="850" spans="1:4" s="167" customFormat="1" ht="25.5" customHeight="1" x14ac:dyDescent="0.2">
      <c r="A850" s="244">
        <v>46069</v>
      </c>
      <c r="B850" s="246" t="s">
        <v>1165</v>
      </c>
      <c r="C850" s="168" t="s">
        <v>2826</v>
      </c>
      <c r="D850" s="133"/>
    </row>
    <row r="851" spans="1:4" s="167" customFormat="1" ht="12.75" customHeight="1" x14ac:dyDescent="0.2">
      <c r="A851" s="245"/>
      <c r="B851" s="245"/>
      <c r="C851" s="168" t="s">
        <v>2827</v>
      </c>
      <c r="D851" s="133"/>
    </row>
    <row r="852" spans="1:4" s="167" customFormat="1" ht="12.75" customHeight="1" x14ac:dyDescent="0.2">
      <c r="A852" s="245"/>
      <c r="B852" s="245"/>
      <c r="C852" s="168" t="s">
        <v>2829</v>
      </c>
      <c r="D852" s="133"/>
    </row>
    <row r="853" spans="1:4" s="167" customFormat="1" ht="12.75" customHeight="1" x14ac:dyDescent="0.2">
      <c r="A853" s="245"/>
      <c r="B853" s="245"/>
      <c r="C853" s="168" t="s">
        <v>2830</v>
      </c>
      <c r="D853" s="133"/>
    </row>
    <row r="854" spans="1:4" s="167" customFormat="1" ht="12.75" customHeight="1" x14ac:dyDescent="0.2">
      <c r="A854" s="245"/>
      <c r="B854" s="245"/>
      <c r="C854" s="168" t="s">
        <v>2828</v>
      </c>
      <c r="D854" s="133"/>
    </row>
    <row r="855" spans="1:4" s="167" customFormat="1" ht="25.5" customHeight="1" x14ac:dyDescent="0.2">
      <c r="A855" s="245"/>
      <c r="B855" s="245"/>
      <c r="C855" s="168" t="s">
        <v>3253</v>
      </c>
      <c r="D855" s="133"/>
    </row>
    <row r="856" spans="1:4" s="167" customFormat="1" ht="25.5" customHeight="1" x14ac:dyDescent="0.2">
      <c r="A856" s="245"/>
      <c r="B856" s="245"/>
      <c r="C856" s="168" t="s">
        <v>3254</v>
      </c>
      <c r="D856" s="133"/>
    </row>
    <row r="857" spans="1:4" s="167" customFormat="1" ht="25.5" customHeight="1" x14ac:dyDescent="0.2">
      <c r="A857" s="245"/>
      <c r="B857" s="245"/>
      <c r="C857" s="168" t="s">
        <v>3255</v>
      </c>
      <c r="D857" s="133"/>
    </row>
    <row r="858" spans="1:4" s="167" customFormat="1" ht="12.75" customHeight="1" x14ac:dyDescent="0.2">
      <c r="A858" s="169">
        <v>46069</v>
      </c>
      <c r="B858" s="168" t="s">
        <v>1433</v>
      </c>
      <c r="C858" s="168" t="s">
        <v>320</v>
      </c>
      <c r="D858" s="133"/>
    </row>
    <row r="859" spans="1:4" s="167" customFormat="1" ht="51" customHeight="1" x14ac:dyDescent="0.2">
      <c r="A859" s="244">
        <v>46069</v>
      </c>
      <c r="B859" s="246" t="s">
        <v>1470</v>
      </c>
      <c r="C859" s="168" t="s">
        <v>3256</v>
      </c>
      <c r="D859" s="133"/>
    </row>
    <row r="860" spans="1:4" s="167" customFormat="1" ht="12.75" customHeight="1" x14ac:dyDescent="0.2">
      <c r="A860" s="244"/>
      <c r="B860" s="246"/>
      <c r="C860" s="168" t="s">
        <v>3257</v>
      </c>
      <c r="D860" s="133"/>
    </row>
    <row r="861" spans="1:4" s="167" customFormat="1" ht="12.75" customHeight="1" x14ac:dyDescent="0.2">
      <c r="A861" s="244"/>
      <c r="B861" s="246"/>
      <c r="C861" s="168" t="s">
        <v>3258</v>
      </c>
      <c r="D861" s="133"/>
    </row>
    <row r="862" spans="1:4" s="167" customFormat="1" ht="12.75" customHeight="1" x14ac:dyDescent="0.2">
      <c r="A862" s="244"/>
      <c r="B862" s="246"/>
      <c r="C862" s="168" t="s">
        <v>3259</v>
      </c>
      <c r="D862" s="133"/>
    </row>
    <row r="863" spans="1:4" s="167" customFormat="1" ht="12.75" customHeight="1" x14ac:dyDescent="0.2">
      <c r="A863" s="244"/>
      <c r="B863" s="246"/>
      <c r="C863" s="168" t="s">
        <v>3260</v>
      </c>
      <c r="D863" s="133"/>
    </row>
    <row r="864" spans="1:4" s="167" customFormat="1" ht="12.75" customHeight="1" x14ac:dyDescent="0.2">
      <c r="A864" s="245"/>
      <c r="B864" s="245"/>
      <c r="C864" s="168" t="s">
        <v>2832</v>
      </c>
      <c r="D864" s="133"/>
    </row>
    <row r="865" spans="1:4" s="167" customFormat="1" ht="12.75" customHeight="1" x14ac:dyDescent="0.2">
      <c r="A865" s="245"/>
      <c r="B865" s="245"/>
      <c r="C865" s="168" t="s">
        <v>2833</v>
      </c>
      <c r="D865" s="133"/>
    </row>
    <row r="866" spans="1:4" s="167" customFormat="1" ht="12.75" customHeight="1" x14ac:dyDescent="0.2">
      <c r="A866" s="244">
        <v>46069</v>
      </c>
      <c r="B866" s="246" t="s">
        <v>825</v>
      </c>
      <c r="C866" s="168" t="s">
        <v>2839</v>
      </c>
      <c r="D866" s="133"/>
    </row>
    <row r="867" spans="1:4" s="167" customFormat="1" ht="12.75" customHeight="1" x14ac:dyDescent="0.2">
      <c r="A867" s="245"/>
      <c r="B867" s="245"/>
      <c r="C867" s="168" t="s">
        <v>2840</v>
      </c>
      <c r="D867" s="133"/>
    </row>
    <row r="868" spans="1:4" s="167" customFormat="1" ht="12.75" customHeight="1" x14ac:dyDescent="0.2">
      <c r="A868" s="245"/>
      <c r="B868" s="245"/>
      <c r="C868" s="168" t="s">
        <v>2841</v>
      </c>
      <c r="D868" s="133"/>
    </row>
    <row r="869" spans="1:4" s="167" customFormat="1" ht="12.75" customHeight="1" x14ac:dyDescent="0.2">
      <c r="A869" s="245"/>
      <c r="B869" s="245"/>
      <c r="C869" s="168" t="s">
        <v>2842</v>
      </c>
      <c r="D869" s="133"/>
    </row>
    <row r="870" spans="1:4" s="167" customFormat="1" ht="12.75" customHeight="1" x14ac:dyDescent="0.2">
      <c r="A870" s="245"/>
      <c r="B870" s="245"/>
      <c r="C870" s="168" t="s">
        <v>2843</v>
      </c>
      <c r="D870" s="133"/>
    </row>
    <row r="871" spans="1:4" s="167" customFormat="1" ht="12.75" customHeight="1" x14ac:dyDescent="0.2">
      <c r="A871" s="245"/>
      <c r="B871" s="245"/>
      <c r="C871" s="168" t="s">
        <v>2844</v>
      </c>
      <c r="D871" s="133"/>
    </row>
    <row r="872" spans="1:4" s="167" customFormat="1" ht="12.75" customHeight="1" x14ac:dyDescent="0.2">
      <c r="A872" s="245"/>
      <c r="B872" s="245"/>
      <c r="C872" s="168" t="s">
        <v>2845</v>
      </c>
      <c r="D872" s="133"/>
    </row>
    <row r="873" spans="1:4" s="167" customFormat="1" ht="12.75" customHeight="1" x14ac:dyDescent="0.2">
      <c r="A873" s="245"/>
      <c r="B873" s="245"/>
      <c r="C873" s="168" t="s">
        <v>2846</v>
      </c>
      <c r="D873" s="133"/>
    </row>
    <row r="874" spans="1:4" s="167" customFormat="1" ht="12.75" customHeight="1" x14ac:dyDescent="0.2">
      <c r="A874" s="245"/>
      <c r="B874" s="245"/>
      <c r="C874" s="168" t="s">
        <v>2847</v>
      </c>
      <c r="D874" s="133"/>
    </row>
    <row r="875" spans="1:4" s="167" customFormat="1" ht="12.75" customHeight="1" x14ac:dyDescent="0.2">
      <c r="A875" s="245"/>
      <c r="B875" s="245"/>
      <c r="C875" s="168" t="s">
        <v>2848</v>
      </c>
      <c r="D875" s="133"/>
    </row>
    <row r="876" spans="1:4" s="167" customFormat="1" ht="12.75" customHeight="1" x14ac:dyDescent="0.2">
      <c r="A876" s="245"/>
      <c r="B876" s="245"/>
      <c r="C876" s="168" t="s">
        <v>2849</v>
      </c>
      <c r="D876" s="133"/>
    </row>
    <row r="877" spans="1:4" s="167" customFormat="1" ht="12.75" customHeight="1" x14ac:dyDescent="0.2">
      <c r="A877" s="245"/>
      <c r="B877" s="245"/>
      <c r="C877" s="168" t="s">
        <v>2850</v>
      </c>
      <c r="D877" s="133"/>
    </row>
    <row r="878" spans="1:4" s="167" customFormat="1" ht="12.75" customHeight="1" x14ac:dyDescent="0.2">
      <c r="A878" s="245"/>
      <c r="B878" s="245"/>
      <c r="C878" s="168" t="s">
        <v>2851</v>
      </c>
      <c r="D878" s="133"/>
    </row>
    <row r="879" spans="1:4" s="167" customFormat="1" ht="12.75" customHeight="1" x14ac:dyDescent="0.2">
      <c r="A879" s="245"/>
      <c r="B879" s="245"/>
      <c r="C879" s="168" t="s">
        <v>2852</v>
      </c>
      <c r="D879" s="133"/>
    </row>
    <row r="880" spans="1:4" s="167" customFormat="1" ht="12.75" customHeight="1" x14ac:dyDescent="0.2">
      <c r="A880" s="245"/>
      <c r="B880" s="245"/>
      <c r="C880" s="168" t="s">
        <v>2853</v>
      </c>
      <c r="D880" s="133"/>
    </row>
    <row r="881" spans="1:4" s="167" customFormat="1" ht="12.75" customHeight="1" x14ac:dyDescent="0.2">
      <c r="A881" s="245"/>
      <c r="B881" s="245"/>
      <c r="C881" s="168" t="s">
        <v>2854</v>
      </c>
      <c r="D881" s="133"/>
    </row>
    <row r="882" spans="1:4" s="167" customFormat="1" ht="12.75" customHeight="1" x14ac:dyDescent="0.2">
      <c r="A882" s="245"/>
      <c r="B882" s="245"/>
      <c r="C882" s="168" t="s">
        <v>2855</v>
      </c>
      <c r="D882" s="133"/>
    </row>
    <row r="883" spans="1:4" s="167" customFormat="1" ht="12.75" customHeight="1" x14ac:dyDescent="0.2">
      <c r="A883" s="245"/>
      <c r="B883" s="245"/>
      <c r="C883" s="168" t="s">
        <v>2856</v>
      </c>
      <c r="D883" s="133"/>
    </row>
    <row r="884" spans="1:4" s="167" customFormat="1" ht="12.75" customHeight="1" x14ac:dyDescent="0.2">
      <c r="A884" s="245"/>
      <c r="B884" s="245"/>
      <c r="C884" s="168" t="s">
        <v>2857</v>
      </c>
      <c r="D884" s="133"/>
    </row>
    <row r="885" spans="1:4" s="167" customFormat="1" ht="12.75" customHeight="1" x14ac:dyDescent="0.2">
      <c r="A885" s="245"/>
      <c r="B885" s="245"/>
      <c r="C885" s="168" t="s">
        <v>2858</v>
      </c>
      <c r="D885" s="133"/>
    </row>
    <row r="886" spans="1:4" s="167" customFormat="1" ht="12.75" customHeight="1" x14ac:dyDescent="0.2">
      <c r="A886" s="245"/>
      <c r="B886" s="245"/>
      <c r="C886" s="168" t="s">
        <v>2859</v>
      </c>
      <c r="D886" s="133"/>
    </row>
    <row r="887" spans="1:4" s="167" customFormat="1" ht="12.75" customHeight="1" x14ac:dyDescent="0.2">
      <c r="A887" s="245"/>
      <c r="B887" s="245"/>
      <c r="C887" s="168" t="s">
        <v>2860</v>
      </c>
      <c r="D887" s="133"/>
    </row>
    <row r="888" spans="1:4" s="167" customFormat="1" ht="12.75" customHeight="1" x14ac:dyDescent="0.2">
      <c r="A888" s="169">
        <v>46069</v>
      </c>
      <c r="B888" s="168" t="s">
        <v>963</v>
      </c>
      <c r="C888" s="168" t="s">
        <v>320</v>
      </c>
      <c r="D888" s="133"/>
    </row>
    <row r="889" spans="1:4" s="167" customFormat="1" ht="12.75" customHeight="1" x14ac:dyDescent="0.2">
      <c r="A889" s="169">
        <v>46069</v>
      </c>
      <c r="B889" s="168" t="s">
        <v>2861</v>
      </c>
      <c r="C889" s="168" t="s">
        <v>320</v>
      </c>
      <c r="D889" s="133"/>
    </row>
    <row r="890" spans="1:4" s="167" customFormat="1" ht="12.75" customHeight="1" x14ac:dyDescent="0.2">
      <c r="A890" s="169">
        <v>46069</v>
      </c>
      <c r="B890" s="168" t="s">
        <v>2201</v>
      </c>
      <c r="C890" s="168" t="s">
        <v>2864</v>
      </c>
      <c r="D890" s="133"/>
    </row>
    <row r="891" spans="1:4" s="167" customFormat="1" ht="25.5" customHeight="1" x14ac:dyDescent="0.2">
      <c r="A891" s="169">
        <v>46069</v>
      </c>
      <c r="B891" s="168" t="s">
        <v>1442</v>
      </c>
      <c r="C891" s="168" t="s">
        <v>320</v>
      </c>
      <c r="D891" s="133"/>
    </row>
    <row r="892" spans="1:4" s="167" customFormat="1" ht="25.5" customHeight="1" x14ac:dyDescent="0.2">
      <c r="A892" s="169">
        <v>46069</v>
      </c>
      <c r="B892" s="168" t="s">
        <v>1869</v>
      </c>
      <c r="C892" s="168" t="s">
        <v>320</v>
      </c>
      <c r="D892" s="133"/>
    </row>
    <row r="893" spans="1:4" s="167" customFormat="1" ht="12.75" customHeight="1" x14ac:dyDescent="0.2">
      <c r="A893" s="169">
        <v>46069</v>
      </c>
      <c r="B893" s="168" t="s">
        <v>1873</v>
      </c>
      <c r="C893" s="168" t="s">
        <v>320</v>
      </c>
      <c r="D893" s="133"/>
    </row>
    <row r="894" spans="1:4" s="167" customFormat="1" ht="12.75" customHeight="1" x14ac:dyDescent="0.2">
      <c r="A894" s="169">
        <v>46069</v>
      </c>
      <c r="B894" s="168" t="s">
        <v>2239</v>
      </c>
      <c r="C894" s="168" t="s">
        <v>3028</v>
      </c>
      <c r="D894" s="133"/>
    </row>
    <row r="895" spans="1:4" s="167" customFormat="1" ht="12.75" customHeight="1" x14ac:dyDescent="0.2">
      <c r="A895" s="169">
        <v>46069</v>
      </c>
      <c r="B895" s="168" t="s">
        <v>2875</v>
      </c>
      <c r="C895" s="168" t="s">
        <v>320</v>
      </c>
      <c r="D895" s="133"/>
    </row>
    <row r="896" spans="1:4" s="167" customFormat="1" ht="12.75" customHeight="1" x14ac:dyDescent="0.2">
      <c r="A896" s="244">
        <v>46069</v>
      </c>
      <c r="B896" s="246" t="s">
        <v>1893</v>
      </c>
      <c r="C896" s="168" t="s">
        <v>2876</v>
      </c>
      <c r="D896" s="133"/>
    </row>
    <row r="897" spans="1:4" s="167" customFormat="1" ht="12.75" customHeight="1" x14ac:dyDescent="0.2">
      <c r="A897" s="245"/>
      <c r="B897" s="245"/>
      <c r="C897" s="168" t="s">
        <v>2877</v>
      </c>
      <c r="D897" s="133"/>
    </row>
    <row r="898" spans="1:4" s="167" customFormat="1" ht="12.75" customHeight="1" x14ac:dyDescent="0.2">
      <c r="A898" s="245"/>
      <c r="B898" s="245"/>
      <c r="C898" s="168" t="s">
        <v>2878</v>
      </c>
      <c r="D898" s="133"/>
    </row>
    <row r="899" spans="1:4" s="167" customFormat="1" ht="12.75" customHeight="1" x14ac:dyDescent="0.2">
      <c r="A899" s="245"/>
      <c r="B899" s="245"/>
      <c r="C899" s="168" t="s">
        <v>2879</v>
      </c>
      <c r="D899" s="133"/>
    </row>
    <row r="900" spans="1:4" s="167" customFormat="1" ht="12.75" customHeight="1" x14ac:dyDescent="0.2">
      <c r="A900" s="245"/>
      <c r="B900" s="245"/>
      <c r="C900" s="168" t="s">
        <v>2880</v>
      </c>
      <c r="D900" s="133"/>
    </row>
    <row r="901" spans="1:4" s="167" customFormat="1" ht="12.75" customHeight="1" x14ac:dyDescent="0.2">
      <c r="A901" s="245"/>
      <c r="B901" s="245"/>
      <c r="C901" s="168" t="s">
        <v>2881</v>
      </c>
      <c r="D901" s="133"/>
    </row>
    <row r="902" spans="1:4" s="167" customFormat="1" ht="12.75" customHeight="1" x14ac:dyDescent="0.2">
      <c r="A902" s="245"/>
      <c r="B902" s="245"/>
      <c r="C902" s="168" t="s">
        <v>2882</v>
      </c>
      <c r="D902" s="133"/>
    </row>
    <row r="903" spans="1:4" s="167" customFormat="1" ht="12.75" customHeight="1" x14ac:dyDescent="0.2">
      <c r="A903" s="245"/>
      <c r="B903" s="245"/>
      <c r="C903" s="168" t="s">
        <v>2883</v>
      </c>
      <c r="D903" s="133"/>
    </row>
    <row r="904" spans="1:4" s="167" customFormat="1" ht="12.75" customHeight="1" x14ac:dyDescent="0.2">
      <c r="A904" s="245"/>
      <c r="B904" s="245"/>
      <c r="C904" s="168" t="s">
        <v>2884</v>
      </c>
      <c r="D904" s="133"/>
    </row>
    <row r="905" spans="1:4" s="167" customFormat="1" ht="12.75" customHeight="1" x14ac:dyDescent="0.2">
      <c r="A905" s="245"/>
      <c r="B905" s="245"/>
      <c r="C905" s="168" t="s">
        <v>2885</v>
      </c>
      <c r="D905" s="133"/>
    </row>
    <row r="906" spans="1:4" s="167" customFormat="1" ht="12.75" customHeight="1" x14ac:dyDescent="0.2">
      <c r="A906" s="245"/>
      <c r="B906" s="245"/>
      <c r="C906" s="168" t="s">
        <v>2886</v>
      </c>
      <c r="D906" s="133"/>
    </row>
    <row r="907" spans="1:4" s="167" customFormat="1" ht="12.75" customHeight="1" x14ac:dyDescent="0.2">
      <c r="A907" s="245"/>
      <c r="B907" s="245"/>
      <c r="C907" s="168" t="s">
        <v>2887</v>
      </c>
      <c r="D907" s="133"/>
    </row>
    <row r="908" spans="1:4" s="167" customFormat="1" ht="12.75" customHeight="1" x14ac:dyDescent="0.2">
      <c r="A908" s="245"/>
      <c r="B908" s="245"/>
      <c r="C908" s="168" t="s">
        <v>2888</v>
      </c>
      <c r="D908" s="133"/>
    </row>
    <row r="909" spans="1:4" s="167" customFormat="1" ht="12.75" customHeight="1" x14ac:dyDescent="0.2">
      <c r="A909" s="245"/>
      <c r="B909" s="245"/>
      <c r="C909" s="168" t="s">
        <v>2889</v>
      </c>
      <c r="D909" s="133"/>
    </row>
    <row r="910" spans="1:4" s="167" customFormat="1" ht="12.75" customHeight="1" x14ac:dyDescent="0.2">
      <c r="A910" s="245"/>
      <c r="B910" s="245"/>
      <c r="C910" s="168" t="s">
        <v>2890</v>
      </c>
      <c r="D910" s="133"/>
    </row>
    <row r="911" spans="1:4" s="167" customFormat="1" ht="12.75" customHeight="1" x14ac:dyDescent="0.2">
      <c r="A911" s="245"/>
      <c r="B911" s="245"/>
      <c r="C911" s="168" t="s">
        <v>2891</v>
      </c>
      <c r="D911" s="133"/>
    </row>
    <row r="912" spans="1:4" s="167" customFormat="1" ht="12.75" customHeight="1" x14ac:dyDescent="0.2">
      <c r="A912" s="245"/>
      <c r="B912" s="245"/>
      <c r="C912" s="168" t="s">
        <v>2892</v>
      </c>
      <c r="D912" s="133"/>
    </row>
    <row r="913" spans="1:4" s="167" customFormat="1" ht="12.75" customHeight="1" x14ac:dyDescent="0.2">
      <c r="A913" s="245"/>
      <c r="B913" s="245"/>
      <c r="C913" s="168" t="s">
        <v>2893</v>
      </c>
      <c r="D913" s="133"/>
    </row>
    <row r="914" spans="1:4" s="167" customFormat="1" ht="12.75" customHeight="1" x14ac:dyDescent="0.2">
      <c r="A914" s="245"/>
      <c r="B914" s="245"/>
      <c r="C914" s="168" t="s">
        <v>2894</v>
      </c>
      <c r="D914" s="133"/>
    </row>
    <row r="915" spans="1:4" s="167" customFormat="1" ht="12.75" customHeight="1" x14ac:dyDescent="0.2">
      <c r="A915" s="245"/>
      <c r="B915" s="245"/>
      <c r="C915" s="168" t="s">
        <v>2895</v>
      </c>
      <c r="D915" s="133"/>
    </row>
    <row r="916" spans="1:4" s="167" customFormat="1" ht="12.75" customHeight="1" x14ac:dyDescent="0.2">
      <c r="A916" s="245"/>
      <c r="B916" s="245"/>
      <c r="C916" s="168" t="s">
        <v>2896</v>
      </c>
      <c r="D916" s="133"/>
    </row>
    <row r="917" spans="1:4" s="167" customFormat="1" ht="12.75" customHeight="1" x14ac:dyDescent="0.2">
      <c r="A917" s="245"/>
      <c r="B917" s="245"/>
      <c r="C917" s="168" t="s">
        <v>2897</v>
      </c>
      <c r="D917" s="133"/>
    </row>
    <row r="918" spans="1:4" s="167" customFormat="1" ht="12.75" customHeight="1" x14ac:dyDescent="0.2">
      <c r="A918" s="245"/>
      <c r="B918" s="245"/>
      <c r="C918" s="168" t="s">
        <v>2898</v>
      </c>
      <c r="D918" s="133"/>
    </row>
    <row r="919" spans="1:4" s="167" customFormat="1" ht="12.75" customHeight="1" x14ac:dyDescent="0.2">
      <c r="A919" s="169">
        <v>46069</v>
      </c>
      <c r="B919" s="168" t="s">
        <v>1896</v>
      </c>
      <c r="C919" s="168" t="s">
        <v>2899</v>
      </c>
      <c r="D919" s="133"/>
    </row>
    <row r="920" spans="1:4" s="167" customFormat="1" ht="25.5" customHeight="1" x14ac:dyDescent="0.2">
      <c r="A920" s="169">
        <v>46069</v>
      </c>
      <c r="B920" s="168" t="s">
        <v>2913</v>
      </c>
      <c r="C920" s="168" t="s">
        <v>320</v>
      </c>
      <c r="D920" s="71"/>
    </row>
    <row r="921" spans="1:4" s="203" customFormat="1" x14ac:dyDescent="0.2">
      <c r="A921" s="169"/>
      <c r="D921" s="71"/>
    </row>
    <row r="922" spans="1:4" s="203" customFormat="1" x14ac:dyDescent="0.2">
      <c r="A922" s="169"/>
      <c r="B922" s="203" t="s">
        <v>244</v>
      </c>
      <c r="D922" s="72"/>
    </row>
    <row r="923" spans="1:4" s="203" customFormat="1" x14ac:dyDescent="0.2">
      <c r="A923" s="169"/>
      <c r="D923" s="72"/>
    </row>
    <row r="924" spans="1:4" s="203" customFormat="1" x14ac:dyDescent="0.2">
      <c r="A924" s="173" t="s">
        <v>434</v>
      </c>
      <c r="B924" s="219"/>
      <c r="C924" s="219"/>
      <c r="D924" s="72"/>
    </row>
    <row r="925" spans="1:4" s="203" customFormat="1" ht="25.5" x14ac:dyDescent="0.2">
      <c r="A925" s="201">
        <v>41802</v>
      </c>
      <c r="B925" s="203" t="s">
        <v>433</v>
      </c>
      <c r="C925" s="202" t="s">
        <v>460</v>
      </c>
    </row>
    <row r="926" spans="1:4" s="203" customFormat="1" ht="25.5" x14ac:dyDescent="0.2">
      <c r="A926" s="201">
        <v>41802</v>
      </c>
      <c r="B926" s="203" t="s">
        <v>267</v>
      </c>
      <c r="C926" s="202" t="s">
        <v>461</v>
      </c>
    </row>
    <row r="927" spans="1:4" s="203" customFormat="1" x14ac:dyDescent="0.2">
      <c r="A927" s="201">
        <v>41802</v>
      </c>
      <c r="B927" s="203" t="s">
        <v>468</v>
      </c>
      <c r="C927" s="203" t="s">
        <v>469</v>
      </c>
    </row>
    <row r="928" spans="1:4" s="203" customFormat="1" x14ac:dyDescent="0.2">
      <c r="A928" s="201">
        <v>41802</v>
      </c>
      <c r="B928" s="203" t="s">
        <v>658</v>
      </c>
      <c r="C928" s="203" t="s">
        <v>469</v>
      </c>
    </row>
    <row r="929" spans="1:4" s="203" customFormat="1" x14ac:dyDescent="0.2">
      <c r="A929" s="201">
        <v>41802</v>
      </c>
      <c r="B929" s="203" t="s">
        <v>502</v>
      </c>
      <c r="C929" s="203" t="s">
        <v>503</v>
      </c>
    </row>
    <row r="930" spans="1:4" s="203" customFormat="1" x14ac:dyDescent="0.2">
      <c r="A930" s="201">
        <v>41802</v>
      </c>
      <c r="B930" s="203" t="s">
        <v>512</v>
      </c>
      <c r="C930" s="203" t="s">
        <v>513</v>
      </c>
    </row>
    <row r="931" spans="1:4" s="203" customFormat="1" x14ac:dyDescent="0.2">
      <c r="A931" s="201">
        <v>41802</v>
      </c>
      <c r="B931" s="203" t="s">
        <v>514</v>
      </c>
      <c r="C931" s="203" t="s">
        <v>513</v>
      </c>
    </row>
    <row r="932" spans="1:4" s="167" customFormat="1" ht="38.25" x14ac:dyDescent="0.2">
      <c r="A932" s="169">
        <v>42443</v>
      </c>
      <c r="B932" s="167" t="s">
        <v>677</v>
      </c>
      <c r="C932" s="168" t="s">
        <v>693</v>
      </c>
    </row>
    <row r="933" spans="1:4" s="203" customFormat="1" ht="51" x14ac:dyDescent="0.2">
      <c r="A933" s="201">
        <v>42674</v>
      </c>
      <c r="B933" s="203" t="s">
        <v>495</v>
      </c>
      <c r="C933" s="202" t="s">
        <v>785</v>
      </c>
    </row>
    <row r="934" spans="1:4" s="168" customFormat="1" ht="63.75" x14ac:dyDescent="0.2">
      <c r="A934" s="194">
        <v>42930</v>
      </c>
      <c r="B934" s="168" t="s">
        <v>1022</v>
      </c>
      <c r="C934" s="168" t="s">
        <v>1025</v>
      </c>
      <c r="D934" s="193"/>
    </row>
  </sheetData>
  <sortState xmlns:xlrd2="http://schemas.microsoft.com/office/spreadsheetml/2017/richdata2" ref="A228:D237">
    <sortCondition ref="B228:B237"/>
  </sortState>
  <mergeCells count="68">
    <mergeCell ref="B846:B849"/>
    <mergeCell ref="A846:A849"/>
    <mergeCell ref="B850:B857"/>
    <mergeCell ref="A850:A857"/>
    <mergeCell ref="A743:A753"/>
    <mergeCell ref="B743:B753"/>
    <mergeCell ref="B770:B773"/>
    <mergeCell ref="A770:A773"/>
    <mergeCell ref="B755:B761"/>
    <mergeCell ref="A755:A761"/>
    <mergeCell ref="B831:B845"/>
    <mergeCell ref="A831:A845"/>
    <mergeCell ref="B762:B766"/>
    <mergeCell ref="A762:A766"/>
    <mergeCell ref="B779:B780"/>
    <mergeCell ref="A779:A780"/>
    <mergeCell ref="B774:B778"/>
    <mergeCell ref="A774:A778"/>
    <mergeCell ref="B785:B797"/>
    <mergeCell ref="A785:A797"/>
    <mergeCell ref="A615:A651"/>
    <mergeCell ref="B615:B651"/>
    <mergeCell ref="A602:A609"/>
    <mergeCell ref="B602:B609"/>
    <mergeCell ref="A611:A613"/>
    <mergeCell ref="B611:B613"/>
    <mergeCell ref="B714:B716"/>
    <mergeCell ref="A714:A716"/>
    <mergeCell ref="A717:A736"/>
    <mergeCell ref="B717:B736"/>
    <mergeCell ref="B737:B742"/>
    <mergeCell ref="A737:A742"/>
    <mergeCell ref="B896:B918"/>
    <mergeCell ref="A896:A918"/>
    <mergeCell ref="A859:A865"/>
    <mergeCell ref="B859:B865"/>
    <mergeCell ref="B866:B887"/>
    <mergeCell ref="A866:A887"/>
    <mergeCell ref="B781:B784"/>
    <mergeCell ref="A781:A784"/>
    <mergeCell ref="B798:B820"/>
    <mergeCell ref="A798:A820"/>
    <mergeCell ref="B821:B829"/>
    <mergeCell ref="A821:A829"/>
    <mergeCell ref="A652:A702"/>
    <mergeCell ref="B652:B702"/>
    <mergeCell ref="B703:B704"/>
    <mergeCell ref="A703:A704"/>
    <mergeCell ref="A705:A712"/>
    <mergeCell ref="B705:B712"/>
    <mergeCell ref="A570:A579"/>
    <mergeCell ref="B570:B579"/>
    <mergeCell ref="A507:A512"/>
    <mergeCell ref="B507:B512"/>
    <mergeCell ref="A499:A503"/>
    <mergeCell ref="B499:B503"/>
    <mergeCell ref="A556:A569"/>
    <mergeCell ref="B556:B569"/>
    <mergeCell ref="A516:A555"/>
    <mergeCell ref="B516:B555"/>
    <mergeCell ref="A591:A598"/>
    <mergeCell ref="B591:B598"/>
    <mergeCell ref="A580:A581"/>
    <mergeCell ref="B580:B581"/>
    <mergeCell ref="A582:A583"/>
    <mergeCell ref="B582:B583"/>
    <mergeCell ref="A584:A588"/>
    <mergeCell ref="B584:B588"/>
  </mergeCells>
  <phoneticPr fontId="0" type="noConversion"/>
  <pageMargins left="0.7" right="0.2" top="1" bottom="1" header="0.5" footer="0.5"/>
  <pageSetup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2026-02-17T19:00:33Z</cp:lastPrinted>
  <dcterms:created xsi:type="dcterms:W3CDTF">1998-06-02T12:05:01Z</dcterms:created>
  <dcterms:modified xsi:type="dcterms:W3CDTF">2026-02-17T19:01:30Z</dcterms:modified>
</cp:coreProperties>
</file>