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Jan\Pricelists\Excel\"/>
    </mc:Choice>
  </mc:AlternateContent>
  <xr:revisionPtr revIDLastSave="0" documentId="8_{635EE044-D993-4B54-8847-399F10218710}" xr6:coauthVersionLast="47" xr6:coauthVersionMax="47" xr10:uidLastSave="{00000000-0000-0000-0000-000000000000}"/>
  <bookViews>
    <workbookView xWindow="-120" yWindow="-120" windowWidth="29040" windowHeight="1764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List'!$W$13:$X$670</definedName>
    <definedName name="Customer_Cost">'Price List'!$Z$13:$AG$670</definedName>
    <definedName name="Customer_List">'Price List'!$C$13:$T$670</definedName>
    <definedName name="Group">Instructions!$B$38:$H$44</definedName>
    <definedName name="Header">'Price List'!$13:$21</definedName>
    <definedName name="Index">Index!$A$1:$K$53</definedName>
    <definedName name="Price_Calculation">'Price List'!#REF!</definedName>
    <definedName name="Price_Change">'Price List'!#REF!</definedName>
    <definedName name="Price_List">'Price List'!$C$13:$T$670</definedName>
    <definedName name="_xlnm.Print_Area" localSheetId="4">Changes!$A$1:$C$51</definedName>
    <definedName name="_xlnm.Print_Area" localSheetId="1">Index!$A$1:$K$53</definedName>
    <definedName name="_xlnm.Print_Area" localSheetId="2">'Price List'!$C$13:$T$670</definedName>
    <definedName name="_xlnm.Print_Titles" localSheetId="4">Changes!#REF!</definedName>
    <definedName name="_xlnm.Print_Titles" localSheetId="2">'Price List'!$C:$N,'Price List'!$13:$21</definedName>
    <definedName name="Purchasing_Cost">'Price List'!#REF!</definedName>
    <definedName name="Round">'Price List'!$D$676:$E$685</definedName>
    <definedName name="Suggested">Instructions!$H$55</definedName>
  </definedNames>
  <calcPr calcId="181029"/>
</workbook>
</file>

<file path=xl/calcChain.xml><?xml version="1.0" encoding="utf-8"?>
<calcChain xmlns="http://schemas.openxmlformats.org/spreadsheetml/2006/main">
  <c r="AM637" i="1" l="1"/>
  <c r="AL637" i="1"/>
  <c r="AK637" i="1"/>
  <c r="W637" i="1"/>
  <c r="AB637" i="1" s="1"/>
  <c r="U637" i="1"/>
  <c r="AM636" i="1"/>
  <c r="AL636" i="1"/>
  <c r="AK636" i="1"/>
  <c r="W636" i="1"/>
  <c r="AB636" i="1" s="1"/>
  <c r="U636" i="1"/>
  <c r="AM627" i="1"/>
  <c r="AL627" i="1"/>
  <c r="AK627" i="1"/>
  <c r="W627" i="1"/>
  <c r="AB627" i="1" s="1"/>
  <c r="U627" i="1"/>
  <c r="AM626" i="1"/>
  <c r="AL626" i="1"/>
  <c r="AK626" i="1"/>
  <c r="W626" i="1"/>
  <c r="AB626" i="1" s="1"/>
  <c r="U626" i="1"/>
  <c r="AM436" i="1"/>
  <c r="AL436" i="1"/>
  <c r="AK436" i="1"/>
  <c r="W436" i="1"/>
  <c r="AB436" i="1" s="1"/>
  <c r="U436" i="1"/>
  <c r="AM435" i="1"/>
  <c r="AL435" i="1"/>
  <c r="AK435" i="1"/>
  <c r="W435" i="1"/>
  <c r="AB435" i="1" s="1"/>
  <c r="U435" i="1"/>
  <c r="AM434" i="1"/>
  <c r="AL434" i="1"/>
  <c r="AK434" i="1"/>
  <c r="W434" i="1"/>
  <c r="AB434" i="1" s="1"/>
  <c r="U434" i="1"/>
  <c r="AM428" i="1"/>
  <c r="AL428" i="1"/>
  <c r="AK428" i="1"/>
  <c r="W428" i="1"/>
  <c r="AB428" i="1" s="1"/>
  <c r="U428" i="1"/>
  <c r="AM427" i="1"/>
  <c r="AL427" i="1"/>
  <c r="AK427" i="1"/>
  <c r="W427" i="1"/>
  <c r="AB427" i="1" s="1"/>
  <c r="U427" i="1"/>
  <c r="AM429" i="1"/>
  <c r="AL429" i="1"/>
  <c r="AK429" i="1"/>
  <c r="W429" i="1"/>
  <c r="AB429" i="1" s="1"/>
  <c r="U429" i="1"/>
  <c r="AM430" i="1"/>
  <c r="AL430" i="1"/>
  <c r="AK430" i="1"/>
  <c r="W430" i="1"/>
  <c r="AB430" i="1" s="1"/>
  <c r="U430" i="1"/>
  <c r="AM431" i="1"/>
  <c r="AL431" i="1"/>
  <c r="AK431" i="1"/>
  <c r="W431" i="1"/>
  <c r="AB431" i="1" s="1"/>
  <c r="U431" i="1"/>
  <c r="X626" i="1" l="1"/>
  <c r="AC626" i="1" s="1"/>
  <c r="AJ626" i="1" s="1"/>
  <c r="AG626" i="1" s="1"/>
  <c r="AD626" i="1" s="1"/>
  <c r="AM331" i="1"/>
  <c r="AL331" i="1"/>
  <c r="AK331" i="1"/>
  <c r="W331" i="1"/>
  <c r="AB331" i="1" s="1"/>
  <c r="U331" i="1"/>
  <c r="AM330" i="1"/>
  <c r="AL330" i="1"/>
  <c r="AK330" i="1"/>
  <c r="W330" i="1"/>
  <c r="AB330" i="1" s="1"/>
  <c r="U330" i="1"/>
  <c r="AM321" i="1"/>
  <c r="AL321" i="1"/>
  <c r="AK321" i="1"/>
  <c r="W321" i="1"/>
  <c r="AB321" i="1" s="1"/>
  <c r="U321" i="1"/>
  <c r="AM320" i="1"/>
  <c r="AL320" i="1"/>
  <c r="AK320" i="1"/>
  <c r="W320" i="1"/>
  <c r="AB320" i="1" s="1"/>
  <c r="U320" i="1"/>
  <c r="AM274" i="1"/>
  <c r="AL274" i="1"/>
  <c r="AK274" i="1"/>
  <c r="W274" i="1"/>
  <c r="AB274" i="1" s="1"/>
  <c r="U274" i="1"/>
  <c r="AM273" i="1"/>
  <c r="AL273" i="1"/>
  <c r="AK273" i="1"/>
  <c r="W273" i="1"/>
  <c r="AB273" i="1" s="1"/>
  <c r="U273" i="1"/>
  <c r="AM253" i="1"/>
  <c r="AL253" i="1"/>
  <c r="AK253" i="1"/>
  <c r="W253" i="1"/>
  <c r="AB253" i="1" s="1"/>
  <c r="U253" i="1"/>
  <c r="AM252" i="1"/>
  <c r="AL252" i="1"/>
  <c r="AK252" i="1"/>
  <c r="W252" i="1"/>
  <c r="AB252" i="1" s="1"/>
  <c r="U252" i="1"/>
  <c r="AM218" i="1"/>
  <c r="AL218" i="1"/>
  <c r="AK218" i="1"/>
  <c r="W218" i="1"/>
  <c r="AB218" i="1" s="1"/>
  <c r="U218" i="1"/>
  <c r="AM217" i="1"/>
  <c r="AL217" i="1"/>
  <c r="AK217" i="1"/>
  <c r="W217" i="1"/>
  <c r="AB217" i="1" s="1"/>
  <c r="U217" i="1"/>
  <c r="AM200" i="1"/>
  <c r="AL200" i="1"/>
  <c r="AK200" i="1"/>
  <c r="W200" i="1"/>
  <c r="AB200" i="1" s="1"/>
  <c r="U200" i="1"/>
  <c r="AM199" i="1"/>
  <c r="AL199" i="1"/>
  <c r="AK199" i="1"/>
  <c r="W199" i="1"/>
  <c r="AB199" i="1" s="1"/>
  <c r="U199" i="1"/>
  <c r="AM107" i="1"/>
  <c r="AL107" i="1"/>
  <c r="AK107" i="1"/>
  <c r="W107" i="1"/>
  <c r="AB107" i="1" s="1"/>
  <c r="U107" i="1"/>
  <c r="AM103" i="1"/>
  <c r="AL103" i="1"/>
  <c r="AK103" i="1"/>
  <c r="W103" i="1"/>
  <c r="AB103" i="1" s="1"/>
  <c r="U103" i="1"/>
  <c r="AM91" i="1"/>
  <c r="AL91" i="1"/>
  <c r="AK91" i="1"/>
  <c r="W91" i="1"/>
  <c r="AB91" i="1" s="1"/>
  <c r="U91" i="1"/>
  <c r="AM85" i="1"/>
  <c r="AL85" i="1"/>
  <c r="AK85" i="1"/>
  <c r="W85" i="1"/>
  <c r="AB85" i="1" s="1"/>
  <c r="U85" i="1"/>
  <c r="AM84" i="1"/>
  <c r="AL84" i="1"/>
  <c r="AK84" i="1"/>
  <c r="W84" i="1"/>
  <c r="AB84" i="1" s="1"/>
  <c r="U84" i="1"/>
  <c r="AM74" i="1"/>
  <c r="AL74" i="1"/>
  <c r="AK74" i="1"/>
  <c r="W74" i="1"/>
  <c r="AB74" i="1" s="1"/>
  <c r="U74" i="1"/>
  <c r="AM75" i="1"/>
  <c r="AL75" i="1"/>
  <c r="AK75" i="1"/>
  <c r="W75" i="1"/>
  <c r="AB75" i="1" s="1"/>
  <c r="U75" i="1"/>
  <c r="X636" i="1" l="1"/>
  <c r="AC636" i="1" s="1"/>
  <c r="AJ636" i="1" s="1"/>
  <c r="AG636" i="1" s="1"/>
  <c r="AD636" i="1" s="1"/>
  <c r="X637" i="1"/>
  <c r="AC637" i="1" s="1"/>
  <c r="AJ637" i="1" s="1"/>
  <c r="AG637" i="1" s="1"/>
  <c r="AD637" i="1" s="1"/>
  <c r="X627" i="1"/>
  <c r="AC627" i="1" s="1"/>
  <c r="AJ627" i="1" s="1"/>
  <c r="AG627" i="1" s="1"/>
  <c r="AD627" i="1" s="1"/>
  <c r="AM28" i="1"/>
  <c r="AL28" i="1"/>
  <c r="AK28" i="1"/>
  <c r="W28" i="1"/>
  <c r="AB28" i="1" s="1"/>
  <c r="U28" i="1"/>
  <c r="AM40" i="1"/>
  <c r="AL40" i="1"/>
  <c r="AK40" i="1"/>
  <c r="W40" i="1"/>
  <c r="AB40" i="1" s="1"/>
  <c r="U40" i="1"/>
  <c r="U41" i="1"/>
  <c r="W41" i="1"/>
  <c r="AB41" i="1" s="1"/>
  <c r="AK41" i="1"/>
  <c r="AL41" i="1"/>
  <c r="AM41" i="1"/>
  <c r="AM42" i="1"/>
  <c r="AL42" i="1"/>
  <c r="AK42" i="1"/>
  <c r="W42" i="1"/>
  <c r="AB42" i="1" s="1"/>
  <c r="U42" i="1"/>
  <c r="AM39" i="1"/>
  <c r="AL39" i="1"/>
  <c r="AK39" i="1"/>
  <c r="W39" i="1"/>
  <c r="AB39" i="1" s="1"/>
  <c r="U39" i="1"/>
  <c r="AM38" i="1"/>
  <c r="AL38" i="1"/>
  <c r="AK38" i="1"/>
  <c r="W38" i="1"/>
  <c r="AB38" i="1" s="1"/>
  <c r="U38" i="1"/>
  <c r="AM35" i="1"/>
  <c r="AL35" i="1"/>
  <c r="AK35" i="1"/>
  <c r="W35" i="1"/>
  <c r="AB35" i="1" s="1"/>
  <c r="U35" i="1"/>
  <c r="AM25" i="1"/>
  <c r="AL25" i="1"/>
  <c r="AK25" i="1"/>
  <c r="W25" i="1"/>
  <c r="AB25" i="1" s="1"/>
  <c r="U25" i="1"/>
  <c r="AM24" i="1"/>
  <c r="AL24" i="1"/>
  <c r="AK24" i="1"/>
  <c r="W24" i="1"/>
  <c r="AB24" i="1" s="1"/>
  <c r="U24" i="1"/>
  <c r="AM26" i="1"/>
  <c r="AL26" i="1"/>
  <c r="AK26" i="1"/>
  <c r="W26" i="1"/>
  <c r="AB26" i="1" s="1"/>
  <c r="U26" i="1"/>
  <c r="AM27" i="1"/>
  <c r="AL27" i="1"/>
  <c r="AK27" i="1"/>
  <c r="W27" i="1"/>
  <c r="AB27" i="1" s="1"/>
  <c r="U27" i="1"/>
  <c r="AM537" i="1"/>
  <c r="AL537" i="1"/>
  <c r="AK537" i="1"/>
  <c r="W537" i="1"/>
  <c r="AB537" i="1" s="1"/>
  <c r="U537" i="1"/>
  <c r="U546" i="1"/>
  <c r="W546" i="1"/>
  <c r="AB546" i="1" s="1"/>
  <c r="AK546" i="1"/>
  <c r="AL546" i="1"/>
  <c r="AM546" i="1"/>
  <c r="AM534" i="1"/>
  <c r="AL534" i="1"/>
  <c r="AK534" i="1"/>
  <c r="W534" i="1"/>
  <c r="AB534" i="1" s="1"/>
  <c r="U534" i="1"/>
  <c r="AM529" i="1"/>
  <c r="AL529" i="1"/>
  <c r="AK529" i="1"/>
  <c r="W529" i="1"/>
  <c r="AB529" i="1" s="1"/>
  <c r="U529" i="1"/>
  <c r="AM516" i="1"/>
  <c r="AL516" i="1"/>
  <c r="AK516" i="1"/>
  <c r="W516" i="1"/>
  <c r="AB516" i="1" s="1"/>
  <c r="U516" i="1"/>
  <c r="AM515" i="1"/>
  <c r="AL515" i="1"/>
  <c r="AK515" i="1"/>
  <c r="W515" i="1"/>
  <c r="AB515" i="1" s="1"/>
  <c r="U515" i="1"/>
  <c r="AM514" i="1"/>
  <c r="AL514" i="1"/>
  <c r="AK514" i="1"/>
  <c r="W514" i="1"/>
  <c r="AB514" i="1" s="1"/>
  <c r="U514" i="1"/>
  <c r="AM513" i="1"/>
  <c r="AL513" i="1"/>
  <c r="AK513" i="1"/>
  <c r="W513" i="1"/>
  <c r="AB513" i="1" s="1"/>
  <c r="U513" i="1"/>
  <c r="AM511" i="1"/>
  <c r="AL511" i="1"/>
  <c r="AK511" i="1"/>
  <c r="W511" i="1"/>
  <c r="AB511" i="1" s="1"/>
  <c r="U511" i="1"/>
  <c r="AM506" i="1"/>
  <c r="AL506" i="1"/>
  <c r="AK506" i="1"/>
  <c r="W506" i="1"/>
  <c r="AB506" i="1" s="1"/>
  <c r="U506" i="1"/>
  <c r="AM520" i="1"/>
  <c r="AL520" i="1"/>
  <c r="AK520" i="1"/>
  <c r="W520" i="1"/>
  <c r="AB520" i="1" s="1"/>
  <c r="U520" i="1"/>
  <c r="AM519" i="1"/>
  <c r="AL519" i="1"/>
  <c r="AK519" i="1"/>
  <c r="W519" i="1"/>
  <c r="AB519" i="1" s="1"/>
  <c r="U519" i="1"/>
  <c r="AM518" i="1"/>
  <c r="AL518" i="1"/>
  <c r="AK518" i="1"/>
  <c r="W518" i="1"/>
  <c r="AB518" i="1" s="1"/>
  <c r="U518" i="1"/>
  <c r="AM517" i="1"/>
  <c r="AL517" i="1"/>
  <c r="AK517" i="1"/>
  <c r="W517" i="1"/>
  <c r="AB517" i="1" s="1"/>
  <c r="U517" i="1"/>
  <c r="AM522" i="1"/>
  <c r="AL522" i="1"/>
  <c r="AK522" i="1"/>
  <c r="W522" i="1"/>
  <c r="AB522" i="1" s="1"/>
  <c r="U522" i="1"/>
  <c r="AM521" i="1"/>
  <c r="AL521" i="1"/>
  <c r="AK521" i="1"/>
  <c r="W521" i="1"/>
  <c r="AB521" i="1" s="1"/>
  <c r="U521" i="1"/>
  <c r="AM523" i="1"/>
  <c r="AL523" i="1"/>
  <c r="AK523" i="1"/>
  <c r="W523" i="1"/>
  <c r="AB523" i="1" s="1"/>
  <c r="U523" i="1"/>
  <c r="AM524" i="1"/>
  <c r="AL524" i="1"/>
  <c r="AK524" i="1"/>
  <c r="W524" i="1"/>
  <c r="AB524" i="1" s="1"/>
  <c r="U524" i="1"/>
  <c r="AM49" i="1"/>
  <c r="AL49" i="1"/>
  <c r="AK49" i="1"/>
  <c r="W49" i="1"/>
  <c r="AB49" i="1" s="1"/>
  <c r="U49" i="1"/>
  <c r="AM581" i="1" l="1"/>
  <c r="AL581" i="1"/>
  <c r="AK581" i="1"/>
  <c r="W581" i="1"/>
  <c r="AB581" i="1" s="1"/>
  <c r="U581" i="1"/>
  <c r="AM579" i="1"/>
  <c r="AL579" i="1"/>
  <c r="AK579" i="1"/>
  <c r="W579" i="1"/>
  <c r="AB579" i="1" s="1"/>
  <c r="U579" i="1"/>
  <c r="AM573" i="1"/>
  <c r="AL573" i="1"/>
  <c r="AK573" i="1"/>
  <c r="W573" i="1"/>
  <c r="AB573" i="1" s="1"/>
  <c r="U573" i="1"/>
  <c r="AM572" i="1"/>
  <c r="AL572" i="1"/>
  <c r="AK572" i="1"/>
  <c r="W572" i="1"/>
  <c r="AB572" i="1" s="1"/>
  <c r="U572" i="1"/>
  <c r="AM567" i="1"/>
  <c r="AL567" i="1"/>
  <c r="AK567" i="1"/>
  <c r="W567" i="1"/>
  <c r="AB567" i="1" s="1"/>
  <c r="U567" i="1"/>
  <c r="U569" i="1"/>
  <c r="W569" i="1"/>
  <c r="AB569" i="1" s="1"/>
  <c r="AK569" i="1"/>
  <c r="AL569" i="1"/>
  <c r="AM569" i="1"/>
  <c r="AM550" i="1"/>
  <c r="AL550" i="1"/>
  <c r="AK550" i="1"/>
  <c r="W550" i="1"/>
  <c r="AB550" i="1" s="1"/>
  <c r="U550" i="1"/>
  <c r="AM544" i="1"/>
  <c r="AL544" i="1"/>
  <c r="AK544" i="1"/>
  <c r="W544" i="1"/>
  <c r="AB544" i="1" s="1"/>
  <c r="U544" i="1"/>
  <c r="AM533" i="1"/>
  <c r="AL533" i="1"/>
  <c r="AK533" i="1"/>
  <c r="W533" i="1"/>
  <c r="AB533" i="1" s="1"/>
  <c r="U533" i="1"/>
  <c r="X321" i="1" l="1"/>
  <c r="AC321" i="1" s="1"/>
  <c r="AJ321" i="1" s="1"/>
  <c r="AG321" i="1" s="1"/>
  <c r="AD321" i="1" s="1"/>
  <c r="X253" i="1"/>
  <c r="AC253" i="1" s="1"/>
  <c r="AJ253" i="1" s="1"/>
  <c r="AG253" i="1" s="1"/>
  <c r="AD253" i="1" s="1"/>
  <c r="X331" i="1"/>
  <c r="AC331" i="1" s="1"/>
  <c r="AJ331" i="1" s="1"/>
  <c r="AG331" i="1" s="1"/>
  <c r="AD331" i="1" s="1"/>
  <c r="X199" i="1" l="1"/>
  <c r="AC199" i="1" s="1"/>
  <c r="AJ199" i="1" s="1"/>
  <c r="AG199" i="1" s="1"/>
  <c r="AD199" i="1" s="1"/>
  <c r="X273" i="1"/>
  <c r="AC273" i="1" s="1"/>
  <c r="AJ273" i="1" s="1"/>
  <c r="AG273" i="1" s="1"/>
  <c r="AD273" i="1" s="1"/>
  <c r="X218" i="1"/>
  <c r="AC218" i="1" s="1"/>
  <c r="AJ218" i="1" s="1"/>
  <c r="AG218" i="1" s="1"/>
  <c r="AD218" i="1" s="1"/>
  <c r="X252" i="1"/>
  <c r="AC252" i="1" s="1"/>
  <c r="AJ252" i="1" s="1"/>
  <c r="AG252" i="1" s="1"/>
  <c r="AD252" i="1" s="1"/>
  <c r="X217" i="1"/>
  <c r="AC217" i="1" s="1"/>
  <c r="AJ217" i="1" s="1"/>
  <c r="AG217" i="1" s="1"/>
  <c r="AD217" i="1" s="1"/>
  <c r="S85" i="1"/>
  <c r="X320" i="1"/>
  <c r="AC320" i="1" s="1"/>
  <c r="AJ320" i="1" s="1"/>
  <c r="AG320" i="1" s="1"/>
  <c r="AD320" i="1" s="1"/>
  <c r="S103" i="1"/>
  <c r="X274" i="1"/>
  <c r="AC274" i="1" s="1"/>
  <c r="AJ274" i="1" s="1"/>
  <c r="AG274" i="1" s="1"/>
  <c r="AD274" i="1" s="1"/>
  <c r="X330" i="1"/>
  <c r="AC330" i="1" s="1"/>
  <c r="AJ330" i="1" s="1"/>
  <c r="AG330" i="1" s="1"/>
  <c r="AD330" i="1" s="1"/>
  <c r="X200" i="1"/>
  <c r="AC200" i="1" s="1"/>
  <c r="AJ200" i="1" s="1"/>
  <c r="AG200" i="1" s="1"/>
  <c r="AD200" i="1" s="1"/>
  <c r="S107" i="1"/>
  <c r="X107" i="1"/>
  <c r="AC107" i="1" s="1"/>
  <c r="AJ107" i="1" s="1"/>
  <c r="AG107" i="1" s="1"/>
  <c r="AD107" i="1" s="1"/>
  <c r="S91" i="1"/>
  <c r="X91" i="1"/>
  <c r="AC91" i="1" s="1"/>
  <c r="AJ91" i="1" s="1"/>
  <c r="AG91" i="1" s="1"/>
  <c r="AD91" i="1" s="1"/>
  <c r="S84" i="1"/>
  <c r="X84" i="1"/>
  <c r="AC84" i="1" s="1"/>
  <c r="AJ84" i="1" s="1"/>
  <c r="AG84" i="1" s="1"/>
  <c r="AD84" i="1" s="1"/>
  <c r="S74" i="1"/>
  <c r="X74" i="1"/>
  <c r="AC74" i="1" s="1"/>
  <c r="AJ74" i="1" s="1"/>
  <c r="AG74" i="1" s="1"/>
  <c r="AD74" i="1" s="1"/>
  <c r="S75" i="1"/>
  <c r="X75" i="1"/>
  <c r="AC75" i="1" s="1"/>
  <c r="AJ75" i="1" s="1"/>
  <c r="AG75" i="1" s="1"/>
  <c r="AD75" i="1" s="1"/>
  <c r="X85" i="1" l="1"/>
  <c r="AC85" i="1" s="1"/>
  <c r="AJ85" i="1" s="1"/>
  <c r="AG85" i="1" s="1"/>
  <c r="AD85" i="1" s="1"/>
  <c r="X103" i="1"/>
  <c r="AC103" i="1" s="1"/>
  <c r="AJ103" i="1" s="1"/>
  <c r="AG103" i="1" s="1"/>
  <c r="AD103" i="1" s="1"/>
  <c r="S28" i="1"/>
  <c r="X28" i="1"/>
  <c r="AC28" i="1" s="1"/>
  <c r="AJ28" i="1" s="1"/>
  <c r="AG28" i="1" s="1"/>
  <c r="AD28" i="1" s="1"/>
  <c r="S41" i="1"/>
  <c r="X41" i="1"/>
  <c r="AC41" i="1" s="1"/>
  <c r="AJ41" i="1" s="1"/>
  <c r="AG41" i="1" s="1"/>
  <c r="AD41" i="1" s="1"/>
  <c r="X40" i="1"/>
  <c r="AC40" i="1" s="1"/>
  <c r="AJ40" i="1" s="1"/>
  <c r="AG40" i="1" s="1"/>
  <c r="AD40" i="1" s="1"/>
  <c r="S40" i="1"/>
  <c r="S42" i="1"/>
  <c r="X42" i="1"/>
  <c r="AC42" i="1" s="1"/>
  <c r="AJ42" i="1" s="1"/>
  <c r="AG42" i="1" s="1"/>
  <c r="AD42" i="1" s="1"/>
  <c r="X38" i="1"/>
  <c r="AC38" i="1" s="1"/>
  <c r="AJ38" i="1" s="1"/>
  <c r="AG38" i="1" s="1"/>
  <c r="AD38" i="1" s="1"/>
  <c r="S38" i="1"/>
  <c r="X39" i="1"/>
  <c r="AC39" i="1" s="1"/>
  <c r="AJ39" i="1" s="1"/>
  <c r="AG39" i="1" s="1"/>
  <c r="AD39" i="1" s="1"/>
  <c r="S39" i="1"/>
  <c r="X35" i="1"/>
  <c r="AC35" i="1" s="1"/>
  <c r="AJ35" i="1" s="1"/>
  <c r="AG35" i="1" s="1"/>
  <c r="AD35" i="1" s="1"/>
  <c r="S35" i="1"/>
  <c r="S24" i="1"/>
  <c r="X24" i="1"/>
  <c r="AC24" i="1" s="1"/>
  <c r="AJ24" i="1" s="1"/>
  <c r="AG24" i="1" s="1"/>
  <c r="AD24" i="1" s="1"/>
  <c r="S25" i="1"/>
  <c r="X25" i="1"/>
  <c r="AC25" i="1" s="1"/>
  <c r="AJ25" i="1" s="1"/>
  <c r="AG25" i="1" s="1"/>
  <c r="AD25" i="1" s="1"/>
  <c r="X26" i="1"/>
  <c r="AC26" i="1" s="1"/>
  <c r="AJ26" i="1" s="1"/>
  <c r="AG26" i="1" s="1"/>
  <c r="AD26" i="1" s="1"/>
  <c r="S26" i="1"/>
  <c r="S27" i="1"/>
  <c r="X27" i="1"/>
  <c r="AC27" i="1" s="1"/>
  <c r="AJ27" i="1" s="1"/>
  <c r="AG27" i="1" s="1"/>
  <c r="AD27" i="1" s="1"/>
  <c r="X534" i="1"/>
  <c r="AC534" i="1" s="1"/>
  <c r="AJ534" i="1" s="1"/>
  <c r="AG534" i="1" s="1"/>
  <c r="AD534" i="1" s="1"/>
  <c r="S511" i="1"/>
  <c r="S522" i="1"/>
  <c r="S518" i="1"/>
  <c r="X516" i="1"/>
  <c r="AC516" i="1" s="1"/>
  <c r="AJ516" i="1" s="1"/>
  <c r="AG516" i="1" s="1"/>
  <c r="AD516" i="1" s="1"/>
  <c r="S524" i="1"/>
  <c r="X521" i="1"/>
  <c r="AC521" i="1" s="1"/>
  <c r="AJ521" i="1" s="1"/>
  <c r="AG521" i="1" s="1"/>
  <c r="AD521" i="1" s="1"/>
  <c r="S514" i="1"/>
  <c r="S515" i="1"/>
  <c r="S523" i="1"/>
  <c r="S519" i="1"/>
  <c r="X520" i="1"/>
  <c r="AC520" i="1" s="1"/>
  <c r="AJ520" i="1" s="1"/>
  <c r="AG520" i="1" s="1"/>
  <c r="AD520" i="1" s="1"/>
  <c r="X506" i="1"/>
  <c r="AC506" i="1" s="1"/>
  <c r="AJ506" i="1" s="1"/>
  <c r="AG506" i="1" s="1"/>
  <c r="AD506" i="1" s="1"/>
  <c r="X436" i="1" l="1"/>
  <c r="AC436" i="1" s="1"/>
  <c r="AJ436" i="1" s="1"/>
  <c r="AG436" i="1" s="1"/>
  <c r="AD436" i="1" s="1"/>
  <c r="S436" i="1"/>
  <c r="S427" i="1"/>
  <c r="X427" i="1"/>
  <c r="AC427" i="1" s="1"/>
  <c r="AJ427" i="1" s="1"/>
  <c r="AG427" i="1" s="1"/>
  <c r="AD427" i="1" s="1"/>
  <c r="S429" i="1"/>
  <c r="X429" i="1"/>
  <c r="AC429" i="1" s="1"/>
  <c r="AJ429" i="1" s="1"/>
  <c r="AG429" i="1" s="1"/>
  <c r="AD429" i="1" s="1"/>
  <c r="S430" i="1"/>
  <c r="X430" i="1"/>
  <c r="AC430" i="1" s="1"/>
  <c r="AJ430" i="1" s="1"/>
  <c r="AG430" i="1" s="1"/>
  <c r="AD430" i="1" s="1"/>
  <c r="S428" i="1"/>
  <c r="X428" i="1"/>
  <c r="AC428" i="1" s="1"/>
  <c r="AJ428" i="1" s="1"/>
  <c r="AG428" i="1" s="1"/>
  <c r="AD428" i="1" s="1"/>
  <c r="S435" i="1"/>
  <c r="X435" i="1"/>
  <c r="AC435" i="1" s="1"/>
  <c r="AJ435" i="1" s="1"/>
  <c r="AG435" i="1" s="1"/>
  <c r="AD435" i="1" s="1"/>
  <c r="X431" i="1"/>
  <c r="AC431" i="1" s="1"/>
  <c r="AJ431" i="1" s="1"/>
  <c r="AG431" i="1" s="1"/>
  <c r="AD431" i="1" s="1"/>
  <c r="S431" i="1"/>
  <c r="X434" i="1"/>
  <c r="AC434" i="1" s="1"/>
  <c r="AJ434" i="1" s="1"/>
  <c r="AG434" i="1" s="1"/>
  <c r="AD434" i="1" s="1"/>
  <c r="S434" i="1"/>
  <c r="X522" i="1"/>
  <c r="AC522" i="1" s="1"/>
  <c r="AJ522" i="1" s="1"/>
  <c r="AG522" i="1" s="1"/>
  <c r="AD522" i="1" s="1"/>
  <c r="X514" i="1"/>
  <c r="AC514" i="1" s="1"/>
  <c r="AJ514" i="1" s="1"/>
  <c r="AG514" i="1" s="1"/>
  <c r="AD514" i="1" s="1"/>
  <c r="X523" i="1"/>
  <c r="AC523" i="1" s="1"/>
  <c r="AJ523" i="1" s="1"/>
  <c r="AG523" i="1" s="1"/>
  <c r="AD523" i="1" s="1"/>
  <c r="S521" i="1"/>
  <c r="S516" i="1"/>
  <c r="S520" i="1"/>
  <c r="X511" i="1"/>
  <c r="AC511" i="1" s="1"/>
  <c r="AJ511" i="1" s="1"/>
  <c r="AG511" i="1" s="1"/>
  <c r="AD511" i="1" s="1"/>
  <c r="X515" i="1"/>
  <c r="AC515" i="1" s="1"/>
  <c r="AJ515" i="1" s="1"/>
  <c r="AG515" i="1" s="1"/>
  <c r="AD515" i="1" s="1"/>
  <c r="X519" i="1"/>
  <c r="AC519" i="1" s="1"/>
  <c r="AJ519" i="1" s="1"/>
  <c r="AG519" i="1" s="1"/>
  <c r="AD519" i="1" s="1"/>
  <c r="S534" i="1"/>
  <c r="X524" i="1"/>
  <c r="AC524" i="1" s="1"/>
  <c r="AJ524" i="1" s="1"/>
  <c r="AG524" i="1" s="1"/>
  <c r="AD524" i="1" s="1"/>
  <c r="X518" i="1"/>
  <c r="AC518" i="1" s="1"/>
  <c r="AJ518" i="1" s="1"/>
  <c r="AG518" i="1" s="1"/>
  <c r="AD518" i="1" s="1"/>
  <c r="X529" i="1"/>
  <c r="AC529" i="1" s="1"/>
  <c r="AJ529" i="1" s="1"/>
  <c r="AG529" i="1" s="1"/>
  <c r="AD529" i="1" s="1"/>
  <c r="S529" i="1"/>
  <c r="S517" i="1"/>
  <c r="X517" i="1"/>
  <c r="AC517" i="1" s="1"/>
  <c r="AJ517" i="1" s="1"/>
  <c r="AG517" i="1" s="1"/>
  <c r="AD517" i="1" s="1"/>
  <c r="S513" i="1"/>
  <c r="X513" i="1"/>
  <c r="AC513" i="1" s="1"/>
  <c r="AJ513" i="1" s="1"/>
  <c r="AG513" i="1" s="1"/>
  <c r="AD513" i="1" s="1"/>
  <c r="S537" i="1"/>
  <c r="X537" i="1"/>
  <c r="AC537" i="1" s="1"/>
  <c r="AJ537" i="1" s="1"/>
  <c r="AG537" i="1" s="1"/>
  <c r="AD537" i="1" s="1"/>
  <c r="X546" i="1"/>
  <c r="AC546" i="1" s="1"/>
  <c r="AJ546" i="1" s="1"/>
  <c r="AG546" i="1" s="1"/>
  <c r="AD546" i="1" s="1"/>
  <c r="S546" i="1"/>
  <c r="S49" i="1"/>
  <c r="X49" i="1"/>
  <c r="AC49" i="1" s="1"/>
  <c r="AJ49" i="1" s="1"/>
  <c r="AG49" i="1" s="1"/>
  <c r="AD49" i="1" s="1"/>
  <c r="S572" i="1" l="1"/>
  <c r="S569" i="1"/>
  <c r="X569" i="1"/>
  <c r="AC569" i="1" s="1"/>
  <c r="AJ569" i="1" s="1"/>
  <c r="AG569" i="1" s="1"/>
  <c r="AD569" i="1" s="1"/>
  <c r="S550" i="1"/>
  <c r="X550" i="1"/>
  <c r="AC550" i="1" s="1"/>
  <c r="AJ550" i="1" s="1"/>
  <c r="AG550" i="1" s="1"/>
  <c r="AD550" i="1" s="1"/>
  <c r="AM590" i="1"/>
  <c r="AL590" i="1"/>
  <c r="AK590" i="1"/>
  <c r="W590" i="1"/>
  <c r="AB590" i="1" s="1"/>
  <c r="U590" i="1"/>
  <c r="AM535" i="1"/>
  <c r="AL535" i="1"/>
  <c r="AK535" i="1"/>
  <c r="W535" i="1"/>
  <c r="AB535" i="1" s="1"/>
  <c r="U535" i="1"/>
  <c r="AM541" i="1"/>
  <c r="AL541" i="1"/>
  <c r="AK541" i="1"/>
  <c r="W541" i="1"/>
  <c r="AB541" i="1" s="1"/>
  <c r="U541" i="1"/>
  <c r="AM591" i="1"/>
  <c r="AL591" i="1"/>
  <c r="AK591" i="1"/>
  <c r="W591" i="1"/>
  <c r="AB591" i="1" s="1"/>
  <c r="U591" i="1"/>
  <c r="AM608" i="1"/>
  <c r="AL608" i="1"/>
  <c r="AK608" i="1"/>
  <c r="W608" i="1"/>
  <c r="AB608" i="1" s="1"/>
  <c r="U608" i="1"/>
  <c r="AM607" i="1"/>
  <c r="AL607" i="1"/>
  <c r="AK607" i="1"/>
  <c r="W607" i="1"/>
  <c r="AB607" i="1" s="1"/>
  <c r="U607" i="1"/>
  <c r="AM605" i="1"/>
  <c r="AL605" i="1"/>
  <c r="AK605" i="1"/>
  <c r="W605" i="1"/>
  <c r="AB605" i="1" s="1"/>
  <c r="U605" i="1"/>
  <c r="AM604" i="1"/>
  <c r="AL604" i="1"/>
  <c r="AK604" i="1"/>
  <c r="W604" i="1"/>
  <c r="AB604" i="1" s="1"/>
  <c r="U604" i="1"/>
  <c r="AM602" i="1"/>
  <c r="AL602" i="1"/>
  <c r="AK602" i="1"/>
  <c r="W602" i="1"/>
  <c r="AB602" i="1" s="1"/>
  <c r="U602" i="1"/>
  <c r="AM601" i="1"/>
  <c r="AL601" i="1"/>
  <c r="AK601" i="1"/>
  <c r="W601" i="1"/>
  <c r="AB601" i="1" s="1"/>
  <c r="U601" i="1"/>
  <c r="AM600" i="1"/>
  <c r="AL600" i="1"/>
  <c r="AK600" i="1"/>
  <c r="W600" i="1"/>
  <c r="AB600" i="1" s="1"/>
  <c r="U600" i="1"/>
  <c r="AM598" i="1"/>
  <c r="AL598" i="1"/>
  <c r="AK598" i="1"/>
  <c r="W598" i="1"/>
  <c r="AB598" i="1" s="1"/>
  <c r="U598" i="1"/>
  <c r="AM597" i="1"/>
  <c r="AL597" i="1"/>
  <c r="AK597" i="1"/>
  <c r="W597" i="1"/>
  <c r="AB597" i="1" s="1"/>
  <c r="U597" i="1"/>
  <c r="AM589" i="1"/>
  <c r="AL589" i="1"/>
  <c r="AK589" i="1"/>
  <c r="W589" i="1"/>
  <c r="AB589" i="1" s="1"/>
  <c r="U589" i="1"/>
  <c r="AM588" i="1"/>
  <c r="AL588" i="1"/>
  <c r="AK588" i="1"/>
  <c r="W588" i="1"/>
  <c r="AB588" i="1" s="1"/>
  <c r="U588" i="1"/>
  <c r="AM587" i="1"/>
  <c r="AL587" i="1"/>
  <c r="AK587" i="1"/>
  <c r="W587" i="1"/>
  <c r="AB587" i="1" s="1"/>
  <c r="U587" i="1"/>
  <c r="AM538" i="1"/>
  <c r="AL538" i="1"/>
  <c r="AK538" i="1"/>
  <c r="W538" i="1"/>
  <c r="AB538" i="1" s="1"/>
  <c r="U538" i="1"/>
  <c r="AM586" i="1"/>
  <c r="AL586" i="1"/>
  <c r="AK586" i="1"/>
  <c r="W586" i="1"/>
  <c r="AB586" i="1" s="1"/>
  <c r="U586" i="1"/>
  <c r="AM585" i="1"/>
  <c r="AL585" i="1"/>
  <c r="AK585" i="1"/>
  <c r="W585" i="1"/>
  <c r="AB585" i="1" s="1"/>
  <c r="U585" i="1"/>
  <c r="AM584" i="1"/>
  <c r="AL584" i="1"/>
  <c r="AK584" i="1"/>
  <c r="W584" i="1"/>
  <c r="AB584" i="1" s="1"/>
  <c r="U584" i="1"/>
  <c r="AM583" i="1"/>
  <c r="AL583" i="1"/>
  <c r="AK583" i="1"/>
  <c r="W583" i="1"/>
  <c r="AB583" i="1" s="1"/>
  <c r="U583" i="1"/>
  <c r="AM577" i="1"/>
  <c r="AL577" i="1"/>
  <c r="AK577" i="1"/>
  <c r="W577" i="1"/>
  <c r="AB577" i="1" s="1"/>
  <c r="U577" i="1"/>
  <c r="AM576" i="1"/>
  <c r="AL576" i="1"/>
  <c r="AK576" i="1"/>
  <c r="W576" i="1"/>
  <c r="AB576" i="1" s="1"/>
  <c r="U576" i="1"/>
  <c r="AM574" i="1"/>
  <c r="AL574" i="1"/>
  <c r="AK574" i="1"/>
  <c r="W574" i="1"/>
  <c r="AB574" i="1" s="1"/>
  <c r="U574" i="1"/>
  <c r="AM571" i="1"/>
  <c r="AL571" i="1"/>
  <c r="AK571" i="1"/>
  <c r="W571" i="1"/>
  <c r="AB571" i="1" s="1"/>
  <c r="U571" i="1"/>
  <c r="AM570" i="1"/>
  <c r="AL570" i="1"/>
  <c r="AK570" i="1"/>
  <c r="W570" i="1"/>
  <c r="AB570" i="1" s="1"/>
  <c r="U570" i="1"/>
  <c r="AM566" i="1"/>
  <c r="AL566" i="1"/>
  <c r="AK566" i="1"/>
  <c r="W566" i="1"/>
  <c r="AB566" i="1" s="1"/>
  <c r="U566" i="1"/>
  <c r="AM564" i="1"/>
  <c r="AL564" i="1"/>
  <c r="AK564" i="1"/>
  <c r="W564" i="1"/>
  <c r="AB564" i="1" s="1"/>
  <c r="U564" i="1"/>
  <c r="AM563" i="1"/>
  <c r="AL563" i="1"/>
  <c r="AK563" i="1"/>
  <c r="W563" i="1"/>
  <c r="AB563" i="1" s="1"/>
  <c r="U563" i="1"/>
  <c r="AM561" i="1"/>
  <c r="AL561" i="1"/>
  <c r="AK561" i="1"/>
  <c r="W561" i="1"/>
  <c r="AB561" i="1" s="1"/>
  <c r="U561" i="1"/>
  <c r="AM560" i="1"/>
  <c r="AL560" i="1"/>
  <c r="AK560" i="1"/>
  <c r="W560" i="1"/>
  <c r="AB560" i="1" s="1"/>
  <c r="U560" i="1"/>
  <c r="AM559" i="1"/>
  <c r="AL559" i="1"/>
  <c r="AK559" i="1"/>
  <c r="W559" i="1"/>
  <c r="AB559" i="1" s="1"/>
  <c r="U559" i="1"/>
  <c r="AM557" i="1"/>
  <c r="AL557" i="1"/>
  <c r="AK557" i="1"/>
  <c r="W557" i="1"/>
  <c r="AB557" i="1" s="1"/>
  <c r="U557" i="1"/>
  <c r="AM556" i="1"/>
  <c r="AL556" i="1"/>
  <c r="AK556" i="1"/>
  <c r="W556" i="1"/>
  <c r="AB556" i="1" s="1"/>
  <c r="U556" i="1"/>
  <c r="AM552" i="1"/>
  <c r="AL552" i="1"/>
  <c r="AK552" i="1"/>
  <c r="W552" i="1"/>
  <c r="AB552" i="1" s="1"/>
  <c r="U552" i="1"/>
  <c r="AM554" i="1"/>
  <c r="AL554" i="1"/>
  <c r="AK554" i="1"/>
  <c r="W554" i="1"/>
  <c r="AB554" i="1" s="1"/>
  <c r="U554" i="1"/>
  <c r="AM548" i="1"/>
  <c r="AL548" i="1"/>
  <c r="AK548" i="1"/>
  <c r="W548" i="1"/>
  <c r="AB548" i="1" s="1"/>
  <c r="U548" i="1"/>
  <c r="AM547" i="1"/>
  <c r="AL547" i="1"/>
  <c r="AK547" i="1"/>
  <c r="W547" i="1"/>
  <c r="AB547" i="1" s="1"/>
  <c r="U547" i="1"/>
  <c r="AM542" i="1"/>
  <c r="AL542" i="1"/>
  <c r="AK542" i="1"/>
  <c r="W542" i="1"/>
  <c r="AB542" i="1" s="1"/>
  <c r="U542" i="1"/>
  <c r="AM539" i="1"/>
  <c r="AL539" i="1"/>
  <c r="AK539" i="1"/>
  <c r="W539" i="1"/>
  <c r="AB539" i="1" s="1"/>
  <c r="U539" i="1"/>
  <c r="AM532" i="1"/>
  <c r="AL532" i="1"/>
  <c r="AK532" i="1"/>
  <c r="W532" i="1"/>
  <c r="AB532" i="1" s="1"/>
  <c r="U532" i="1"/>
  <c r="AM531" i="1"/>
  <c r="AL531" i="1"/>
  <c r="AK531" i="1"/>
  <c r="W531" i="1"/>
  <c r="AB531" i="1" s="1"/>
  <c r="U531" i="1"/>
  <c r="AM530" i="1"/>
  <c r="AL530" i="1"/>
  <c r="AK530" i="1"/>
  <c r="W530" i="1"/>
  <c r="AB530" i="1" s="1"/>
  <c r="U530" i="1"/>
  <c r="AM493" i="1"/>
  <c r="AL493" i="1"/>
  <c r="AK493" i="1"/>
  <c r="W493" i="1"/>
  <c r="AB493" i="1" s="1"/>
  <c r="U493" i="1"/>
  <c r="AM492" i="1"/>
  <c r="AL492" i="1"/>
  <c r="AK492" i="1"/>
  <c r="W492" i="1"/>
  <c r="AB492" i="1" s="1"/>
  <c r="U492" i="1"/>
  <c r="AM498" i="1"/>
  <c r="AL498" i="1"/>
  <c r="AK498" i="1"/>
  <c r="W498" i="1"/>
  <c r="AB498" i="1" s="1"/>
  <c r="U498" i="1"/>
  <c r="AM58" i="1"/>
  <c r="AL58" i="1"/>
  <c r="AK58" i="1"/>
  <c r="W58" i="1"/>
  <c r="AB58" i="1" s="1"/>
  <c r="U58" i="1"/>
  <c r="AM37" i="1"/>
  <c r="AL37" i="1"/>
  <c r="AK37" i="1"/>
  <c r="W37" i="1"/>
  <c r="AB37" i="1" s="1"/>
  <c r="U37" i="1"/>
  <c r="AM36" i="1"/>
  <c r="AL36" i="1"/>
  <c r="AK36" i="1"/>
  <c r="W36" i="1"/>
  <c r="AB36" i="1" s="1"/>
  <c r="U36" i="1"/>
  <c r="AM34" i="1"/>
  <c r="AL34" i="1"/>
  <c r="AK34" i="1"/>
  <c r="W34" i="1"/>
  <c r="AB34" i="1" s="1"/>
  <c r="U34" i="1"/>
  <c r="AM33" i="1"/>
  <c r="AL33" i="1"/>
  <c r="AK33" i="1"/>
  <c r="W33" i="1"/>
  <c r="AB33" i="1" s="1"/>
  <c r="U33" i="1"/>
  <c r="AM32" i="1"/>
  <c r="AL32" i="1"/>
  <c r="AK32" i="1"/>
  <c r="W32" i="1"/>
  <c r="AB32" i="1" s="1"/>
  <c r="U32" i="1"/>
  <c r="AM31" i="1"/>
  <c r="AL31" i="1"/>
  <c r="AK31" i="1"/>
  <c r="W31" i="1"/>
  <c r="AB31" i="1" s="1"/>
  <c r="U31" i="1"/>
  <c r="AM30" i="1"/>
  <c r="AL30" i="1"/>
  <c r="AK30" i="1"/>
  <c r="W30" i="1"/>
  <c r="AB30" i="1" s="1"/>
  <c r="U30" i="1"/>
  <c r="AM29" i="1"/>
  <c r="AL29" i="1"/>
  <c r="AK29" i="1"/>
  <c r="W29" i="1"/>
  <c r="AB29" i="1" s="1"/>
  <c r="U29" i="1"/>
  <c r="AM46" i="1"/>
  <c r="AL46" i="1"/>
  <c r="AK46" i="1"/>
  <c r="W46" i="1"/>
  <c r="AB46" i="1" s="1"/>
  <c r="U46" i="1"/>
  <c r="AM45" i="1"/>
  <c r="AL45" i="1"/>
  <c r="AK45" i="1"/>
  <c r="W45" i="1"/>
  <c r="AB45" i="1" s="1"/>
  <c r="U45" i="1"/>
  <c r="AM44" i="1"/>
  <c r="AL44" i="1"/>
  <c r="AK44" i="1"/>
  <c r="W44" i="1"/>
  <c r="AB44" i="1" s="1"/>
  <c r="U44" i="1"/>
  <c r="AM43" i="1"/>
  <c r="AL43" i="1"/>
  <c r="AK43" i="1"/>
  <c r="W43" i="1"/>
  <c r="AB43" i="1" s="1"/>
  <c r="U43" i="1"/>
  <c r="AM48" i="1"/>
  <c r="AL48" i="1"/>
  <c r="AK48" i="1"/>
  <c r="W48" i="1"/>
  <c r="AB48" i="1" s="1"/>
  <c r="U48" i="1"/>
  <c r="AM47" i="1"/>
  <c r="AL47" i="1"/>
  <c r="AK47" i="1"/>
  <c r="W47" i="1"/>
  <c r="AB47" i="1" s="1"/>
  <c r="U47" i="1"/>
  <c r="AM50" i="1"/>
  <c r="AL50" i="1"/>
  <c r="AK50" i="1"/>
  <c r="W50" i="1"/>
  <c r="AB50" i="1" s="1"/>
  <c r="U50" i="1"/>
  <c r="AM51" i="1"/>
  <c r="AL51" i="1"/>
  <c r="AK51" i="1"/>
  <c r="W51" i="1"/>
  <c r="AB51" i="1" s="1"/>
  <c r="U51" i="1"/>
  <c r="AM504" i="1"/>
  <c r="AL504" i="1"/>
  <c r="AK504" i="1"/>
  <c r="W504" i="1"/>
  <c r="AB504" i="1" s="1"/>
  <c r="U504" i="1"/>
  <c r="AM503" i="1"/>
  <c r="AL503" i="1"/>
  <c r="AK503" i="1"/>
  <c r="W503" i="1"/>
  <c r="AB503" i="1" s="1"/>
  <c r="U503" i="1"/>
  <c r="AM502" i="1"/>
  <c r="AL502" i="1"/>
  <c r="AK502" i="1"/>
  <c r="W502" i="1"/>
  <c r="AB502" i="1" s="1"/>
  <c r="U502" i="1"/>
  <c r="AM508" i="1"/>
  <c r="AL508" i="1"/>
  <c r="AK508" i="1"/>
  <c r="W508" i="1"/>
  <c r="AB508" i="1" s="1"/>
  <c r="U508" i="1"/>
  <c r="AM507" i="1"/>
  <c r="AL507" i="1"/>
  <c r="AK507" i="1"/>
  <c r="W507" i="1"/>
  <c r="AB507" i="1" s="1"/>
  <c r="U507" i="1"/>
  <c r="AM505" i="1"/>
  <c r="AL505" i="1"/>
  <c r="AK505" i="1"/>
  <c r="W505" i="1"/>
  <c r="AB505" i="1" s="1"/>
  <c r="U505" i="1"/>
  <c r="AM509" i="1"/>
  <c r="AL509" i="1"/>
  <c r="AK509" i="1"/>
  <c r="W509" i="1"/>
  <c r="AB509" i="1" s="1"/>
  <c r="U509" i="1"/>
  <c r="AM510" i="1"/>
  <c r="AL510" i="1"/>
  <c r="AK510" i="1"/>
  <c r="W510" i="1"/>
  <c r="AB510" i="1" s="1"/>
  <c r="U510" i="1"/>
  <c r="AM512" i="1"/>
  <c r="AL512" i="1"/>
  <c r="AK512" i="1"/>
  <c r="W512" i="1"/>
  <c r="AB512" i="1" s="1"/>
  <c r="U512" i="1"/>
  <c r="AM496" i="1"/>
  <c r="AL496" i="1"/>
  <c r="AK496" i="1"/>
  <c r="W496" i="1"/>
  <c r="AB496" i="1" s="1"/>
  <c r="U496" i="1"/>
  <c r="AM494" i="1"/>
  <c r="AL494" i="1"/>
  <c r="AK494" i="1"/>
  <c r="W494" i="1"/>
  <c r="AB494" i="1" s="1"/>
  <c r="U494" i="1"/>
  <c r="AM491" i="1"/>
  <c r="AL491" i="1"/>
  <c r="AK491" i="1"/>
  <c r="W491" i="1"/>
  <c r="AB491" i="1" s="1"/>
  <c r="U491" i="1"/>
  <c r="AM490" i="1"/>
  <c r="AL490" i="1"/>
  <c r="AK490" i="1"/>
  <c r="W490" i="1"/>
  <c r="AB490" i="1" s="1"/>
  <c r="U490" i="1"/>
  <c r="AM495" i="1"/>
  <c r="AL495" i="1"/>
  <c r="AK495" i="1"/>
  <c r="W495" i="1"/>
  <c r="AB495" i="1" s="1"/>
  <c r="U495" i="1"/>
  <c r="AM497" i="1"/>
  <c r="AL497" i="1"/>
  <c r="AK497" i="1"/>
  <c r="W497" i="1"/>
  <c r="AB497" i="1" s="1"/>
  <c r="U497" i="1"/>
  <c r="AM404" i="1"/>
  <c r="AL404" i="1"/>
  <c r="AK404" i="1"/>
  <c r="W404" i="1"/>
  <c r="AB404" i="1" s="1"/>
  <c r="U404" i="1"/>
  <c r="AM403" i="1"/>
  <c r="AL403" i="1"/>
  <c r="AK403" i="1"/>
  <c r="W403" i="1"/>
  <c r="AB403" i="1" s="1"/>
  <c r="U403" i="1"/>
  <c r="AM402" i="1"/>
  <c r="AL402" i="1"/>
  <c r="AK402" i="1"/>
  <c r="W402" i="1"/>
  <c r="AB402" i="1" s="1"/>
  <c r="U402" i="1"/>
  <c r="AM398" i="1"/>
  <c r="AL398" i="1"/>
  <c r="AK398" i="1"/>
  <c r="W398" i="1"/>
  <c r="AB398" i="1" s="1"/>
  <c r="U398" i="1"/>
  <c r="AM394" i="1"/>
  <c r="AL394" i="1"/>
  <c r="AK394" i="1"/>
  <c r="W394" i="1"/>
  <c r="AB394" i="1" s="1"/>
  <c r="U394" i="1"/>
  <c r="AM393" i="1"/>
  <c r="AL393" i="1"/>
  <c r="AK393" i="1"/>
  <c r="W393" i="1"/>
  <c r="AB393" i="1" s="1"/>
  <c r="U393" i="1"/>
  <c r="AM59" i="1"/>
  <c r="AL59" i="1"/>
  <c r="AK59" i="1"/>
  <c r="W59" i="1"/>
  <c r="AB59" i="1" s="1"/>
  <c r="U59" i="1"/>
  <c r="AM57" i="1"/>
  <c r="AL57" i="1"/>
  <c r="AK57" i="1"/>
  <c r="W57" i="1"/>
  <c r="AB57" i="1" s="1"/>
  <c r="U57" i="1"/>
  <c r="AM62" i="1"/>
  <c r="AL62" i="1"/>
  <c r="AK62" i="1"/>
  <c r="W62" i="1"/>
  <c r="AB62" i="1" s="1"/>
  <c r="U62" i="1"/>
  <c r="AM61" i="1"/>
  <c r="AL61" i="1"/>
  <c r="AK61" i="1"/>
  <c r="W61" i="1"/>
  <c r="AB61" i="1" s="1"/>
  <c r="U61" i="1"/>
  <c r="AM60" i="1"/>
  <c r="AL60" i="1"/>
  <c r="AK60" i="1"/>
  <c r="W60" i="1"/>
  <c r="AB60" i="1" s="1"/>
  <c r="U60" i="1"/>
  <c r="AM425" i="1"/>
  <c r="AL425" i="1"/>
  <c r="AK425" i="1"/>
  <c r="W425" i="1"/>
  <c r="AB425" i="1" s="1"/>
  <c r="U425" i="1"/>
  <c r="AM115" i="1"/>
  <c r="AL115" i="1"/>
  <c r="AK115" i="1"/>
  <c r="W115" i="1"/>
  <c r="AB115" i="1" s="1"/>
  <c r="U115" i="1"/>
  <c r="AM114" i="1"/>
  <c r="AL114" i="1"/>
  <c r="AK114" i="1"/>
  <c r="W114" i="1"/>
  <c r="AB114" i="1" s="1"/>
  <c r="U114" i="1"/>
  <c r="AM113" i="1"/>
  <c r="AL113" i="1"/>
  <c r="AK113" i="1"/>
  <c r="W113" i="1"/>
  <c r="AB113" i="1" s="1"/>
  <c r="U113" i="1"/>
  <c r="AM112" i="1"/>
  <c r="AL112" i="1"/>
  <c r="AK112" i="1"/>
  <c r="W112" i="1"/>
  <c r="AB112" i="1" s="1"/>
  <c r="U112" i="1"/>
  <c r="AM109" i="1"/>
  <c r="AL109" i="1"/>
  <c r="AK109" i="1"/>
  <c r="W109" i="1"/>
  <c r="AB109" i="1" s="1"/>
  <c r="U109" i="1"/>
  <c r="AM108" i="1"/>
  <c r="AL108" i="1"/>
  <c r="AK108" i="1"/>
  <c r="W108" i="1"/>
  <c r="AB108" i="1" s="1"/>
  <c r="U108" i="1"/>
  <c r="AM106" i="1"/>
  <c r="AL106" i="1"/>
  <c r="AK106" i="1"/>
  <c r="W106" i="1"/>
  <c r="AB106" i="1" s="1"/>
  <c r="U106" i="1"/>
  <c r="AM105" i="1"/>
  <c r="AL105" i="1"/>
  <c r="AK105" i="1"/>
  <c r="W105" i="1"/>
  <c r="AB105" i="1" s="1"/>
  <c r="U105" i="1"/>
  <c r="AM104" i="1"/>
  <c r="AL104" i="1"/>
  <c r="AK104" i="1"/>
  <c r="W104" i="1"/>
  <c r="AB104" i="1" s="1"/>
  <c r="U104" i="1"/>
  <c r="AM102" i="1"/>
  <c r="AL102" i="1"/>
  <c r="AK102" i="1"/>
  <c r="W102" i="1"/>
  <c r="AB102" i="1" s="1"/>
  <c r="U102" i="1"/>
  <c r="AM101" i="1"/>
  <c r="AL101" i="1"/>
  <c r="AK101" i="1"/>
  <c r="W101" i="1"/>
  <c r="AB101" i="1" s="1"/>
  <c r="U101" i="1"/>
  <c r="AM100" i="1"/>
  <c r="AL100" i="1"/>
  <c r="AK100" i="1"/>
  <c r="W100" i="1"/>
  <c r="AB100" i="1" s="1"/>
  <c r="U100" i="1"/>
  <c r="AM99" i="1"/>
  <c r="AL99" i="1"/>
  <c r="AK99" i="1"/>
  <c r="W99" i="1"/>
  <c r="AB99" i="1" s="1"/>
  <c r="U99" i="1"/>
  <c r="AM92" i="1"/>
  <c r="AL92" i="1"/>
  <c r="AK92" i="1"/>
  <c r="W92" i="1"/>
  <c r="AB92" i="1" s="1"/>
  <c r="U92" i="1"/>
  <c r="AM90" i="1"/>
  <c r="AL90" i="1"/>
  <c r="AK90" i="1"/>
  <c r="W90" i="1"/>
  <c r="AB90" i="1" s="1"/>
  <c r="U90" i="1"/>
  <c r="AM89" i="1"/>
  <c r="AL89" i="1"/>
  <c r="AK89" i="1"/>
  <c r="W89" i="1"/>
  <c r="AB89" i="1" s="1"/>
  <c r="U89" i="1"/>
  <c r="AM88" i="1"/>
  <c r="AL88" i="1"/>
  <c r="AK88" i="1"/>
  <c r="W88" i="1"/>
  <c r="AB88" i="1" s="1"/>
  <c r="U88" i="1"/>
  <c r="AM87" i="1"/>
  <c r="AL87" i="1"/>
  <c r="AK87" i="1"/>
  <c r="W87" i="1"/>
  <c r="AB87" i="1" s="1"/>
  <c r="U87" i="1"/>
  <c r="AM86" i="1"/>
  <c r="AL86" i="1"/>
  <c r="AK86" i="1"/>
  <c r="W86" i="1"/>
  <c r="AB86" i="1" s="1"/>
  <c r="U86" i="1"/>
  <c r="AM83" i="1"/>
  <c r="AL83" i="1"/>
  <c r="AK83" i="1"/>
  <c r="W83" i="1"/>
  <c r="AB83" i="1" s="1"/>
  <c r="U83" i="1"/>
  <c r="AM82" i="1"/>
  <c r="AL82" i="1"/>
  <c r="AK82" i="1"/>
  <c r="W82" i="1"/>
  <c r="AB82" i="1" s="1"/>
  <c r="U82" i="1"/>
  <c r="AM81" i="1"/>
  <c r="AL81" i="1"/>
  <c r="AK81" i="1"/>
  <c r="W81" i="1"/>
  <c r="AB81" i="1" s="1"/>
  <c r="U81" i="1"/>
  <c r="AM80" i="1"/>
  <c r="AL80" i="1"/>
  <c r="AK80" i="1"/>
  <c r="W80" i="1"/>
  <c r="AB80" i="1" s="1"/>
  <c r="U80" i="1"/>
  <c r="AM79" i="1"/>
  <c r="AL79" i="1"/>
  <c r="AK79" i="1"/>
  <c r="W79" i="1"/>
  <c r="AB79" i="1" s="1"/>
  <c r="U79" i="1"/>
  <c r="AM78" i="1"/>
  <c r="AL78" i="1"/>
  <c r="AK78" i="1"/>
  <c r="W78" i="1"/>
  <c r="AB78" i="1" s="1"/>
  <c r="U78" i="1"/>
  <c r="AM77" i="1"/>
  <c r="AL77" i="1"/>
  <c r="AK77" i="1"/>
  <c r="W77" i="1"/>
  <c r="AB77" i="1" s="1"/>
  <c r="U77" i="1"/>
  <c r="AM76" i="1"/>
  <c r="AL76" i="1"/>
  <c r="AK76" i="1"/>
  <c r="W76" i="1"/>
  <c r="AB76" i="1" s="1"/>
  <c r="U76" i="1"/>
  <c r="AM73" i="1"/>
  <c r="AL73" i="1"/>
  <c r="AK73" i="1"/>
  <c r="W73" i="1"/>
  <c r="AB73" i="1" s="1"/>
  <c r="U73" i="1"/>
  <c r="AM72" i="1"/>
  <c r="AL72" i="1"/>
  <c r="AK72" i="1"/>
  <c r="W72" i="1"/>
  <c r="AB72" i="1" s="1"/>
  <c r="U72" i="1"/>
  <c r="AM71" i="1"/>
  <c r="AL71" i="1"/>
  <c r="AK71" i="1"/>
  <c r="W71" i="1"/>
  <c r="AB71" i="1" s="1"/>
  <c r="U71" i="1"/>
  <c r="AM70" i="1"/>
  <c r="AL70" i="1"/>
  <c r="AK70" i="1"/>
  <c r="W70" i="1"/>
  <c r="AB70" i="1" s="1"/>
  <c r="U70" i="1"/>
  <c r="AM132" i="1"/>
  <c r="AL132" i="1"/>
  <c r="AK132" i="1"/>
  <c r="W132" i="1"/>
  <c r="AB132" i="1" s="1"/>
  <c r="U132" i="1"/>
  <c r="AM131" i="1"/>
  <c r="AL131" i="1"/>
  <c r="AK131" i="1"/>
  <c r="W131" i="1"/>
  <c r="AB131" i="1" s="1"/>
  <c r="U131" i="1"/>
  <c r="AM129" i="1"/>
  <c r="AL129" i="1"/>
  <c r="AK129" i="1"/>
  <c r="W129" i="1"/>
  <c r="AB129" i="1" s="1"/>
  <c r="U129" i="1"/>
  <c r="AM128" i="1"/>
  <c r="AL128" i="1"/>
  <c r="AK128" i="1"/>
  <c r="W128" i="1"/>
  <c r="AB128" i="1" s="1"/>
  <c r="U128" i="1"/>
  <c r="AM127" i="1"/>
  <c r="AL127" i="1"/>
  <c r="AK127" i="1"/>
  <c r="W127" i="1"/>
  <c r="AB127" i="1" s="1"/>
  <c r="U127" i="1"/>
  <c r="AM126" i="1"/>
  <c r="AL126" i="1"/>
  <c r="AK126" i="1"/>
  <c r="W126" i="1"/>
  <c r="AB126" i="1" s="1"/>
  <c r="U126" i="1"/>
  <c r="AM125" i="1"/>
  <c r="AL125" i="1"/>
  <c r="AK125" i="1"/>
  <c r="W125" i="1"/>
  <c r="AB125" i="1" s="1"/>
  <c r="U125" i="1"/>
  <c r="AM124" i="1"/>
  <c r="AL124" i="1"/>
  <c r="AK124" i="1"/>
  <c r="W124" i="1"/>
  <c r="AB124" i="1" s="1"/>
  <c r="U124" i="1"/>
  <c r="AM123" i="1"/>
  <c r="AL123" i="1"/>
  <c r="AK123" i="1"/>
  <c r="W123" i="1"/>
  <c r="AB123" i="1" s="1"/>
  <c r="U123" i="1"/>
  <c r="AM122" i="1"/>
  <c r="AL122" i="1"/>
  <c r="AK122" i="1"/>
  <c r="W122" i="1"/>
  <c r="AB122" i="1" s="1"/>
  <c r="U122" i="1"/>
  <c r="AM121" i="1"/>
  <c r="AL121" i="1"/>
  <c r="AK121" i="1"/>
  <c r="W121" i="1"/>
  <c r="AB121" i="1" s="1"/>
  <c r="U121" i="1"/>
  <c r="AM120" i="1"/>
  <c r="AL120" i="1"/>
  <c r="AK120" i="1"/>
  <c r="W120" i="1"/>
  <c r="AB120" i="1" s="1"/>
  <c r="U120" i="1"/>
  <c r="AM119" i="1"/>
  <c r="AL119" i="1"/>
  <c r="AK119" i="1"/>
  <c r="W119" i="1"/>
  <c r="AB119" i="1" s="1"/>
  <c r="U119" i="1"/>
  <c r="AM118" i="1"/>
  <c r="AL118" i="1"/>
  <c r="AK118" i="1"/>
  <c r="W118" i="1"/>
  <c r="AB118" i="1" s="1"/>
  <c r="U118" i="1"/>
  <c r="AM117" i="1"/>
  <c r="AL117" i="1"/>
  <c r="AK117" i="1"/>
  <c r="W117" i="1"/>
  <c r="AB117" i="1" s="1"/>
  <c r="U117" i="1"/>
  <c r="AM116" i="1"/>
  <c r="AL116" i="1"/>
  <c r="AK116" i="1"/>
  <c r="W116" i="1"/>
  <c r="AB116" i="1" s="1"/>
  <c r="U116" i="1"/>
  <c r="AM141" i="1"/>
  <c r="AL141" i="1"/>
  <c r="AK141" i="1"/>
  <c r="W141" i="1"/>
  <c r="AB141" i="1" s="1"/>
  <c r="U141" i="1"/>
  <c r="AM140" i="1"/>
  <c r="AL140" i="1"/>
  <c r="AK140" i="1"/>
  <c r="W140" i="1"/>
  <c r="AB140" i="1" s="1"/>
  <c r="U140" i="1"/>
  <c r="AM139" i="1"/>
  <c r="AL139" i="1"/>
  <c r="AK139" i="1"/>
  <c r="W139" i="1"/>
  <c r="AB139" i="1" s="1"/>
  <c r="U139" i="1"/>
  <c r="AM138" i="1"/>
  <c r="AL138" i="1"/>
  <c r="AK138" i="1"/>
  <c r="W138" i="1"/>
  <c r="AB138" i="1" s="1"/>
  <c r="U138" i="1"/>
  <c r="AM137" i="1"/>
  <c r="AL137" i="1"/>
  <c r="AK137" i="1"/>
  <c r="W137" i="1"/>
  <c r="AB137" i="1" s="1"/>
  <c r="U137" i="1"/>
  <c r="AM136" i="1"/>
  <c r="AL136" i="1"/>
  <c r="AK136" i="1"/>
  <c r="W136" i="1"/>
  <c r="AB136" i="1" s="1"/>
  <c r="U136" i="1"/>
  <c r="AM134" i="1"/>
  <c r="AL134" i="1"/>
  <c r="AK134" i="1"/>
  <c r="W134" i="1"/>
  <c r="AB134" i="1" s="1"/>
  <c r="U134" i="1"/>
  <c r="AM133" i="1"/>
  <c r="AL133" i="1"/>
  <c r="AK133" i="1"/>
  <c r="W133" i="1"/>
  <c r="AB133" i="1" s="1"/>
  <c r="U133" i="1"/>
  <c r="AM145" i="1"/>
  <c r="AL145" i="1"/>
  <c r="AK145" i="1"/>
  <c r="W145" i="1"/>
  <c r="AB145" i="1" s="1"/>
  <c r="U145" i="1"/>
  <c r="AM144" i="1"/>
  <c r="AL144" i="1"/>
  <c r="AK144" i="1"/>
  <c r="W144" i="1"/>
  <c r="AB144" i="1" s="1"/>
  <c r="U144" i="1"/>
  <c r="AM143" i="1"/>
  <c r="AL143" i="1"/>
  <c r="AK143" i="1"/>
  <c r="W143" i="1"/>
  <c r="AB143" i="1" s="1"/>
  <c r="U143" i="1"/>
  <c r="AM142" i="1"/>
  <c r="AL142" i="1"/>
  <c r="AK142" i="1"/>
  <c r="W142" i="1"/>
  <c r="AB142" i="1" s="1"/>
  <c r="U142" i="1"/>
  <c r="AM147" i="1"/>
  <c r="AL147" i="1"/>
  <c r="AK147" i="1"/>
  <c r="W147" i="1"/>
  <c r="AB147" i="1" s="1"/>
  <c r="U147" i="1"/>
  <c r="AM146" i="1"/>
  <c r="AL146" i="1"/>
  <c r="AK146" i="1"/>
  <c r="W146" i="1"/>
  <c r="AB146" i="1" s="1"/>
  <c r="U146" i="1"/>
  <c r="AM484" i="1"/>
  <c r="AL484" i="1"/>
  <c r="AK484" i="1"/>
  <c r="W484" i="1"/>
  <c r="AB484" i="1" s="1"/>
  <c r="U484" i="1"/>
  <c r="AM483" i="1"/>
  <c r="AL483" i="1"/>
  <c r="AK483" i="1"/>
  <c r="W483" i="1"/>
  <c r="AB483" i="1" s="1"/>
  <c r="U483" i="1"/>
  <c r="AM482" i="1"/>
  <c r="AL482" i="1"/>
  <c r="AK482" i="1"/>
  <c r="W482" i="1"/>
  <c r="AB482" i="1" s="1"/>
  <c r="U482" i="1"/>
  <c r="AM481" i="1"/>
  <c r="AL481" i="1"/>
  <c r="AK481" i="1"/>
  <c r="W481" i="1"/>
  <c r="AB481" i="1" s="1"/>
  <c r="U481" i="1"/>
  <c r="AM480" i="1"/>
  <c r="AL480" i="1"/>
  <c r="AK480" i="1"/>
  <c r="W480" i="1"/>
  <c r="AB480" i="1" s="1"/>
  <c r="U480" i="1"/>
  <c r="AM479" i="1"/>
  <c r="AL479" i="1"/>
  <c r="AK479" i="1"/>
  <c r="W479" i="1"/>
  <c r="AB479" i="1" s="1"/>
  <c r="U479" i="1"/>
  <c r="AM478" i="1"/>
  <c r="AL478" i="1"/>
  <c r="AK478" i="1"/>
  <c r="W478" i="1"/>
  <c r="AB478" i="1" s="1"/>
  <c r="U478" i="1"/>
  <c r="AM463" i="1"/>
  <c r="AL463" i="1"/>
  <c r="AK463" i="1"/>
  <c r="W463" i="1"/>
  <c r="AB463" i="1" s="1"/>
  <c r="U463" i="1"/>
  <c r="AM462" i="1"/>
  <c r="AL462" i="1"/>
  <c r="AK462" i="1"/>
  <c r="W462" i="1"/>
  <c r="AB462" i="1" s="1"/>
  <c r="U462" i="1"/>
  <c r="AM461" i="1"/>
  <c r="AL461" i="1"/>
  <c r="AK461" i="1"/>
  <c r="W461" i="1"/>
  <c r="AB461" i="1" s="1"/>
  <c r="U461" i="1"/>
  <c r="AM460" i="1"/>
  <c r="AL460" i="1"/>
  <c r="AK460" i="1"/>
  <c r="W460" i="1"/>
  <c r="AB460" i="1" s="1"/>
  <c r="U460" i="1"/>
  <c r="AM459" i="1"/>
  <c r="AL459" i="1"/>
  <c r="AK459" i="1"/>
  <c r="W459" i="1"/>
  <c r="AB459" i="1" s="1"/>
  <c r="U459" i="1"/>
  <c r="AM458" i="1"/>
  <c r="AL458" i="1"/>
  <c r="AK458" i="1"/>
  <c r="W458" i="1"/>
  <c r="AB458" i="1" s="1"/>
  <c r="U458" i="1"/>
  <c r="AM451" i="1"/>
  <c r="AL451" i="1"/>
  <c r="AK451" i="1"/>
  <c r="W451" i="1"/>
  <c r="AB451" i="1" s="1"/>
  <c r="U451" i="1"/>
  <c r="AM423" i="1"/>
  <c r="AL423" i="1"/>
  <c r="AK423" i="1"/>
  <c r="W423" i="1"/>
  <c r="AB423" i="1" s="1"/>
  <c r="U423" i="1"/>
  <c r="AM422" i="1"/>
  <c r="AL422" i="1"/>
  <c r="AK422" i="1"/>
  <c r="W422" i="1"/>
  <c r="AB422" i="1" s="1"/>
  <c r="U422" i="1"/>
  <c r="AM421" i="1"/>
  <c r="AL421" i="1"/>
  <c r="AK421" i="1"/>
  <c r="W421" i="1"/>
  <c r="AB421" i="1" s="1"/>
  <c r="U421" i="1"/>
  <c r="AM433" i="1"/>
  <c r="AL433" i="1"/>
  <c r="AK433" i="1"/>
  <c r="W433" i="1"/>
  <c r="AB433" i="1" s="1"/>
  <c r="U433" i="1"/>
  <c r="AM432" i="1"/>
  <c r="AL432" i="1"/>
  <c r="AK432" i="1"/>
  <c r="W432" i="1"/>
  <c r="AB432" i="1" s="1"/>
  <c r="U432" i="1"/>
  <c r="AM426" i="1"/>
  <c r="AL426" i="1"/>
  <c r="AK426" i="1"/>
  <c r="W426" i="1"/>
  <c r="AB426" i="1" s="1"/>
  <c r="U426" i="1"/>
  <c r="AM424" i="1"/>
  <c r="AL424" i="1"/>
  <c r="AK424" i="1"/>
  <c r="W424" i="1"/>
  <c r="AB424" i="1" s="1"/>
  <c r="U424" i="1"/>
  <c r="AM412" i="1"/>
  <c r="AL412" i="1"/>
  <c r="AK412" i="1"/>
  <c r="W412" i="1"/>
  <c r="AB412" i="1" s="1"/>
  <c r="U412" i="1"/>
  <c r="AM411" i="1"/>
  <c r="AL411" i="1"/>
  <c r="AK411" i="1"/>
  <c r="W411" i="1"/>
  <c r="AB411" i="1" s="1"/>
  <c r="U411" i="1"/>
  <c r="AM410" i="1"/>
  <c r="AL410" i="1"/>
  <c r="AK410" i="1"/>
  <c r="W410" i="1"/>
  <c r="AB410" i="1" s="1"/>
  <c r="U410" i="1"/>
  <c r="AM416" i="1"/>
  <c r="AL416" i="1"/>
  <c r="AK416" i="1"/>
  <c r="W416" i="1"/>
  <c r="AB416" i="1" s="1"/>
  <c r="U416" i="1"/>
  <c r="AM415" i="1"/>
  <c r="AL415" i="1"/>
  <c r="AK415" i="1"/>
  <c r="W415" i="1"/>
  <c r="AB415" i="1" s="1"/>
  <c r="U415" i="1"/>
  <c r="AM414" i="1"/>
  <c r="AL414" i="1"/>
  <c r="AK414" i="1"/>
  <c r="W414" i="1"/>
  <c r="AB414" i="1" s="1"/>
  <c r="U414" i="1"/>
  <c r="AM413" i="1"/>
  <c r="AL413" i="1"/>
  <c r="AK413" i="1"/>
  <c r="W413" i="1"/>
  <c r="AB413" i="1" s="1"/>
  <c r="U413" i="1"/>
  <c r="AM418" i="1"/>
  <c r="AL418" i="1"/>
  <c r="AK418" i="1"/>
  <c r="W418" i="1"/>
  <c r="AB418" i="1" s="1"/>
  <c r="U418" i="1"/>
  <c r="AM417" i="1"/>
  <c r="AL417" i="1"/>
  <c r="AK417" i="1"/>
  <c r="W417" i="1"/>
  <c r="AB417" i="1" s="1"/>
  <c r="U417" i="1"/>
  <c r="AM419" i="1"/>
  <c r="AL419" i="1"/>
  <c r="AK419" i="1"/>
  <c r="W419" i="1"/>
  <c r="AB419" i="1" s="1"/>
  <c r="U419" i="1"/>
  <c r="AM469" i="1"/>
  <c r="AL469" i="1"/>
  <c r="AK469" i="1"/>
  <c r="W469" i="1"/>
  <c r="AB469" i="1" s="1"/>
  <c r="U469" i="1"/>
  <c r="AM468" i="1"/>
  <c r="AL468" i="1"/>
  <c r="AK468" i="1"/>
  <c r="W468" i="1"/>
  <c r="AB468" i="1" s="1"/>
  <c r="U468" i="1"/>
  <c r="AM467" i="1"/>
  <c r="AL467" i="1"/>
  <c r="AK467" i="1"/>
  <c r="W467" i="1"/>
  <c r="AB467" i="1" s="1"/>
  <c r="U467" i="1"/>
  <c r="AM473" i="1"/>
  <c r="AL473" i="1"/>
  <c r="AK473" i="1"/>
  <c r="W473" i="1"/>
  <c r="AB473" i="1" s="1"/>
  <c r="U473" i="1"/>
  <c r="AM472" i="1"/>
  <c r="AL472" i="1"/>
  <c r="AK472" i="1"/>
  <c r="W472" i="1"/>
  <c r="AB472" i="1" s="1"/>
  <c r="U472" i="1"/>
  <c r="AM471" i="1"/>
  <c r="AL471" i="1"/>
  <c r="AK471" i="1"/>
  <c r="W471" i="1"/>
  <c r="AB471" i="1" s="1"/>
  <c r="U471" i="1"/>
  <c r="AM470" i="1"/>
  <c r="AL470" i="1"/>
  <c r="AK470" i="1"/>
  <c r="W470" i="1"/>
  <c r="AB470" i="1" s="1"/>
  <c r="U470" i="1"/>
  <c r="AM475" i="1"/>
  <c r="AL475" i="1"/>
  <c r="AK475" i="1"/>
  <c r="W475" i="1"/>
  <c r="AB475" i="1" s="1"/>
  <c r="U475" i="1"/>
  <c r="AM474" i="1"/>
  <c r="AL474" i="1"/>
  <c r="AK474" i="1"/>
  <c r="W474" i="1"/>
  <c r="AB474" i="1" s="1"/>
  <c r="U474" i="1"/>
  <c r="AM476" i="1"/>
  <c r="AL476" i="1"/>
  <c r="AK476" i="1"/>
  <c r="W476" i="1"/>
  <c r="AB476" i="1" s="1"/>
  <c r="U476" i="1"/>
  <c r="AM442" i="1"/>
  <c r="AL442" i="1"/>
  <c r="AK442" i="1"/>
  <c r="W442" i="1"/>
  <c r="AB442" i="1" s="1"/>
  <c r="U442" i="1"/>
  <c r="AM441" i="1"/>
  <c r="AL441" i="1"/>
  <c r="AK441" i="1"/>
  <c r="W441" i="1"/>
  <c r="AB441" i="1" s="1"/>
  <c r="U441" i="1"/>
  <c r="AM440" i="1"/>
  <c r="AL440" i="1"/>
  <c r="AK440" i="1"/>
  <c r="W440" i="1"/>
  <c r="AB440" i="1" s="1"/>
  <c r="U440" i="1"/>
  <c r="AM446" i="1"/>
  <c r="AL446" i="1"/>
  <c r="AK446" i="1"/>
  <c r="W446" i="1"/>
  <c r="AB446" i="1" s="1"/>
  <c r="U446" i="1"/>
  <c r="AM445" i="1"/>
  <c r="AL445" i="1"/>
  <c r="AK445" i="1"/>
  <c r="W445" i="1"/>
  <c r="AB445" i="1" s="1"/>
  <c r="U445" i="1"/>
  <c r="AM444" i="1"/>
  <c r="AL444" i="1"/>
  <c r="AK444" i="1"/>
  <c r="W444" i="1"/>
  <c r="AB444" i="1" s="1"/>
  <c r="U444" i="1"/>
  <c r="AM443" i="1"/>
  <c r="AL443" i="1"/>
  <c r="AK443" i="1"/>
  <c r="W443" i="1"/>
  <c r="AB443" i="1" s="1"/>
  <c r="U443" i="1"/>
  <c r="AM448" i="1"/>
  <c r="AL448" i="1"/>
  <c r="AK448" i="1"/>
  <c r="W448" i="1"/>
  <c r="AB448" i="1" s="1"/>
  <c r="U448" i="1"/>
  <c r="AM447" i="1"/>
  <c r="AL447" i="1"/>
  <c r="AK447" i="1"/>
  <c r="W447" i="1"/>
  <c r="AB447" i="1" s="1"/>
  <c r="U447" i="1"/>
  <c r="AM449" i="1"/>
  <c r="AL449" i="1"/>
  <c r="AK449" i="1"/>
  <c r="W449" i="1"/>
  <c r="AB449" i="1" s="1"/>
  <c r="U449" i="1"/>
  <c r="AM420" i="1"/>
  <c r="AL420" i="1"/>
  <c r="AK420" i="1"/>
  <c r="W420" i="1"/>
  <c r="AB420" i="1" s="1"/>
  <c r="U420" i="1"/>
  <c r="AM477" i="1"/>
  <c r="AL477" i="1"/>
  <c r="AK477" i="1"/>
  <c r="W477" i="1"/>
  <c r="AB477" i="1" s="1"/>
  <c r="U477" i="1"/>
  <c r="AM450" i="1"/>
  <c r="AL450" i="1"/>
  <c r="AK450" i="1"/>
  <c r="W450" i="1"/>
  <c r="AB450" i="1" s="1"/>
  <c r="U450" i="1"/>
  <c r="AM644" i="1"/>
  <c r="AL644" i="1"/>
  <c r="AK644" i="1"/>
  <c r="W644" i="1"/>
  <c r="AB644" i="1" s="1"/>
  <c r="U644" i="1"/>
  <c r="AM643" i="1"/>
  <c r="AL643" i="1"/>
  <c r="AK643" i="1"/>
  <c r="W643" i="1"/>
  <c r="AB643" i="1" s="1"/>
  <c r="U643" i="1"/>
  <c r="AM642" i="1"/>
  <c r="AL642" i="1"/>
  <c r="AK642" i="1"/>
  <c r="W642" i="1"/>
  <c r="AB642" i="1" s="1"/>
  <c r="U642" i="1"/>
  <c r="AM641" i="1"/>
  <c r="AL641" i="1"/>
  <c r="AK641" i="1"/>
  <c r="W641" i="1"/>
  <c r="AB641" i="1" s="1"/>
  <c r="U641" i="1"/>
  <c r="AM640" i="1"/>
  <c r="AL640" i="1"/>
  <c r="AK640" i="1"/>
  <c r="W640" i="1"/>
  <c r="AB640" i="1" s="1"/>
  <c r="U640" i="1"/>
  <c r="AM639" i="1"/>
  <c r="AL639" i="1"/>
  <c r="AK639" i="1"/>
  <c r="W639" i="1"/>
  <c r="AB639" i="1" s="1"/>
  <c r="U639" i="1"/>
  <c r="AM638" i="1"/>
  <c r="AL638" i="1"/>
  <c r="AK638" i="1"/>
  <c r="W638" i="1"/>
  <c r="AB638" i="1" s="1"/>
  <c r="U638" i="1"/>
  <c r="AM635" i="1"/>
  <c r="AL635" i="1"/>
  <c r="AK635" i="1"/>
  <c r="W635" i="1"/>
  <c r="AB635" i="1" s="1"/>
  <c r="U635" i="1"/>
  <c r="AM634" i="1"/>
  <c r="AL634" i="1"/>
  <c r="AK634" i="1"/>
  <c r="W634" i="1"/>
  <c r="AB634" i="1" s="1"/>
  <c r="U634" i="1"/>
  <c r="AM633" i="1"/>
  <c r="AL633" i="1"/>
  <c r="AK633" i="1"/>
  <c r="W633" i="1"/>
  <c r="AB633" i="1" s="1"/>
  <c r="U633" i="1"/>
  <c r="AM632" i="1"/>
  <c r="AL632" i="1"/>
  <c r="AK632" i="1"/>
  <c r="W632" i="1"/>
  <c r="AB632" i="1" s="1"/>
  <c r="U632" i="1"/>
  <c r="AM631" i="1"/>
  <c r="AL631" i="1"/>
  <c r="AK631" i="1"/>
  <c r="W631" i="1"/>
  <c r="AB631" i="1" s="1"/>
  <c r="U631" i="1"/>
  <c r="AM630" i="1"/>
  <c r="AL630" i="1"/>
  <c r="AK630" i="1"/>
  <c r="W630" i="1"/>
  <c r="AB630" i="1" s="1"/>
  <c r="U630" i="1"/>
  <c r="AM629" i="1"/>
  <c r="AL629" i="1"/>
  <c r="AK629" i="1"/>
  <c r="W629" i="1"/>
  <c r="AB629" i="1" s="1"/>
  <c r="U629" i="1"/>
  <c r="AM628" i="1"/>
  <c r="AL628" i="1"/>
  <c r="AK628" i="1"/>
  <c r="W628" i="1"/>
  <c r="AB628" i="1" s="1"/>
  <c r="U628" i="1"/>
  <c r="AM625" i="1"/>
  <c r="AL625" i="1"/>
  <c r="AK625" i="1"/>
  <c r="W625" i="1"/>
  <c r="AB625" i="1" s="1"/>
  <c r="U625" i="1"/>
  <c r="AM624" i="1"/>
  <c r="AL624" i="1"/>
  <c r="AK624" i="1"/>
  <c r="W624" i="1"/>
  <c r="AB624" i="1" s="1"/>
  <c r="U624" i="1"/>
  <c r="AM623" i="1"/>
  <c r="AL623" i="1"/>
  <c r="AK623" i="1"/>
  <c r="W623" i="1"/>
  <c r="AB623" i="1" s="1"/>
  <c r="U623" i="1"/>
  <c r="AM622" i="1"/>
  <c r="AL622" i="1"/>
  <c r="AK622" i="1"/>
  <c r="W622" i="1"/>
  <c r="AB622" i="1" s="1"/>
  <c r="U622" i="1"/>
  <c r="AM621" i="1"/>
  <c r="AL621" i="1"/>
  <c r="AK621" i="1"/>
  <c r="W621" i="1"/>
  <c r="AB621" i="1" s="1"/>
  <c r="U621" i="1"/>
  <c r="AM620" i="1"/>
  <c r="AL620" i="1"/>
  <c r="AK620" i="1"/>
  <c r="W620" i="1"/>
  <c r="AB620" i="1" s="1"/>
  <c r="U620" i="1"/>
  <c r="AM619" i="1"/>
  <c r="AL619" i="1"/>
  <c r="AK619" i="1"/>
  <c r="W619" i="1"/>
  <c r="AB619" i="1" s="1"/>
  <c r="U619" i="1"/>
  <c r="AM618" i="1"/>
  <c r="AL618" i="1"/>
  <c r="AK618" i="1"/>
  <c r="W618" i="1"/>
  <c r="AB618" i="1" s="1"/>
  <c r="U618" i="1"/>
  <c r="AM617" i="1"/>
  <c r="AL617" i="1"/>
  <c r="AK617" i="1"/>
  <c r="W617" i="1"/>
  <c r="AB617" i="1" s="1"/>
  <c r="U617" i="1"/>
  <c r="AM616" i="1"/>
  <c r="AL616" i="1"/>
  <c r="AK616" i="1"/>
  <c r="W616" i="1"/>
  <c r="AB616" i="1" s="1"/>
  <c r="U616" i="1"/>
  <c r="AM615" i="1"/>
  <c r="AL615" i="1"/>
  <c r="AK615" i="1"/>
  <c r="W615" i="1"/>
  <c r="AB615" i="1" s="1"/>
  <c r="U615" i="1"/>
  <c r="AM614" i="1"/>
  <c r="AL614" i="1"/>
  <c r="AK614" i="1"/>
  <c r="W614" i="1"/>
  <c r="AB614" i="1" s="1"/>
  <c r="U614" i="1"/>
  <c r="AM613" i="1"/>
  <c r="AL613" i="1"/>
  <c r="AK613" i="1"/>
  <c r="W613" i="1"/>
  <c r="AB613" i="1" s="1"/>
  <c r="U613" i="1"/>
  <c r="AM612" i="1"/>
  <c r="AL612" i="1"/>
  <c r="AK612" i="1"/>
  <c r="W612" i="1"/>
  <c r="AB612" i="1" s="1"/>
  <c r="U612" i="1"/>
  <c r="AM383" i="1"/>
  <c r="AL383" i="1"/>
  <c r="AK383" i="1"/>
  <c r="W383" i="1"/>
  <c r="AB383" i="1" s="1"/>
  <c r="U383" i="1"/>
  <c r="AM382" i="1"/>
  <c r="AL382" i="1"/>
  <c r="AK382" i="1"/>
  <c r="W382" i="1"/>
  <c r="AB382" i="1" s="1"/>
  <c r="U382" i="1"/>
  <c r="AM381" i="1"/>
  <c r="AL381" i="1"/>
  <c r="AK381" i="1"/>
  <c r="W381" i="1"/>
  <c r="AB381" i="1" s="1"/>
  <c r="U381" i="1"/>
  <c r="AM380" i="1"/>
  <c r="AL380" i="1"/>
  <c r="AK380" i="1"/>
  <c r="W380" i="1"/>
  <c r="AB380" i="1" s="1"/>
  <c r="U380" i="1"/>
  <c r="AM379" i="1"/>
  <c r="AL379" i="1"/>
  <c r="AK379" i="1"/>
  <c r="W379" i="1"/>
  <c r="AB379" i="1" s="1"/>
  <c r="U379" i="1"/>
  <c r="AM374" i="1"/>
  <c r="AL374" i="1"/>
  <c r="AK374" i="1"/>
  <c r="W374" i="1"/>
  <c r="AB374" i="1" s="1"/>
  <c r="U374" i="1"/>
  <c r="AM373" i="1"/>
  <c r="AL373" i="1"/>
  <c r="AK373" i="1"/>
  <c r="W373" i="1"/>
  <c r="AB373" i="1" s="1"/>
  <c r="U373" i="1"/>
  <c r="AM372" i="1"/>
  <c r="AL372" i="1"/>
  <c r="AK372" i="1"/>
  <c r="W372" i="1"/>
  <c r="AB372" i="1" s="1"/>
  <c r="U372" i="1"/>
  <c r="AM371" i="1"/>
  <c r="AL371" i="1"/>
  <c r="AK371" i="1"/>
  <c r="W371" i="1"/>
  <c r="AB371" i="1" s="1"/>
  <c r="U371" i="1"/>
  <c r="AM370" i="1"/>
  <c r="AL370" i="1"/>
  <c r="AK370" i="1"/>
  <c r="W370" i="1"/>
  <c r="AB370" i="1" s="1"/>
  <c r="U370" i="1"/>
  <c r="AM369" i="1"/>
  <c r="AL369" i="1"/>
  <c r="AK369" i="1"/>
  <c r="W369" i="1"/>
  <c r="AB369" i="1" s="1"/>
  <c r="U369" i="1"/>
  <c r="AM368" i="1"/>
  <c r="AL368" i="1"/>
  <c r="AK368" i="1"/>
  <c r="W368" i="1"/>
  <c r="AB368" i="1" s="1"/>
  <c r="U368" i="1"/>
  <c r="AM367" i="1"/>
  <c r="AL367" i="1"/>
  <c r="AK367" i="1"/>
  <c r="W367" i="1"/>
  <c r="AB367" i="1" s="1"/>
  <c r="U367" i="1"/>
  <c r="AM366" i="1"/>
  <c r="AL366" i="1"/>
  <c r="AK366" i="1"/>
  <c r="W366" i="1"/>
  <c r="AB366" i="1" s="1"/>
  <c r="U366" i="1"/>
  <c r="AM365" i="1"/>
  <c r="AL365" i="1"/>
  <c r="AK365" i="1"/>
  <c r="W365" i="1"/>
  <c r="AB365" i="1" s="1"/>
  <c r="U365" i="1"/>
  <c r="AM364" i="1"/>
  <c r="AL364" i="1"/>
  <c r="AK364" i="1"/>
  <c r="W364" i="1"/>
  <c r="AB364" i="1" s="1"/>
  <c r="U364" i="1"/>
  <c r="AM363" i="1"/>
  <c r="AL363" i="1"/>
  <c r="AK363" i="1"/>
  <c r="W363" i="1"/>
  <c r="AB363" i="1" s="1"/>
  <c r="U363" i="1"/>
  <c r="AM362" i="1"/>
  <c r="AL362" i="1"/>
  <c r="AK362" i="1"/>
  <c r="W362" i="1"/>
  <c r="AB362" i="1" s="1"/>
  <c r="U362" i="1"/>
  <c r="AM361" i="1"/>
  <c r="AL361" i="1"/>
  <c r="AK361" i="1"/>
  <c r="W361" i="1"/>
  <c r="AB361" i="1" s="1"/>
  <c r="U361" i="1"/>
  <c r="AM360" i="1"/>
  <c r="AL360" i="1"/>
  <c r="AK360" i="1"/>
  <c r="W360" i="1"/>
  <c r="AB360" i="1" s="1"/>
  <c r="U360" i="1"/>
  <c r="AM359" i="1"/>
  <c r="AL359" i="1"/>
  <c r="AK359" i="1"/>
  <c r="W359" i="1"/>
  <c r="AB359" i="1" s="1"/>
  <c r="U359" i="1"/>
  <c r="AM358" i="1"/>
  <c r="AL358" i="1"/>
  <c r="AK358" i="1"/>
  <c r="W358" i="1"/>
  <c r="AB358" i="1" s="1"/>
  <c r="U358" i="1"/>
  <c r="AM357" i="1"/>
  <c r="AL357" i="1"/>
  <c r="AK357" i="1"/>
  <c r="W357" i="1"/>
  <c r="AB357" i="1" s="1"/>
  <c r="U357" i="1"/>
  <c r="AM300" i="1"/>
  <c r="AL300" i="1"/>
  <c r="AK300" i="1"/>
  <c r="W300" i="1"/>
  <c r="AB300" i="1" s="1"/>
  <c r="U300" i="1"/>
  <c r="AM299" i="1"/>
  <c r="AL299" i="1"/>
  <c r="AK299" i="1"/>
  <c r="W299" i="1"/>
  <c r="AB299" i="1" s="1"/>
  <c r="U299" i="1"/>
  <c r="AM298" i="1"/>
  <c r="AL298" i="1"/>
  <c r="AK298" i="1"/>
  <c r="W298" i="1"/>
  <c r="AB298" i="1" s="1"/>
  <c r="U298" i="1"/>
  <c r="AM297" i="1"/>
  <c r="AL297" i="1"/>
  <c r="AK297" i="1"/>
  <c r="W297" i="1"/>
  <c r="AB297" i="1" s="1"/>
  <c r="U297" i="1"/>
  <c r="AM296" i="1"/>
  <c r="AL296" i="1"/>
  <c r="AK296" i="1"/>
  <c r="W296" i="1"/>
  <c r="AB296" i="1" s="1"/>
  <c r="U296" i="1"/>
  <c r="AM295" i="1"/>
  <c r="AL295" i="1"/>
  <c r="AK295" i="1"/>
  <c r="W295" i="1"/>
  <c r="AB295" i="1" s="1"/>
  <c r="U295" i="1"/>
  <c r="AM294" i="1"/>
  <c r="AL294" i="1"/>
  <c r="AK294" i="1"/>
  <c r="W294" i="1"/>
  <c r="AB294" i="1" s="1"/>
  <c r="U294" i="1"/>
  <c r="AM293" i="1"/>
  <c r="AL293" i="1"/>
  <c r="AK293" i="1"/>
  <c r="W293" i="1"/>
  <c r="AB293" i="1" s="1"/>
  <c r="U293" i="1"/>
  <c r="AM292" i="1"/>
  <c r="AL292" i="1"/>
  <c r="AK292" i="1"/>
  <c r="W292" i="1"/>
  <c r="AB292" i="1" s="1"/>
  <c r="U292" i="1"/>
  <c r="AM291" i="1"/>
  <c r="AL291" i="1"/>
  <c r="AK291" i="1"/>
  <c r="W291" i="1"/>
  <c r="AB291" i="1" s="1"/>
  <c r="U291" i="1"/>
  <c r="AM290" i="1"/>
  <c r="AL290" i="1"/>
  <c r="AK290" i="1"/>
  <c r="W290" i="1"/>
  <c r="AB290" i="1" s="1"/>
  <c r="U290" i="1"/>
  <c r="AM289" i="1"/>
  <c r="AL289" i="1"/>
  <c r="AK289" i="1"/>
  <c r="W289" i="1"/>
  <c r="AB289" i="1" s="1"/>
  <c r="U289" i="1"/>
  <c r="AM288" i="1"/>
  <c r="AL288" i="1"/>
  <c r="AK288" i="1"/>
  <c r="W288" i="1"/>
  <c r="AB288" i="1" s="1"/>
  <c r="U288" i="1"/>
  <c r="AM349" i="1"/>
  <c r="AL349" i="1"/>
  <c r="AK349" i="1"/>
  <c r="W349" i="1"/>
  <c r="AB349" i="1" s="1"/>
  <c r="U349" i="1"/>
  <c r="AM348" i="1"/>
  <c r="AL348" i="1"/>
  <c r="AK348" i="1"/>
  <c r="W348" i="1"/>
  <c r="AB348" i="1" s="1"/>
  <c r="U348" i="1"/>
  <c r="AM347" i="1"/>
  <c r="AL347" i="1"/>
  <c r="AK347" i="1"/>
  <c r="W347" i="1"/>
  <c r="AB347" i="1" s="1"/>
  <c r="U347" i="1"/>
  <c r="AM346" i="1"/>
  <c r="AL346" i="1"/>
  <c r="AK346" i="1"/>
  <c r="W346" i="1"/>
  <c r="AB346" i="1" s="1"/>
  <c r="U346" i="1"/>
  <c r="AM345" i="1"/>
  <c r="AL345" i="1"/>
  <c r="AK345" i="1"/>
  <c r="W345" i="1"/>
  <c r="AB345" i="1" s="1"/>
  <c r="U345" i="1"/>
  <c r="AM344" i="1"/>
  <c r="AL344" i="1"/>
  <c r="AK344" i="1"/>
  <c r="W344" i="1"/>
  <c r="AB344" i="1" s="1"/>
  <c r="U344" i="1"/>
  <c r="AM343" i="1"/>
  <c r="AL343" i="1"/>
  <c r="AK343" i="1"/>
  <c r="W343" i="1"/>
  <c r="AB343" i="1" s="1"/>
  <c r="U343" i="1"/>
  <c r="AM342" i="1"/>
  <c r="AL342" i="1"/>
  <c r="AK342" i="1"/>
  <c r="W342" i="1"/>
  <c r="AB342" i="1" s="1"/>
  <c r="U342" i="1"/>
  <c r="AM341" i="1"/>
  <c r="AL341" i="1"/>
  <c r="AK341" i="1"/>
  <c r="W341" i="1"/>
  <c r="AB341" i="1" s="1"/>
  <c r="U341" i="1"/>
  <c r="AM340" i="1"/>
  <c r="AL340" i="1"/>
  <c r="AK340" i="1"/>
  <c r="W340" i="1"/>
  <c r="AB340" i="1" s="1"/>
  <c r="U340" i="1"/>
  <c r="AM339" i="1"/>
  <c r="AL339" i="1"/>
  <c r="AK339" i="1"/>
  <c r="W339" i="1"/>
  <c r="AB339" i="1" s="1"/>
  <c r="U339" i="1"/>
  <c r="AM338" i="1"/>
  <c r="AL338" i="1"/>
  <c r="AK338" i="1"/>
  <c r="W338" i="1"/>
  <c r="AB338" i="1" s="1"/>
  <c r="U338" i="1"/>
  <c r="AM337" i="1"/>
  <c r="AL337" i="1"/>
  <c r="AK337" i="1"/>
  <c r="W337" i="1"/>
  <c r="AB337" i="1" s="1"/>
  <c r="U337" i="1"/>
  <c r="AM336" i="1"/>
  <c r="AL336" i="1"/>
  <c r="AK336" i="1"/>
  <c r="W336" i="1"/>
  <c r="AB336" i="1" s="1"/>
  <c r="U336" i="1"/>
  <c r="AM335" i="1"/>
  <c r="AL335" i="1"/>
  <c r="AK335" i="1"/>
  <c r="W335" i="1"/>
  <c r="AB335" i="1" s="1"/>
  <c r="U335" i="1"/>
  <c r="AM334" i="1"/>
  <c r="AL334" i="1"/>
  <c r="AK334" i="1"/>
  <c r="W334" i="1"/>
  <c r="AB334" i="1" s="1"/>
  <c r="U334" i="1"/>
  <c r="AM333" i="1"/>
  <c r="AL333" i="1"/>
  <c r="AK333" i="1"/>
  <c r="W333" i="1"/>
  <c r="AB333" i="1" s="1"/>
  <c r="U333" i="1"/>
  <c r="AM332" i="1"/>
  <c r="AL332" i="1"/>
  <c r="AK332" i="1"/>
  <c r="W332" i="1"/>
  <c r="AB332" i="1" s="1"/>
  <c r="U332" i="1"/>
  <c r="AM329" i="1"/>
  <c r="AL329" i="1"/>
  <c r="AK329" i="1"/>
  <c r="W329" i="1"/>
  <c r="AB329" i="1" s="1"/>
  <c r="U329" i="1"/>
  <c r="AM328" i="1"/>
  <c r="AL328" i="1"/>
  <c r="AK328" i="1"/>
  <c r="W328" i="1"/>
  <c r="AB328" i="1" s="1"/>
  <c r="U328" i="1"/>
  <c r="AM327" i="1"/>
  <c r="AL327" i="1"/>
  <c r="AK327" i="1"/>
  <c r="W327" i="1"/>
  <c r="AB327" i="1" s="1"/>
  <c r="U327" i="1"/>
  <c r="AM326" i="1"/>
  <c r="AL326" i="1"/>
  <c r="AK326" i="1"/>
  <c r="W326" i="1"/>
  <c r="AB326" i="1" s="1"/>
  <c r="U326" i="1"/>
  <c r="AM325" i="1"/>
  <c r="AL325" i="1"/>
  <c r="AK325" i="1"/>
  <c r="W325" i="1"/>
  <c r="AB325" i="1" s="1"/>
  <c r="U325" i="1"/>
  <c r="AM324" i="1"/>
  <c r="AL324" i="1"/>
  <c r="AK324" i="1"/>
  <c r="W324" i="1"/>
  <c r="AB324" i="1" s="1"/>
  <c r="U324" i="1"/>
  <c r="AM323" i="1"/>
  <c r="AL323" i="1"/>
  <c r="AK323" i="1"/>
  <c r="W323" i="1"/>
  <c r="AB323" i="1" s="1"/>
  <c r="U323" i="1"/>
  <c r="AM322" i="1"/>
  <c r="AL322" i="1"/>
  <c r="AK322" i="1"/>
  <c r="W322" i="1"/>
  <c r="AB322" i="1" s="1"/>
  <c r="U322" i="1"/>
  <c r="AM319" i="1"/>
  <c r="AL319" i="1"/>
  <c r="AK319" i="1"/>
  <c r="W319" i="1"/>
  <c r="AB319" i="1" s="1"/>
  <c r="U319" i="1"/>
  <c r="AM318" i="1"/>
  <c r="AL318" i="1"/>
  <c r="AK318" i="1"/>
  <c r="W318" i="1"/>
  <c r="AB318" i="1" s="1"/>
  <c r="U318" i="1"/>
  <c r="AM317" i="1"/>
  <c r="AL317" i="1"/>
  <c r="AK317" i="1"/>
  <c r="W317" i="1"/>
  <c r="AB317" i="1" s="1"/>
  <c r="U317" i="1"/>
  <c r="AM316" i="1"/>
  <c r="AL316" i="1"/>
  <c r="AK316" i="1"/>
  <c r="W316" i="1"/>
  <c r="AB316" i="1" s="1"/>
  <c r="U316" i="1"/>
  <c r="AM315" i="1"/>
  <c r="AL315" i="1"/>
  <c r="AK315" i="1"/>
  <c r="W315" i="1"/>
  <c r="AB315" i="1" s="1"/>
  <c r="U315" i="1"/>
  <c r="AM314" i="1"/>
  <c r="AL314" i="1"/>
  <c r="AK314" i="1"/>
  <c r="W314" i="1"/>
  <c r="AB314" i="1" s="1"/>
  <c r="U314" i="1"/>
  <c r="AM313" i="1"/>
  <c r="AL313" i="1"/>
  <c r="AK313" i="1"/>
  <c r="W313" i="1"/>
  <c r="AB313" i="1" s="1"/>
  <c r="U313" i="1"/>
  <c r="AM312" i="1"/>
  <c r="AL312" i="1"/>
  <c r="AK312" i="1"/>
  <c r="W312" i="1"/>
  <c r="AB312" i="1" s="1"/>
  <c r="U312" i="1"/>
  <c r="AM311" i="1"/>
  <c r="AL311" i="1"/>
  <c r="AK311" i="1"/>
  <c r="W311" i="1"/>
  <c r="AB311" i="1" s="1"/>
  <c r="U311" i="1"/>
  <c r="AM310" i="1"/>
  <c r="AL310" i="1"/>
  <c r="AK310" i="1"/>
  <c r="W310" i="1"/>
  <c r="AB310" i="1" s="1"/>
  <c r="U310" i="1"/>
  <c r="AM309" i="1"/>
  <c r="AL309" i="1"/>
  <c r="AK309" i="1"/>
  <c r="W309" i="1"/>
  <c r="AB309" i="1" s="1"/>
  <c r="U309" i="1"/>
  <c r="AM304" i="1"/>
  <c r="AL304" i="1"/>
  <c r="AK304" i="1"/>
  <c r="W304" i="1"/>
  <c r="AB304" i="1" s="1"/>
  <c r="U304" i="1"/>
  <c r="AM303" i="1"/>
  <c r="AL303" i="1"/>
  <c r="AK303" i="1"/>
  <c r="W303" i="1"/>
  <c r="AB303" i="1" s="1"/>
  <c r="U303" i="1"/>
  <c r="AM302" i="1"/>
  <c r="AL302" i="1"/>
  <c r="AK302" i="1"/>
  <c r="W302" i="1"/>
  <c r="AB302" i="1" s="1"/>
  <c r="U302" i="1"/>
  <c r="AM301" i="1"/>
  <c r="AL301" i="1"/>
  <c r="AK301" i="1"/>
  <c r="W301" i="1"/>
  <c r="AB301" i="1" s="1"/>
  <c r="U301" i="1"/>
  <c r="AM280" i="1"/>
  <c r="AL280" i="1"/>
  <c r="AK280" i="1"/>
  <c r="W280" i="1"/>
  <c r="AB280" i="1" s="1"/>
  <c r="U280" i="1"/>
  <c r="AM279" i="1"/>
  <c r="AL279" i="1"/>
  <c r="AK279" i="1"/>
  <c r="W279" i="1"/>
  <c r="AB279" i="1" s="1"/>
  <c r="U279" i="1"/>
  <c r="AM278" i="1"/>
  <c r="AL278" i="1"/>
  <c r="AK278" i="1"/>
  <c r="W278" i="1"/>
  <c r="AB278" i="1" s="1"/>
  <c r="U278" i="1"/>
  <c r="AM277" i="1"/>
  <c r="AL277" i="1"/>
  <c r="AK277" i="1"/>
  <c r="W277" i="1"/>
  <c r="AB277" i="1" s="1"/>
  <c r="U277" i="1"/>
  <c r="AM276" i="1"/>
  <c r="AL276" i="1"/>
  <c r="AK276" i="1"/>
  <c r="W276" i="1"/>
  <c r="AB276" i="1" s="1"/>
  <c r="U276" i="1"/>
  <c r="AM275" i="1"/>
  <c r="AL275" i="1"/>
  <c r="AK275" i="1"/>
  <c r="W275" i="1"/>
  <c r="AB275" i="1" s="1"/>
  <c r="U275" i="1"/>
  <c r="AM272" i="1"/>
  <c r="AL272" i="1"/>
  <c r="AK272" i="1"/>
  <c r="W272" i="1"/>
  <c r="AB272" i="1" s="1"/>
  <c r="U272" i="1"/>
  <c r="AM271" i="1"/>
  <c r="AL271" i="1"/>
  <c r="AK271" i="1"/>
  <c r="W271" i="1"/>
  <c r="AB271" i="1" s="1"/>
  <c r="U271" i="1"/>
  <c r="AM270" i="1"/>
  <c r="AL270" i="1"/>
  <c r="AK270" i="1"/>
  <c r="W270" i="1"/>
  <c r="AB270" i="1" s="1"/>
  <c r="U270" i="1"/>
  <c r="AM269" i="1"/>
  <c r="AL269" i="1"/>
  <c r="AK269" i="1"/>
  <c r="W269" i="1"/>
  <c r="AB269" i="1" s="1"/>
  <c r="U269" i="1"/>
  <c r="AM268" i="1"/>
  <c r="AL268" i="1"/>
  <c r="AK268" i="1"/>
  <c r="W268" i="1"/>
  <c r="AB268" i="1" s="1"/>
  <c r="U268" i="1"/>
  <c r="AM267" i="1"/>
  <c r="AL267" i="1"/>
  <c r="AK267" i="1"/>
  <c r="W267" i="1"/>
  <c r="AB267" i="1" s="1"/>
  <c r="U267" i="1"/>
  <c r="AM266" i="1"/>
  <c r="AL266" i="1"/>
  <c r="AK266" i="1"/>
  <c r="W266" i="1"/>
  <c r="AB266" i="1" s="1"/>
  <c r="U266" i="1"/>
  <c r="AM265" i="1"/>
  <c r="AL265" i="1"/>
  <c r="AK265" i="1"/>
  <c r="W265" i="1"/>
  <c r="AB265" i="1" s="1"/>
  <c r="U265" i="1"/>
  <c r="AM264" i="1"/>
  <c r="AL264" i="1"/>
  <c r="AK264" i="1"/>
  <c r="W264" i="1"/>
  <c r="AB264" i="1" s="1"/>
  <c r="U264" i="1"/>
  <c r="AM263" i="1"/>
  <c r="AL263" i="1"/>
  <c r="AK263" i="1"/>
  <c r="W263" i="1"/>
  <c r="AB263" i="1" s="1"/>
  <c r="U263" i="1"/>
  <c r="AM262" i="1"/>
  <c r="AL262" i="1"/>
  <c r="AK262" i="1"/>
  <c r="W262" i="1"/>
  <c r="AB262" i="1" s="1"/>
  <c r="U262" i="1"/>
  <c r="AM261" i="1"/>
  <c r="AL261" i="1"/>
  <c r="AK261" i="1"/>
  <c r="W261" i="1"/>
  <c r="AB261" i="1" s="1"/>
  <c r="U261" i="1"/>
  <c r="AM260" i="1"/>
  <c r="AL260" i="1"/>
  <c r="AK260" i="1"/>
  <c r="W260" i="1"/>
  <c r="AB260" i="1" s="1"/>
  <c r="U260" i="1"/>
  <c r="AM259" i="1"/>
  <c r="AL259" i="1"/>
  <c r="AK259" i="1"/>
  <c r="W259" i="1"/>
  <c r="AB259" i="1" s="1"/>
  <c r="U259" i="1"/>
  <c r="AM258" i="1"/>
  <c r="AL258" i="1"/>
  <c r="AK258" i="1"/>
  <c r="W258" i="1"/>
  <c r="AB258" i="1" s="1"/>
  <c r="U258" i="1"/>
  <c r="AM257" i="1"/>
  <c r="AL257" i="1"/>
  <c r="AK257" i="1"/>
  <c r="W257" i="1"/>
  <c r="AB257" i="1" s="1"/>
  <c r="U257" i="1"/>
  <c r="AM256" i="1"/>
  <c r="AL256" i="1"/>
  <c r="AK256" i="1"/>
  <c r="W256" i="1"/>
  <c r="AB256" i="1" s="1"/>
  <c r="U256" i="1"/>
  <c r="AM255" i="1"/>
  <c r="AL255" i="1"/>
  <c r="AK255" i="1"/>
  <c r="W255" i="1"/>
  <c r="AB255" i="1" s="1"/>
  <c r="U255" i="1"/>
  <c r="AM254" i="1"/>
  <c r="AL254" i="1"/>
  <c r="AK254" i="1"/>
  <c r="W254" i="1"/>
  <c r="AB254" i="1" s="1"/>
  <c r="U254" i="1"/>
  <c r="AM251" i="1"/>
  <c r="AL251" i="1"/>
  <c r="AK251" i="1"/>
  <c r="W251" i="1"/>
  <c r="AB251" i="1" s="1"/>
  <c r="U251" i="1"/>
  <c r="AM250" i="1"/>
  <c r="AL250" i="1"/>
  <c r="AK250" i="1"/>
  <c r="W250" i="1"/>
  <c r="AB250" i="1" s="1"/>
  <c r="U250" i="1"/>
  <c r="AM249" i="1"/>
  <c r="AL249" i="1"/>
  <c r="AK249" i="1"/>
  <c r="W249" i="1"/>
  <c r="AB249" i="1" s="1"/>
  <c r="U249" i="1"/>
  <c r="AM248" i="1"/>
  <c r="AL248" i="1"/>
  <c r="AK248" i="1"/>
  <c r="W248" i="1"/>
  <c r="AB248" i="1" s="1"/>
  <c r="U248" i="1"/>
  <c r="AM247" i="1"/>
  <c r="AL247" i="1"/>
  <c r="AK247" i="1"/>
  <c r="W247" i="1"/>
  <c r="AB247" i="1" s="1"/>
  <c r="U247" i="1"/>
  <c r="AM246" i="1"/>
  <c r="AL246" i="1"/>
  <c r="AK246" i="1"/>
  <c r="W246" i="1"/>
  <c r="AB246" i="1" s="1"/>
  <c r="U246" i="1"/>
  <c r="AM245" i="1"/>
  <c r="AL245" i="1"/>
  <c r="AK245" i="1"/>
  <c r="W245" i="1"/>
  <c r="AB245" i="1" s="1"/>
  <c r="U245" i="1"/>
  <c r="AM244" i="1"/>
  <c r="AL244" i="1"/>
  <c r="AK244" i="1"/>
  <c r="W244" i="1"/>
  <c r="AB244" i="1" s="1"/>
  <c r="U244" i="1"/>
  <c r="AM243" i="1"/>
  <c r="AL243" i="1"/>
  <c r="AK243" i="1"/>
  <c r="W243" i="1"/>
  <c r="AB243" i="1" s="1"/>
  <c r="U243" i="1"/>
  <c r="AM242" i="1"/>
  <c r="AL242" i="1"/>
  <c r="AK242" i="1"/>
  <c r="W242" i="1"/>
  <c r="AB242" i="1" s="1"/>
  <c r="U242" i="1"/>
  <c r="AM241" i="1"/>
  <c r="AL241" i="1"/>
  <c r="AK241" i="1"/>
  <c r="W241" i="1"/>
  <c r="AB241" i="1" s="1"/>
  <c r="U241" i="1"/>
  <c r="AM240" i="1"/>
  <c r="AL240" i="1"/>
  <c r="AK240" i="1"/>
  <c r="W240" i="1"/>
  <c r="AB240" i="1" s="1"/>
  <c r="U240" i="1"/>
  <c r="AM239" i="1"/>
  <c r="AL239" i="1"/>
  <c r="AK239" i="1"/>
  <c r="W239" i="1"/>
  <c r="AB239" i="1" s="1"/>
  <c r="U239" i="1"/>
  <c r="AM234" i="1"/>
  <c r="AL234" i="1"/>
  <c r="AK234" i="1"/>
  <c r="W234" i="1"/>
  <c r="AB234" i="1" s="1"/>
  <c r="U234" i="1"/>
  <c r="AM233" i="1"/>
  <c r="AL233" i="1"/>
  <c r="AK233" i="1"/>
  <c r="W233" i="1"/>
  <c r="AB233" i="1" s="1"/>
  <c r="U233" i="1"/>
  <c r="AM232" i="1"/>
  <c r="AL232" i="1"/>
  <c r="AK232" i="1"/>
  <c r="W232" i="1"/>
  <c r="AB232" i="1" s="1"/>
  <c r="U232" i="1"/>
  <c r="AM224" i="1"/>
  <c r="AL224" i="1"/>
  <c r="AK224" i="1"/>
  <c r="W224" i="1"/>
  <c r="AB224" i="1" s="1"/>
  <c r="U224" i="1"/>
  <c r="AM223" i="1"/>
  <c r="AL223" i="1"/>
  <c r="AK223" i="1"/>
  <c r="W223" i="1"/>
  <c r="AB223" i="1" s="1"/>
  <c r="U223" i="1"/>
  <c r="AM222" i="1"/>
  <c r="AL222" i="1"/>
  <c r="AK222" i="1"/>
  <c r="W222" i="1"/>
  <c r="AB222" i="1" s="1"/>
  <c r="U222" i="1"/>
  <c r="AM221" i="1"/>
  <c r="AL221" i="1"/>
  <c r="AK221" i="1"/>
  <c r="W221" i="1"/>
  <c r="AB221" i="1" s="1"/>
  <c r="U221" i="1"/>
  <c r="AM220" i="1"/>
  <c r="AL220" i="1"/>
  <c r="AK220" i="1"/>
  <c r="W220" i="1"/>
  <c r="AB220" i="1" s="1"/>
  <c r="U220" i="1"/>
  <c r="AM219" i="1"/>
  <c r="AL219" i="1"/>
  <c r="AK219" i="1"/>
  <c r="W219" i="1"/>
  <c r="AB219" i="1" s="1"/>
  <c r="U219" i="1"/>
  <c r="AM216" i="1"/>
  <c r="AL216" i="1"/>
  <c r="AK216" i="1"/>
  <c r="W216" i="1"/>
  <c r="AB216" i="1" s="1"/>
  <c r="U216" i="1"/>
  <c r="AM215" i="1"/>
  <c r="AL215" i="1"/>
  <c r="AK215" i="1"/>
  <c r="W215" i="1"/>
  <c r="AB215" i="1" s="1"/>
  <c r="U215" i="1"/>
  <c r="AM214" i="1"/>
  <c r="AL214" i="1"/>
  <c r="AK214" i="1"/>
  <c r="W214" i="1"/>
  <c r="AB214" i="1" s="1"/>
  <c r="U214" i="1"/>
  <c r="AM213" i="1"/>
  <c r="AL213" i="1"/>
  <c r="AK213" i="1"/>
  <c r="W213" i="1"/>
  <c r="AB213" i="1" s="1"/>
  <c r="U213" i="1"/>
  <c r="AM212" i="1"/>
  <c r="AL212" i="1"/>
  <c r="AK212" i="1"/>
  <c r="W212" i="1"/>
  <c r="AB212" i="1" s="1"/>
  <c r="U212" i="1"/>
  <c r="AM211" i="1"/>
  <c r="AL211" i="1"/>
  <c r="AK211" i="1"/>
  <c r="W211" i="1"/>
  <c r="AB211" i="1" s="1"/>
  <c r="U211" i="1"/>
  <c r="AM210" i="1"/>
  <c r="AL210" i="1"/>
  <c r="AK210" i="1"/>
  <c r="W210" i="1"/>
  <c r="AB210" i="1" s="1"/>
  <c r="U210" i="1"/>
  <c r="AM209" i="1"/>
  <c r="AL209" i="1"/>
  <c r="AK209" i="1"/>
  <c r="W209" i="1"/>
  <c r="AB209" i="1" s="1"/>
  <c r="U209" i="1"/>
  <c r="AM208" i="1"/>
  <c r="AL208" i="1"/>
  <c r="AK208" i="1"/>
  <c r="W208" i="1"/>
  <c r="AB208" i="1" s="1"/>
  <c r="U208" i="1"/>
  <c r="AM207" i="1"/>
  <c r="AL207" i="1"/>
  <c r="AK207" i="1"/>
  <c r="W207" i="1"/>
  <c r="AB207" i="1" s="1"/>
  <c r="U207" i="1"/>
  <c r="AM206" i="1"/>
  <c r="AL206" i="1"/>
  <c r="AK206" i="1"/>
  <c r="W206" i="1"/>
  <c r="AB206" i="1" s="1"/>
  <c r="U206" i="1"/>
  <c r="AM205" i="1"/>
  <c r="AL205" i="1"/>
  <c r="AK205" i="1"/>
  <c r="W205" i="1"/>
  <c r="AB205" i="1" s="1"/>
  <c r="U205" i="1"/>
  <c r="AM204" i="1"/>
  <c r="AL204" i="1"/>
  <c r="AK204" i="1"/>
  <c r="W204" i="1"/>
  <c r="AB204" i="1" s="1"/>
  <c r="U204" i="1"/>
  <c r="AM203" i="1"/>
  <c r="AL203" i="1"/>
  <c r="AK203" i="1"/>
  <c r="W203" i="1"/>
  <c r="AB203" i="1" s="1"/>
  <c r="U203" i="1"/>
  <c r="AM202" i="1"/>
  <c r="AL202" i="1"/>
  <c r="AK202" i="1"/>
  <c r="W202" i="1"/>
  <c r="AB202" i="1" s="1"/>
  <c r="U202" i="1"/>
  <c r="AM201" i="1"/>
  <c r="AL201" i="1"/>
  <c r="AK201" i="1"/>
  <c r="W201" i="1"/>
  <c r="AB201" i="1" s="1"/>
  <c r="U201" i="1"/>
  <c r="AM198" i="1"/>
  <c r="AL198" i="1"/>
  <c r="AK198" i="1"/>
  <c r="W198" i="1"/>
  <c r="AB198" i="1" s="1"/>
  <c r="U198" i="1"/>
  <c r="AM197" i="1"/>
  <c r="AL197" i="1"/>
  <c r="AK197" i="1"/>
  <c r="W197" i="1"/>
  <c r="AB197" i="1" s="1"/>
  <c r="U197" i="1"/>
  <c r="AM196" i="1"/>
  <c r="AL196" i="1"/>
  <c r="AK196" i="1"/>
  <c r="W196" i="1"/>
  <c r="AB196" i="1" s="1"/>
  <c r="U196" i="1"/>
  <c r="AM195" i="1"/>
  <c r="AL195" i="1"/>
  <c r="AK195" i="1"/>
  <c r="W195" i="1"/>
  <c r="AB195" i="1" s="1"/>
  <c r="U195" i="1"/>
  <c r="AM194" i="1"/>
  <c r="AL194" i="1"/>
  <c r="AK194" i="1"/>
  <c r="W194" i="1"/>
  <c r="AB194" i="1" s="1"/>
  <c r="U194" i="1"/>
  <c r="AM193" i="1"/>
  <c r="AL193" i="1"/>
  <c r="AK193" i="1"/>
  <c r="W193" i="1"/>
  <c r="AB193" i="1" s="1"/>
  <c r="U193" i="1"/>
  <c r="AM192" i="1"/>
  <c r="AL192" i="1"/>
  <c r="AK192" i="1"/>
  <c r="W192" i="1"/>
  <c r="AB192" i="1" s="1"/>
  <c r="U192" i="1"/>
  <c r="AM158" i="1"/>
  <c r="AL158" i="1"/>
  <c r="AK158" i="1"/>
  <c r="W158" i="1"/>
  <c r="AB158" i="1" s="1"/>
  <c r="U158" i="1"/>
  <c r="AM157" i="1"/>
  <c r="AL157" i="1"/>
  <c r="AK157" i="1"/>
  <c r="W157" i="1"/>
  <c r="AB157" i="1" s="1"/>
  <c r="U157" i="1"/>
  <c r="AM155" i="1"/>
  <c r="AL155" i="1"/>
  <c r="AK155" i="1"/>
  <c r="W155" i="1"/>
  <c r="AB155" i="1" s="1"/>
  <c r="U155" i="1"/>
  <c r="AM156" i="1"/>
  <c r="AL156" i="1"/>
  <c r="AK156" i="1"/>
  <c r="W156" i="1"/>
  <c r="AB156" i="1" s="1"/>
  <c r="U156" i="1"/>
  <c r="AM154" i="1"/>
  <c r="AL154" i="1"/>
  <c r="AK154" i="1"/>
  <c r="W154" i="1"/>
  <c r="AB154" i="1" s="1"/>
  <c r="U154" i="1"/>
  <c r="AM153" i="1"/>
  <c r="AL153" i="1"/>
  <c r="AK153" i="1"/>
  <c r="W153" i="1"/>
  <c r="AB153" i="1" s="1"/>
  <c r="U153" i="1"/>
  <c r="AM152" i="1"/>
  <c r="AL152" i="1"/>
  <c r="AK152" i="1"/>
  <c r="W152" i="1"/>
  <c r="AB152" i="1" s="1"/>
  <c r="U152" i="1"/>
  <c r="AM151" i="1"/>
  <c r="AL151" i="1"/>
  <c r="AK151" i="1"/>
  <c r="W151" i="1"/>
  <c r="AB151" i="1" s="1"/>
  <c r="U151" i="1"/>
  <c r="AM170" i="1"/>
  <c r="AL170" i="1"/>
  <c r="AK170" i="1"/>
  <c r="W170" i="1"/>
  <c r="AB170" i="1" s="1"/>
  <c r="U170" i="1"/>
  <c r="AM169" i="1"/>
  <c r="AL169" i="1"/>
  <c r="AK169" i="1"/>
  <c r="W169" i="1"/>
  <c r="AB169" i="1" s="1"/>
  <c r="U169" i="1"/>
  <c r="AM168" i="1"/>
  <c r="AL168" i="1"/>
  <c r="AK168" i="1"/>
  <c r="W168" i="1"/>
  <c r="AB168" i="1" s="1"/>
  <c r="U168" i="1"/>
  <c r="AM167" i="1"/>
  <c r="AL167" i="1"/>
  <c r="AK167" i="1"/>
  <c r="W167" i="1"/>
  <c r="AB167" i="1" s="1"/>
  <c r="U167" i="1"/>
  <c r="AM162" i="1"/>
  <c r="AL162" i="1"/>
  <c r="AK162" i="1"/>
  <c r="W162" i="1"/>
  <c r="AB162" i="1" s="1"/>
  <c r="U162" i="1"/>
  <c r="AM161" i="1"/>
  <c r="AL161" i="1"/>
  <c r="AK161" i="1"/>
  <c r="W161" i="1"/>
  <c r="AB161" i="1" s="1"/>
  <c r="U161" i="1"/>
  <c r="AM160" i="1"/>
  <c r="AL160" i="1"/>
  <c r="AK160" i="1"/>
  <c r="W160" i="1"/>
  <c r="AB160" i="1" s="1"/>
  <c r="U160" i="1"/>
  <c r="AM159" i="1"/>
  <c r="AL159" i="1"/>
  <c r="AK159" i="1"/>
  <c r="W159" i="1"/>
  <c r="AB159" i="1" s="1"/>
  <c r="U159" i="1"/>
  <c r="AM178" i="1"/>
  <c r="AL178" i="1"/>
  <c r="AK178" i="1"/>
  <c r="W178" i="1"/>
  <c r="AB178" i="1" s="1"/>
  <c r="U178" i="1"/>
  <c r="AM177" i="1"/>
  <c r="AL177" i="1"/>
  <c r="AK177" i="1"/>
  <c r="W177" i="1"/>
  <c r="AB177" i="1" s="1"/>
  <c r="U177" i="1"/>
  <c r="AM176" i="1"/>
  <c r="AL176" i="1"/>
  <c r="AK176" i="1"/>
  <c r="W176" i="1"/>
  <c r="AB176" i="1" s="1"/>
  <c r="U176" i="1"/>
  <c r="AM175" i="1"/>
  <c r="AL175" i="1"/>
  <c r="AK175" i="1"/>
  <c r="W175" i="1"/>
  <c r="AB175" i="1" s="1"/>
  <c r="U175" i="1"/>
  <c r="AM174" i="1"/>
  <c r="AL174" i="1"/>
  <c r="AK174" i="1"/>
  <c r="W174" i="1"/>
  <c r="AB174" i="1" s="1"/>
  <c r="U174" i="1"/>
  <c r="AM173" i="1"/>
  <c r="AL173" i="1"/>
  <c r="AK173" i="1"/>
  <c r="W173" i="1"/>
  <c r="AB173" i="1" s="1"/>
  <c r="U173" i="1"/>
  <c r="AM172" i="1"/>
  <c r="AL172" i="1"/>
  <c r="AK172" i="1"/>
  <c r="W172" i="1"/>
  <c r="AB172" i="1" s="1"/>
  <c r="U172" i="1"/>
  <c r="AM171" i="1"/>
  <c r="AL171" i="1"/>
  <c r="AK171" i="1"/>
  <c r="W171" i="1"/>
  <c r="AB171" i="1" s="1"/>
  <c r="U171" i="1"/>
  <c r="AM182" i="1"/>
  <c r="AL182" i="1"/>
  <c r="AK182" i="1"/>
  <c r="W182" i="1"/>
  <c r="AB182" i="1" s="1"/>
  <c r="U182" i="1"/>
  <c r="AM181" i="1"/>
  <c r="AL181" i="1"/>
  <c r="AK181" i="1"/>
  <c r="W181" i="1"/>
  <c r="AB181" i="1" s="1"/>
  <c r="U181" i="1"/>
  <c r="AM180" i="1"/>
  <c r="AL180" i="1"/>
  <c r="AK180" i="1"/>
  <c r="W180" i="1"/>
  <c r="AB180" i="1" s="1"/>
  <c r="U180" i="1"/>
  <c r="AM179" i="1"/>
  <c r="AL179" i="1"/>
  <c r="AK179" i="1"/>
  <c r="W179" i="1"/>
  <c r="AB179" i="1" s="1"/>
  <c r="U179" i="1"/>
  <c r="AM184" i="1"/>
  <c r="AL184" i="1"/>
  <c r="AK184" i="1"/>
  <c r="W184" i="1"/>
  <c r="AB184" i="1" s="1"/>
  <c r="U184" i="1"/>
  <c r="AM183" i="1"/>
  <c r="AL183" i="1"/>
  <c r="AK183" i="1"/>
  <c r="W183" i="1"/>
  <c r="AB183" i="1" s="1"/>
  <c r="U183" i="1"/>
  <c r="AM185" i="1"/>
  <c r="AL185" i="1"/>
  <c r="AK185" i="1"/>
  <c r="W185" i="1"/>
  <c r="AB185" i="1" s="1"/>
  <c r="U185" i="1"/>
  <c r="AM186" i="1"/>
  <c r="AL186" i="1"/>
  <c r="AK186" i="1"/>
  <c r="W186" i="1"/>
  <c r="AB186" i="1" s="1"/>
  <c r="U186"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X572" i="1" l="1"/>
  <c r="AC572" i="1" s="1"/>
  <c r="AJ572" i="1" s="1"/>
  <c r="AG572" i="1" s="1"/>
  <c r="AD572" i="1" s="1"/>
  <c r="S567" i="1"/>
  <c r="X567" i="1"/>
  <c r="AC567" i="1" s="1"/>
  <c r="AJ567" i="1" s="1"/>
  <c r="AG567" i="1" s="1"/>
  <c r="AD567" i="1" s="1"/>
  <c r="X403" i="1" l="1"/>
  <c r="AC403" i="1" s="1"/>
  <c r="AJ403" i="1" s="1"/>
  <c r="AG403" i="1" s="1"/>
  <c r="AD403" i="1" s="1"/>
  <c r="X323" i="1"/>
  <c r="AC323" i="1" s="1"/>
  <c r="AJ323" i="1" s="1"/>
  <c r="AG323" i="1" s="1"/>
  <c r="AD323" i="1" s="1"/>
  <c r="S467" i="1"/>
  <c r="S3" i="1"/>
  <c r="S403" i="1" l="1"/>
  <c r="S117" i="1"/>
  <c r="X313" i="1"/>
  <c r="AC313" i="1" s="1"/>
  <c r="AJ313" i="1" s="1"/>
  <c r="AG313" i="1" s="1"/>
  <c r="AD313" i="1" s="1"/>
  <c r="S560" i="1"/>
  <c r="X37" i="1"/>
  <c r="AC37" i="1" s="1"/>
  <c r="AJ37" i="1" s="1"/>
  <c r="AG37" i="1" s="1"/>
  <c r="AD37" i="1" s="1"/>
  <c r="X266" i="1"/>
  <c r="AC266" i="1" s="1"/>
  <c r="AJ266" i="1" s="1"/>
  <c r="AG266" i="1" s="1"/>
  <c r="AD266" i="1" s="1"/>
  <c r="S258" i="1"/>
  <c r="X556" i="1"/>
  <c r="AC556" i="1" s="1"/>
  <c r="AJ556" i="1" s="1"/>
  <c r="AG556" i="1" s="1"/>
  <c r="AD556" i="1" s="1"/>
  <c r="S79" i="1"/>
  <c r="X628" i="1"/>
  <c r="AC628" i="1" s="1"/>
  <c r="AJ628" i="1" s="1"/>
  <c r="AG628" i="1" s="1"/>
  <c r="AD628" i="1" s="1"/>
  <c r="X46" i="1"/>
  <c r="AC46" i="1" s="1"/>
  <c r="AJ46" i="1" s="1"/>
  <c r="AG46" i="1" s="1"/>
  <c r="AD46" i="1" s="1"/>
  <c r="S379" i="1"/>
  <c r="S445" i="1"/>
  <c r="S461" i="1"/>
  <c r="S290" i="1"/>
  <c r="S196" i="1"/>
  <c r="X239" i="1"/>
  <c r="AC239" i="1" s="1"/>
  <c r="AJ239" i="1" s="1"/>
  <c r="AG239" i="1" s="1"/>
  <c r="AD239" i="1" s="1"/>
  <c r="S363" i="1"/>
  <c r="X425" i="1"/>
  <c r="AC425" i="1" s="1"/>
  <c r="AJ425" i="1" s="1"/>
  <c r="AG425" i="1" s="1"/>
  <c r="AD425" i="1" s="1"/>
  <c r="X70" i="1"/>
  <c r="AC70" i="1" s="1"/>
  <c r="AJ70" i="1" s="1"/>
  <c r="AG70" i="1" s="1"/>
  <c r="AD70" i="1" s="1"/>
  <c r="X463" i="1"/>
  <c r="AC463" i="1" s="1"/>
  <c r="AJ463" i="1" s="1"/>
  <c r="AG463" i="1" s="1"/>
  <c r="AD463" i="1" s="1"/>
  <c r="X641" i="1"/>
  <c r="AC641" i="1" s="1"/>
  <c r="AJ641" i="1" s="1"/>
  <c r="AG641" i="1" s="1"/>
  <c r="AD641" i="1" s="1"/>
  <c r="X462" i="1"/>
  <c r="AC462" i="1" s="1"/>
  <c r="AJ462" i="1" s="1"/>
  <c r="AG462" i="1" s="1"/>
  <c r="AD462" i="1" s="1"/>
  <c r="X278" i="1"/>
  <c r="AC278" i="1" s="1"/>
  <c r="AJ278" i="1" s="1"/>
  <c r="AG278" i="1" s="1"/>
  <c r="AD278" i="1" s="1"/>
  <c r="S625" i="1"/>
  <c r="S123" i="1"/>
  <c r="X62" i="1"/>
  <c r="AC62" i="1" s="1"/>
  <c r="AJ62" i="1" s="1"/>
  <c r="AG62" i="1" s="1"/>
  <c r="AD62" i="1" s="1"/>
  <c r="S413" i="1"/>
  <c r="S215" i="1"/>
  <c r="S446" i="1"/>
  <c r="X113" i="1"/>
  <c r="AC113" i="1" s="1"/>
  <c r="AJ113" i="1" s="1"/>
  <c r="AG113" i="1" s="1"/>
  <c r="AD113" i="1" s="1"/>
  <c r="X125" i="1"/>
  <c r="AC125" i="1" s="1"/>
  <c r="AJ125" i="1" s="1"/>
  <c r="AG125" i="1" s="1"/>
  <c r="AD125" i="1" s="1"/>
  <c r="S5" i="1"/>
  <c r="S469" i="1"/>
  <c r="X106" i="1"/>
  <c r="AC106" i="1" s="1"/>
  <c r="AJ106" i="1" s="1"/>
  <c r="AG106" i="1" s="1"/>
  <c r="AD106" i="1" s="1"/>
  <c r="X2" i="1"/>
  <c r="AC2" i="1" s="1"/>
  <c r="AJ2" i="1" s="1"/>
  <c r="AG2" i="1" s="1"/>
  <c r="AD2" i="1" s="1"/>
  <c r="S442" i="1"/>
  <c r="S548" i="1"/>
  <c r="X548" i="1"/>
  <c r="AC548" i="1" s="1"/>
  <c r="AJ548" i="1" s="1"/>
  <c r="AG548" i="1" s="1"/>
  <c r="AD548" i="1" s="1"/>
  <c r="X109" i="1"/>
  <c r="AC109" i="1" s="1"/>
  <c r="AJ109" i="1" s="1"/>
  <c r="AG109" i="1" s="1"/>
  <c r="AD109" i="1" s="1"/>
  <c r="S419" i="1"/>
  <c r="X467" i="1"/>
  <c r="AC467" i="1" s="1"/>
  <c r="AJ467" i="1" s="1"/>
  <c r="AG467" i="1" s="1"/>
  <c r="AD467" i="1" s="1"/>
  <c r="S36" i="1"/>
  <c r="X393" i="1"/>
  <c r="AC393" i="1" s="1"/>
  <c r="AJ393" i="1" s="1"/>
  <c r="AG393" i="1" s="1"/>
  <c r="AD393" i="1" s="1"/>
  <c r="X635" i="1"/>
  <c r="AC635" i="1" s="1"/>
  <c r="AJ635" i="1" s="1"/>
  <c r="AG635" i="1" s="1"/>
  <c r="AD635" i="1" s="1"/>
  <c r="S590" i="1"/>
  <c r="X1" i="1"/>
  <c r="AC1" i="1" s="1"/>
  <c r="AJ1" i="1" s="1"/>
  <c r="AG1" i="1" s="1"/>
  <c r="AD1" i="1" s="1"/>
  <c r="X345" i="1"/>
  <c r="AC345" i="1" s="1"/>
  <c r="AJ345" i="1" s="1"/>
  <c r="AG345" i="1" s="1"/>
  <c r="AD345" i="1" s="1"/>
  <c r="S323" i="1"/>
  <c r="X3" i="1"/>
  <c r="AC3" i="1" s="1"/>
  <c r="AJ3" i="1" s="1"/>
  <c r="AG3" i="1" s="1"/>
  <c r="AD3" i="1" s="1"/>
  <c r="S541" i="1"/>
  <c r="S552" i="1"/>
  <c r="S210" i="1"/>
  <c r="X210" i="1"/>
  <c r="AC210" i="1" s="1"/>
  <c r="AJ210" i="1" s="1"/>
  <c r="AG210" i="1" s="1"/>
  <c r="AD210" i="1" s="1"/>
  <c r="S310" i="1"/>
  <c r="X310" i="1"/>
  <c r="AC310" i="1" s="1"/>
  <c r="AJ310" i="1" s="1"/>
  <c r="AG310" i="1" s="1"/>
  <c r="AD310" i="1" s="1"/>
  <c r="X360" i="1"/>
  <c r="AC360" i="1" s="1"/>
  <c r="AJ360" i="1" s="1"/>
  <c r="AG360" i="1" s="1"/>
  <c r="AD360" i="1" s="1"/>
  <c r="S360" i="1"/>
  <c r="X101" i="1"/>
  <c r="AC101" i="1" s="1"/>
  <c r="AJ101" i="1" s="1"/>
  <c r="AG101" i="1" s="1"/>
  <c r="AD101" i="1" s="1"/>
  <c r="S101" i="1"/>
  <c r="X619" i="1"/>
  <c r="AC619" i="1" s="1"/>
  <c r="AJ619" i="1" s="1"/>
  <c r="AG619" i="1" s="1"/>
  <c r="AD619" i="1" s="1"/>
  <c r="S619" i="1"/>
  <c r="X542" i="1"/>
  <c r="AC542" i="1" s="1"/>
  <c r="AJ542" i="1" s="1"/>
  <c r="AG542" i="1" s="1"/>
  <c r="AD542" i="1" s="1"/>
  <c r="S598" i="1"/>
  <c r="X505" i="1"/>
  <c r="AC505" i="1" s="1"/>
  <c r="AJ505" i="1" s="1"/>
  <c r="AG505" i="1" s="1"/>
  <c r="AD505" i="1" s="1"/>
  <c r="S505" i="1"/>
  <c r="X447" i="1"/>
  <c r="AC447" i="1" s="1"/>
  <c r="AJ447" i="1" s="1"/>
  <c r="AG447" i="1" s="1"/>
  <c r="AD447" i="1" s="1"/>
  <c r="S447" i="1"/>
  <c r="X371" i="1"/>
  <c r="AC371" i="1" s="1"/>
  <c r="AJ371" i="1" s="1"/>
  <c r="AG371" i="1" s="1"/>
  <c r="AD371" i="1" s="1"/>
  <c r="S371" i="1"/>
  <c r="X369" i="1"/>
  <c r="AC369" i="1" s="1"/>
  <c r="AJ369" i="1" s="1"/>
  <c r="AG369" i="1" s="1"/>
  <c r="AD369" i="1" s="1"/>
  <c r="S369" i="1"/>
  <c r="X329" i="1"/>
  <c r="AC329" i="1" s="1"/>
  <c r="AJ329" i="1" s="1"/>
  <c r="AG329" i="1" s="1"/>
  <c r="AD329" i="1" s="1"/>
  <c r="S329" i="1"/>
  <c r="X620" i="1"/>
  <c r="AC620" i="1" s="1"/>
  <c r="AJ620" i="1" s="1"/>
  <c r="AG620" i="1" s="1"/>
  <c r="AD620" i="1" s="1"/>
  <c r="S620" i="1"/>
  <c r="S296" i="1"/>
  <c r="X296" i="1"/>
  <c r="AC296" i="1" s="1"/>
  <c r="AJ296" i="1" s="1"/>
  <c r="AG296" i="1" s="1"/>
  <c r="AD296" i="1" s="1"/>
  <c r="S72" i="1" l="1"/>
  <c r="X343" i="1"/>
  <c r="AC343" i="1" s="1"/>
  <c r="AJ343" i="1" s="1"/>
  <c r="AG343" i="1" s="1"/>
  <c r="AD343" i="1" s="1"/>
  <c r="S77" i="1"/>
  <c r="S313" i="1"/>
  <c r="X422" i="1"/>
  <c r="AC422" i="1" s="1"/>
  <c r="AJ422" i="1" s="1"/>
  <c r="AG422" i="1" s="1"/>
  <c r="AD422" i="1" s="1"/>
  <c r="S579" i="1"/>
  <c r="S581" i="1"/>
  <c r="S573" i="1"/>
  <c r="S544" i="1"/>
  <c r="X117" i="1"/>
  <c r="AC117" i="1" s="1"/>
  <c r="AJ117" i="1" s="1"/>
  <c r="AG117" i="1" s="1"/>
  <c r="AD117" i="1" s="1"/>
  <c r="X127" i="1"/>
  <c r="AC127" i="1" s="1"/>
  <c r="AJ127" i="1" s="1"/>
  <c r="AG127" i="1" s="1"/>
  <c r="AD127" i="1" s="1"/>
  <c r="X100" i="1"/>
  <c r="AC100" i="1" s="1"/>
  <c r="AJ100" i="1" s="1"/>
  <c r="AG100" i="1" s="1"/>
  <c r="AD100" i="1" s="1"/>
  <c r="S168" i="1"/>
  <c r="S99" i="1"/>
  <c r="S46" i="1"/>
  <c r="S326" i="1"/>
  <c r="S612" i="1"/>
  <c r="X179" i="1"/>
  <c r="AC179" i="1" s="1"/>
  <c r="AJ179" i="1" s="1"/>
  <c r="AG179" i="1" s="1"/>
  <c r="AD179" i="1" s="1"/>
  <c r="X564" i="1"/>
  <c r="AC564" i="1" s="1"/>
  <c r="AJ564" i="1" s="1"/>
  <c r="AG564" i="1" s="1"/>
  <c r="AD564" i="1" s="1"/>
  <c r="S470" i="1"/>
  <c r="X443" i="1"/>
  <c r="AC443" i="1" s="1"/>
  <c r="AJ443" i="1" s="1"/>
  <c r="AG443" i="1" s="1"/>
  <c r="AD443" i="1" s="1"/>
  <c r="S266" i="1"/>
  <c r="S365" i="1"/>
  <c r="S37" i="1"/>
  <c r="X57" i="1"/>
  <c r="AC57" i="1" s="1"/>
  <c r="AJ57" i="1" s="1"/>
  <c r="AG57" i="1" s="1"/>
  <c r="AD57" i="1" s="1"/>
  <c r="S167" i="1"/>
  <c r="S134" i="1"/>
  <c r="S433" i="1"/>
  <c r="X172" i="1"/>
  <c r="AC172" i="1" s="1"/>
  <c r="AJ172" i="1" s="1"/>
  <c r="AG172" i="1" s="1"/>
  <c r="AD172" i="1" s="1"/>
  <c r="S585" i="1"/>
  <c r="X419" i="1"/>
  <c r="AC419" i="1" s="1"/>
  <c r="AJ419" i="1" s="1"/>
  <c r="AG419" i="1" s="1"/>
  <c r="AD419" i="1" s="1"/>
  <c r="S576" i="1"/>
  <c r="S180" i="1"/>
  <c r="X257" i="1"/>
  <c r="AC257" i="1" s="1"/>
  <c r="AJ257" i="1" s="1"/>
  <c r="AG257" i="1" s="1"/>
  <c r="AD257" i="1" s="1"/>
  <c r="X290" i="1"/>
  <c r="AC290" i="1" s="1"/>
  <c r="AJ290" i="1" s="1"/>
  <c r="AG290" i="1" s="1"/>
  <c r="AD290" i="1" s="1"/>
  <c r="X196" i="1"/>
  <c r="AC196" i="1" s="1"/>
  <c r="AJ196" i="1" s="1"/>
  <c r="AG196" i="1" s="1"/>
  <c r="AD196" i="1" s="1"/>
  <c r="X445" i="1"/>
  <c r="AC445" i="1" s="1"/>
  <c r="AJ445" i="1" s="1"/>
  <c r="AG445" i="1" s="1"/>
  <c r="AD445" i="1" s="1"/>
  <c r="X258" i="1"/>
  <c r="AC258" i="1" s="1"/>
  <c r="AJ258" i="1" s="1"/>
  <c r="AG258" i="1" s="1"/>
  <c r="AD258" i="1" s="1"/>
  <c r="S223" i="1"/>
  <c r="X61" i="1"/>
  <c r="AC61" i="1" s="1"/>
  <c r="AJ61" i="1" s="1"/>
  <c r="AG61" i="1" s="1"/>
  <c r="AD61" i="1" s="1"/>
  <c r="S125" i="1"/>
  <c r="S278" i="1"/>
  <c r="X79" i="1"/>
  <c r="AC79" i="1" s="1"/>
  <c r="AJ79" i="1" s="1"/>
  <c r="AG79" i="1" s="1"/>
  <c r="AD79" i="1" s="1"/>
  <c r="X379" i="1"/>
  <c r="AC379" i="1" s="1"/>
  <c r="AJ379" i="1" s="1"/>
  <c r="AG379" i="1" s="1"/>
  <c r="AD379" i="1" s="1"/>
  <c r="X89" i="1"/>
  <c r="AC89" i="1" s="1"/>
  <c r="AJ89" i="1" s="1"/>
  <c r="AG89" i="1" s="1"/>
  <c r="AD89" i="1" s="1"/>
  <c r="X475" i="1"/>
  <c r="AC475" i="1" s="1"/>
  <c r="AJ475" i="1" s="1"/>
  <c r="AG475" i="1" s="1"/>
  <c r="AD475" i="1" s="1"/>
  <c r="X123" i="1"/>
  <c r="AC123" i="1" s="1"/>
  <c r="AJ123" i="1" s="1"/>
  <c r="AG123" i="1" s="1"/>
  <c r="AD123" i="1" s="1"/>
  <c r="S220" i="1"/>
  <c r="X335" i="1"/>
  <c r="AC335" i="1" s="1"/>
  <c r="AJ335" i="1" s="1"/>
  <c r="AG335" i="1" s="1"/>
  <c r="AD335" i="1" s="1"/>
  <c r="S631" i="1"/>
  <c r="S109" i="1"/>
  <c r="X461" i="1"/>
  <c r="AC461" i="1" s="1"/>
  <c r="AJ461" i="1" s="1"/>
  <c r="AG461" i="1" s="1"/>
  <c r="AD461" i="1" s="1"/>
  <c r="S47" i="1"/>
  <c r="X625" i="1"/>
  <c r="AC625" i="1" s="1"/>
  <c r="AJ625" i="1" s="1"/>
  <c r="AG625" i="1" s="1"/>
  <c r="AD625" i="1" s="1"/>
  <c r="S507" i="1"/>
  <c r="X469" i="1"/>
  <c r="AC469" i="1" s="1"/>
  <c r="AJ469" i="1" s="1"/>
  <c r="AG469" i="1" s="1"/>
  <c r="AD469" i="1" s="1"/>
  <c r="S491" i="1"/>
  <c r="X203" i="1"/>
  <c r="AC203" i="1" s="1"/>
  <c r="AJ203" i="1" s="1"/>
  <c r="AG203" i="1" s="1"/>
  <c r="AD203" i="1" s="1"/>
  <c r="S106" i="1"/>
  <c r="X442" i="1"/>
  <c r="AC442" i="1" s="1"/>
  <c r="AJ442" i="1" s="1"/>
  <c r="AG442" i="1" s="1"/>
  <c r="AD442" i="1" s="1"/>
  <c r="X446" i="1"/>
  <c r="AC446" i="1" s="1"/>
  <c r="AJ446" i="1" s="1"/>
  <c r="AG446" i="1" s="1"/>
  <c r="AD446" i="1" s="1"/>
  <c r="X363" i="1"/>
  <c r="AC363" i="1" s="1"/>
  <c r="AJ363" i="1" s="1"/>
  <c r="AG363" i="1" s="1"/>
  <c r="AD363" i="1" s="1"/>
  <c r="X490" i="1"/>
  <c r="AC490" i="1" s="1"/>
  <c r="AJ490" i="1" s="1"/>
  <c r="AG490" i="1" s="1"/>
  <c r="AD490" i="1" s="1"/>
  <c r="S50" i="1"/>
  <c r="S368" i="1"/>
  <c r="S393" i="1"/>
  <c r="X36" i="1"/>
  <c r="AC36" i="1" s="1"/>
  <c r="AJ36" i="1" s="1"/>
  <c r="AG36" i="1" s="1"/>
  <c r="AD36" i="1" s="1"/>
  <c r="S113" i="1"/>
  <c r="S241" i="1"/>
  <c r="S32" i="1"/>
  <c r="S628" i="1"/>
  <c r="X415" i="1"/>
  <c r="AC415" i="1" s="1"/>
  <c r="AJ415" i="1" s="1"/>
  <c r="AG415" i="1" s="1"/>
  <c r="AD415" i="1" s="1"/>
  <c r="X413" i="1"/>
  <c r="AC413" i="1" s="1"/>
  <c r="AJ413" i="1" s="1"/>
  <c r="AG413" i="1" s="1"/>
  <c r="AD413" i="1" s="1"/>
  <c r="S145" i="1"/>
  <c r="S463" i="1"/>
  <c r="S224" i="1"/>
  <c r="S214" i="1"/>
  <c r="S209" i="1"/>
  <c r="S332" i="1"/>
  <c r="X623" i="1"/>
  <c r="AC623" i="1" s="1"/>
  <c r="AJ623" i="1" s="1"/>
  <c r="AG623" i="1" s="1"/>
  <c r="AD623" i="1" s="1"/>
  <c r="S137" i="1"/>
  <c r="X92" i="1"/>
  <c r="AC92" i="1" s="1"/>
  <c r="AJ92" i="1" s="1"/>
  <c r="AG92" i="1" s="1"/>
  <c r="AD92" i="1" s="1"/>
  <c r="X152" i="1"/>
  <c r="AC152" i="1" s="1"/>
  <c r="AJ152" i="1" s="1"/>
  <c r="AG152" i="1" s="1"/>
  <c r="AD152" i="1" s="1"/>
  <c r="S566" i="1"/>
  <c r="S2" i="1"/>
  <c r="S70" i="1"/>
  <c r="X262" i="1"/>
  <c r="AC262" i="1" s="1"/>
  <c r="AJ262" i="1" s="1"/>
  <c r="AG262" i="1" s="1"/>
  <c r="AD262" i="1" s="1"/>
  <c r="S314" i="1"/>
  <c r="X160" i="1"/>
  <c r="AC160" i="1" s="1"/>
  <c r="AJ160" i="1" s="1"/>
  <c r="AG160" i="1" s="1"/>
  <c r="AD160" i="1" s="1"/>
  <c r="S239" i="1"/>
  <c r="S641" i="1"/>
  <c r="S1" i="1"/>
  <c r="X120" i="1"/>
  <c r="AC120" i="1" s="1"/>
  <c r="AJ120" i="1" s="1"/>
  <c r="AG120" i="1" s="1"/>
  <c r="AD120" i="1" s="1"/>
  <c r="S425" i="1"/>
  <c r="S495" i="1"/>
  <c r="S34" i="1"/>
  <c r="S301" i="1"/>
  <c r="S370" i="1"/>
  <c r="S173" i="1"/>
  <c r="S635" i="1"/>
  <c r="X43" i="1"/>
  <c r="AC43" i="1" s="1"/>
  <c r="AJ43" i="1" s="1"/>
  <c r="AG43" i="1" s="1"/>
  <c r="AD43" i="1" s="1"/>
  <c r="S462" i="1"/>
  <c r="X215" i="1"/>
  <c r="AC215" i="1" s="1"/>
  <c r="AJ215" i="1" s="1"/>
  <c r="AG215" i="1" s="1"/>
  <c r="AD215" i="1" s="1"/>
  <c r="X5" i="1"/>
  <c r="AC5" i="1" s="1"/>
  <c r="AJ5" i="1" s="1"/>
  <c r="AG5" i="1" s="1"/>
  <c r="AD5" i="1" s="1"/>
  <c r="S171" i="1"/>
  <c r="S498" i="1"/>
  <c r="X255" i="1"/>
  <c r="AC255" i="1" s="1"/>
  <c r="AJ255" i="1" s="1"/>
  <c r="AG255" i="1" s="1"/>
  <c r="AD255" i="1" s="1"/>
  <c r="S557" i="1"/>
  <c r="X265" i="1"/>
  <c r="AC265" i="1" s="1"/>
  <c r="AJ265" i="1" s="1"/>
  <c r="AG265" i="1" s="1"/>
  <c r="AD265" i="1" s="1"/>
  <c r="S265" i="1"/>
  <c r="X366" i="1"/>
  <c r="AC366" i="1" s="1"/>
  <c r="AJ366" i="1" s="1"/>
  <c r="AG366" i="1" s="1"/>
  <c r="AD366" i="1" s="1"/>
  <c r="X264" i="1"/>
  <c r="AC264" i="1" s="1"/>
  <c r="AJ264" i="1" s="1"/>
  <c r="AG264" i="1" s="1"/>
  <c r="AD264" i="1" s="1"/>
  <c r="S264" i="1"/>
  <c r="S345" i="1"/>
  <c r="S535" i="1"/>
  <c r="S417" i="1"/>
  <c r="X417" i="1"/>
  <c r="AC417" i="1" s="1"/>
  <c r="AJ417" i="1" s="1"/>
  <c r="AG417" i="1" s="1"/>
  <c r="AD417" i="1" s="1"/>
  <c r="X4" i="1"/>
  <c r="AC4" i="1" s="1"/>
  <c r="AJ4" i="1" s="1"/>
  <c r="AG4" i="1" s="1"/>
  <c r="AD4" i="1" s="1"/>
  <c r="S4" i="1"/>
  <c r="S147" i="1"/>
  <c r="X147" i="1"/>
  <c r="AC147" i="1" s="1"/>
  <c r="AJ147" i="1" s="1"/>
  <c r="AG147" i="1" s="1"/>
  <c r="AD147" i="1" s="1"/>
  <c r="S44" i="1"/>
  <c r="X44" i="1"/>
  <c r="AC44" i="1" s="1"/>
  <c r="AJ44" i="1" s="1"/>
  <c r="AG44" i="1" s="1"/>
  <c r="AD44" i="1" s="1"/>
  <c r="S601" i="1"/>
  <c r="X601" i="1"/>
  <c r="AC601" i="1" s="1"/>
  <c r="AJ601" i="1" s="1"/>
  <c r="AG601" i="1" s="1"/>
  <c r="AD601" i="1" s="1"/>
  <c r="X552" i="1"/>
  <c r="AC552" i="1" s="1"/>
  <c r="AJ552" i="1" s="1"/>
  <c r="AG552" i="1" s="1"/>
  <c r="AD552" i="1" s="1"/>
  <c r="S358" i="1"/>
  <c r="X358" i="1"/>
  <c r="AC358" i="1" s="1"/>
  <c r="AJ358" i="1" s="1"/>
  <c r="AG358" i="1" s="1"/>
  <c r="AD358" i="1" s="1"/>
  <c r="S556" i="1"/>
  <c r="X186" i="1"/>
  <c r="AC186" i="1" s="1"/>
  <c r="AJ186" i="1" s="1"/>
  <c r="AG186" i="1" s="1"/>
  <c r="AD186" i="1" s="1"/>
  <c r="S186" i="1"/>
  <c r="S607" i="1"/>
  <c r="S605" i="1"/>
  <c r="X605" i="1"/>
  <c r="AC605" i="1" s="1"/>
  <c r="AJ605" i="1" s="1"/>
  <c r="AG605" i="1" s="1"/>
  <c r="AD605" i="1" s="1"/>
  <c r="X541" i="1"/>
  <c r="AC541" i="1" s="1"/>
  <c r="AJ541" i="1" s="1"/>
  <c r="AG541" i="1" s="1"/>
  <c r="AD541" i="1" s="1"/>
  <c r="X185" i="1"/>
  <c r="AC185" i="1" s="1"/>
  <c r="AJ185" i="1" s="1"/>
  <c r="AG185" i="1" s="1"/>
  <c r="AD185" i="1" s="1"/>
  <c r="X560" i="1"/>
  <c r="AC560" i="1" s="1"/>
  <c r="AJ560" i="1" s="1"/>
  <c r="AG560" i="1" s="1"/>
  <c r="AD560" i="1" s="1"/>
  <c r="S197" i="1"/>
  <c r="X197" i="1"/>
  <c r="AC197" i="1" s="1"/>
  <c r="AJ197" i="1" s="1"/>
  <c r="AG197" i="1" s="1"/>
  <c r="AD197" i="1" s="1"/>
  <c r="S380" i="1"/>
  <c r="X380" i="1"/>
  <c r="AC380" i="1" s="1"/>
  <c r="AJ380" i="1" s="1"/>
  <c r="AG380" i="1" s="1"/>
  <c r="AD380" i="1" s="1"/>
  <c r="S604" i="1"/>
  <c r="X604" i="1"/>
  <c r="AC604" i="1" s="1"/>
  <c r="AJ604" i="1" s="1"/>
  <c r="AG604" i="1" s="1"/>
  <c r="AD604" i="1" s="1"/>
  <c r="S181" i="1"/>
  <c r="X181" i="1"/>
  <c r="AC181" i="1" s="1"/>
  <c r="AJ181" i="1" s="1"/>
  <c r="AG181" i="1" s="1"/>
  <c r="AD181" i="1" s="1"/>
  <c r="X58" i="1"/>
  <c r="AC58" i="1" s="1"/>
  <c r="AJ58" i="1" s="1"/>
  <c r="AG58" i="1" s="1"/>
  <c r="AD58" i="1" s="1"/>
  <c r="X598" i="1"/>
  <c r="AC598" i="1" s="1"/>
  <c r="AJ598" i="1" s="1"/>
  <c r="AG598" i="1" s="1"/>
  <c r="AD598" i="1" s="1"/>
  <c r="S288" i="1"/>
  <c r="X288" i="1"/>
  <c r="AC288" i="1" s="1"/>
  <c r="AJ288" i="1" s="1"/>
  <c r="AG288" i="1" s="1"/>
  <c r="AD288" i="1" s="1"/>
  <c r="X277" i="1"/>
  <c r="AC277" i="1" s="1"/>
  <c r="AJ277" i="1" s="1"/>
  <c r="AG277" i="1" s="1"/>
  <c r="AD277" i="1" s="1"/>
  <c r="S277" i="1"/>
  <c r="X497" i="1"/>
  <c r="AC497" i="1" s="1"/>
  <c r="AJ497" i="1" s="1"/>
  <c r="AG497" i="1" s="1"/>
  <c r="AD497" i="1" s="1"/>
  <c r="S497" i="1"/>
  <c r="X590" i="1"/>
  <c r="AC590" i="1" s="1"/>
  <c r="AJ590" i="1" s="1"/>
  <c r="AG590" i="1" s="1"/>
  <c r="AD590" i="1" s="1"/>
  <c r="S29" i="1"/>
  <c r="X29" i="1"/>
  <c r="AC29" i="1" s="1"/>
  <c r="AJ29" i="1" s="1"/>
  <c r="AG29" i="1" s="1"/>
  <c r="AD29" i="1" s="1"/>
  <c r="S76" i="1"/>
  <c r="X76" i="1"/>
  <c r="AC76" i="1" s="1"/>
  <c r="AJ76" i="1" s="1"/>
  <c r="AG76" i="1" s="1"/>
  <c r="AD76" i="1" s="1"/>
  <c r="X315" i="1"/>
  <c r="AC315" i="1" s="1"/>
  <c r="AJ315" i="1" s="1"/>
  <c r="AG315" i="1" s="1"/>
  <c r="AD315" i="1" s="1"/>
  <c r="S315" i="1"/>
  <c r="X208" i="1"/>
  <c r="AC208" i="1" s="1"/>
  <c r="AJ208" i="1" s="1"/>
  <c r="AG208" i="1" s="1"/>
  <c r="AD208" i="1" s="1"/>
  <c r="S208" i="1"/>
  <c r="S169" i="1"/>
  <c r="X169" i="1"/>
  <c r="AC169" i="1" s="1"/>
  <c r="AJ169" i="1" s="1"/>
  <c r="AG169" i="1" s="1"/>
  <c r="AD169" i="1" s="1"/>
  <c r="X532" i="1"/>
  <c r="AC532" i="1" s="1"/>
  <c r="AJ532" i="1" s="1"/>
  <c r="AG532" i="1" s="1"/>
  <c r="AD532" i="1" s="1"/>
  <c r="S532" i="1"/>
  <c r="S73" i="1"/>
  <c r="X73" i="1"/>
  <c r="AC73" i="1" s="1"/>
  <c r="AJ73" i="1" s="1"/>
  <c r="AG73" i="1" s="1"/>
  <c r="AD73" i="1" s="1"/>
  <c r="S602" i="1"/>
  <c r="X602" i="1"/>
  <c r="AC602" i="1" s="1"/>
  <c r="AJ602" i="1" s="1"/>
  <c r="AG602" i="1" s="1"/>
  <c r="AD602" i="1" s="1"/>
  <c r="S211" i="1"/>
  <c r="X211" i="1"/>
  <c r="AC211" i="1" s="1"/>
  <c r="AJ211" i="1" s="1"/>
  <c r="AG211" i="1" s="1"/>
  <c r="AD211" i="1" s="1"/>
  <c r="X472" i="1"/>
  <c r="AC472" i="1" s="1"/>
  <c r="AJ472" i="1" s="1"/>
  <c r="AG472" i="1" s="1"/>
  <c r="AD472" i="1" s="1"/>
  <c r="S472" i="1"/>
  <c r="X175" i="1"/>
  <c r="AC175" i="1" s="1"/>
  <c r="AJ175" i="1" s="1"/>
  <c r="AG175" i="1" s="1"/>
  <c r="AD175" i="1" s="1"/>
  <c r="S175" i="1"/>
  <c r="S216" i="1"/>
  <c r="X216" i="1"/>
  <c r="AC216" i="1" s="1"/>
  <c r="AJ216" i="1" s="1"/>
  <c r="AG216" i="1" s="1"/>
  <c r="AD216" i="1" s="1"/>
  <c r="X78" i="1"/>
  <c r="AC78" i="1" s="1"/>
  <c r="AJ78" i="1" s="1"/>
  <c r="AG78" i="1" s="1"/>
  <c r="AD78" i="1" s="1"/>
  <c r="S78" i="1"/>
  <c r="S219" i="1"/>
  <c r="X219" i="1"/>
  <c r="AC219" i="1" s="1"/>
  <c r="AJ219" i="1" s="1"/>
  <c r="AG219" i="1" s="1"/>
  <c r="AD219" i="1" s="1"/>
  <c r="S367" i="1"/>
  <c r="X367" i="1"/>
  <c r="AC367" i="1" s="1"/>
  <c r="AJ367" i="1" s="1"/>
  <c r="AG367" i="1" s="1"/>
  <c r="AD367" i="1" s="1"/>
  <c r="X440" i="1"/>
  <c r="AC440" i="1" s="1"/>
  <c r="AJ440" i="1" s="1"/>
  <c r="AG440" i="1" s="1"/>
  <c r="AD440" i="1" s="1"/>
  <c r="S440" i="1"/>
  <c r="S563" i="1"/>
  <c r="X563" i="1"/>
  <c r="AC563" i="1" s="1"/>
  <c r="AJ563" i="1" s="1"/>
  <c r="AG563" i="1" s="1"/>
  <c r="AD563" i="1" s="1"/>
  <c r="S322" i="1"/>
  <c r="X322" i="1"/>
  <c r="AC322" i="1" s="1"/>
  <c r="AJ322" i="1" s="1"/>
  <c r="AG322" i="1" s="1"/>
  <c r="AD322" i="1" s="1"/>
  <c r="X616" i="1"/>
  <c r="AC616" i="1" s="1"/>
  <c r="AJ616" i="1" s="1"/>
  <c r="AG616" i="1" s="1"/>
  <c r="AD616" i="1" s="1"/>
  <c r="S616" i="1"/>
  <c r="X584" i="1"/>
  <c r="AC584" i="1" s="1"/>
  <c r="AJ584" i="1" s="1"/>
  <c r="AG584" i="1" s="1"/>
  <c r="AD584" i="1" s="1"/>
  <c r="S584" i="1"/>
  <c r="X346" i="1"/>
  <c r="AC346" i="1" s="1"/>
  <c r="AJ346" i="1" s="1"/>
  <c r="AG346" i="1" s="1"/>
  <c r="AD346" i="1" s="1"/>
  <c r="S346" i="1"/>
  <c r="S504" i="1"/>
  <c r="X504" i="1"/>
  <c r="AC504" i="1" s="1"/>
  <c r="AJ504" i="1" s="1"/>
  <c r="AG504" i="1" s="1"/>
  <c r="AD504" i="1" s="1"/>
  <c r="S124" i="1"/>
  <c r="X124" i="1"/>
  <c r="AC124" i="1" s="1"/>
  <c r="AJ124" i="1" s="1"/>
  <c r="AG124" i="1" s="1"/>
  <c r="AD124" i="1" s="1"/>
  <c r="S71" i="1"/>
  <c r="X71" i="1"/>
  <c r="AC71" i="1" s="1"/>
  <c r="AJ71" i="1" s="1"/>
  <c r="AG71" i="1" s="1"/>
  <c r="AD71" i="1" s="1"/>
  <c r="X597" i="1"/>
  <c r="AC597" i="1" s="1"/>
  <c r="AJ597" i="1" s="1"/>
  <c r="AG597" i="1" s="1"/>
  <c r="AD597" i="1" s="1"/>
  <c r="X81" i="1"/>
  <c r="AC81" i="1" s="1"/>
  <c r="AJ81" i="1" s="1"/>
  <c r="AG81" i="1" s="1"/>
  <c r="AD81" i="1" s="1"/>
  <c r="S81" i="1"/>
  <c r="X589" i="1"/>
  <c r="AC589" i="1" s="1"/>
  <c r="AJ589" i="1" s="1"/>
  <c r="AG589" i="1" s="1"/>
  <c r="AD589" i="1" s="1"/>
  <c r="S589" i="1"/>
  <c r="S634" i="1"/>
  <c r="X634" i="1"/>
  <c r="AC634" i="1" s="1"/>
  <c r="AJ634" i="1" s="1"/>
  <c r="AG634" i="1" s="1"/>
  <c r="AD634" i="1" s="1"/>
  <c r="S420" i="1"/>
  <c r="X420" i="1"/>
  <c r="AC420" i="1" s="1"/>
  <c r="AJ420" i="1" s="1"/>
  <c r="AG420" i="1" s="1"/>
  <c r="AD420" i="1" s="1"/>
  <c r="S624" i="1"/>
  <c r="X624" i="1"/>
  <c r="AC624" i="1" s="1"/>
  <c r="AJ624" i="1" s="1"/>
  <c r="AG624" i="1" s="1"/>
  <c r="AD624" i="1" s="1"/>
  <c r="S144" i="1"/>
  <c r="X144" i="1"/>
  <c r="AC144" i="1" s="1"/>
  <c r="AJ144" i="1" s="1"/>
  <c r="AG144" i="1" s="1"/>
  <c r="AD144" i="1" s="1"/>
  <c r="X600" i="1"/>
  <c r="AC600" i="1" s="1"/>
  <c r="AJ600" i="1" s="1"/>
  <c r="AG600" i="1" s="1"/>
  <c r="AD600" i="1" s="1"/>
  <c r="S600" i="1"/>
  <c r="X608" i="1"/>
  <c r="AC608" i="1" s="1"/>
  <c r="AJ608" i="1" s="1"/>
  <c r="AG608" i="1" s="1"/>
  <c r="AD608" i="1" s="1"/>
  <c r="S608" i="1"/>
  <c r="X559" i="1"/>
  <c r="AC559" i="1" s="1"/>
  <c r="AJ559" i="1" s="1"/>
  <c r="AG559" i="1" s="1"/>
  <c r="AD559" i="1" s="1"/>
  <c r="X591" i="1"/>
  <c r="AC591" i="1" s="1"/>
  <c r="AJ591" i="1" s="1"/>
  <c r="AG591" i="1" s="1"/>
  <c r="AD591" i="1" s="1"/>
  <c r="S542" i="1"/>
  <c r="S547" i="1"/>
  <c r="X547" i="1"/>
  <c r="AC547" i="1" s="1"/>
  <c r="AJ547" i="1" s="1"/>
  <c r="AG547" i="1" s="1"/>
  <c r="AD547" i="1" s="1"/>
  <c r="X157" i="1"/>
  <c r="AC157" i="1" s="1"/>
  <c r="AJ157" i="1" s="1"/>
  <c r="AG157" i="1" s="1"/>
  <c r="AD157" i="1" s="1"/>
  <c r="S157" i="1"/>
  <c r="X132" i="1"/>
  <c r="AC132" i="1" s="1"/>
  <c r="AJ132" i="1" s="1"/>
  <c r="AG132" i="1" s="1"/>
  <c r="AD132" i="1" s="1"/>
  <c r="S132" i="1"/>
  <c r="S207" i="1"/>
  <c r="X207" i="1"/>
  <c r="AC207" i="1" s="1"/>
  <c r="AJ207" i="1" s="1"/>
  <c r="AG207" i="1" s="1"/>
  <c r="AD207" i="1" s="1"/>
  <c r="S151" i="1"/>
  <c r="X151" i="1"/>
  <c r="AC151" i="1" s="1"/>
  <c r="AJ151" i="1" s="1"/>
  <c r="AG151" i="1" s="1"/>
  <c r="AD151" i="1" s="1"/>
  <c r="S6" i="1"/>
  <c r="X6" i="1"/>
  <c r="AC6" i="1" s="1"/>
  <c r="AJ6" i="1" s="1"/>
  <c r="AG6" i="1" s="1"/>
  <c r="AD6" i="1" s="1"/>
  <c r="S503" i="1"/>
  <c r="X503" i="1"/>
  <c r="AC503" i="1" s="1"/>
  <c r="AJ503" i="1" s="1"/>
  <c r="AG503" i="1" s="1"/>
  <c r="AD503" i="1" s="1"/>
  <c r="S342" i="1"/>
  <c r="X342" i="1"/>
  <c r="AC342" i="1" s="1"/>
  <c r="AJ342" i="1" s="1"/>
  <c r="AG342" i="1" s="1"/>
  <c r="AD342" i="1" s="1"/>
  <c r="S510" i="1"/>
  <c r="X510" i="1"/>
  <c r="AC510" i="1" s="1"/>
  <c r="AJ510" i="1" s="1"/>
  <c r="AG510" i="1" s="1"/>
  <c r="AD510" i="1" s="1"/>
  <c r="X402" i="1"/>
  <c r="AC402" i="1" s="1"/>
  <c r="AJ402" i="1" s="1"/>
  <c r="AG402" i="1" s="1"/>
  <c r="AD402" i="1" s="1"/>
  <c r="S402" i="1"/>
  <c r="X7" i="1"/>
  <c r="AC7" i="1" s="1"/>
  <c r="AJ7" i="1" s="1"/>
  <c r="AG7" i="1" s="1"/>
  <c r="AD7" i="1" s="1"/>
  <c r="S7" i="1"/>
  <c r="S484" i="1"/>
  <c r="X484" i="1"/>
  <c r="AC484" i="1" s="1"/>
  <c r="AJ484" i="1" s="1"/>
  <c r="AG484" i="1" s="1"/>
  <c r="AD484" i="1" s="1"/>
  <c r="S629" i="1"/>
  <c r="X629" i="1"/>
  <c r="AC629" i="1" s="1"/>
  <c r="AJ629" i="1" s="1"/>
  <c r="AG629" i="1" s="1"/>
  <c r="AD629" i="1" s="1"/>
  <c r="X460" i="1"/>
  <c r="AC460" i="1" s="1"/>
  <c r="AJ460" i="1" s="1"/>
  <c r="AG460" i="1" s="1"/>
  <c r="AD460" i="1" s="1"/>
  <c r="S460" i="1"/>
  <c r="S613" i="1"/>
  <c r="X613" i="1"/>
  <c r="AC613" i="1" s="1"/>
  <c r="AJ613" i="1" s="1"/>
  <c r="AG613" i="1" s="1"/>
  <c r="AD613" i="1" s="1"/>
  <c r="S325" i="1"/>
  <c r="X325" i="1"/>
  <c r="AC325" i="1" s="1"/>
  <c r="AJ325" i="1" s="1"/>
  <c r="AG325" i="1" s="1"/>
  <c r="AD325" i="1" s="1"/>
  <c r="X317" i="1"/>
  <c r="AC317" i="1" s="1"/>
  <c r="AJ317" i="1" s="1"/>
  <c r="AG317" i="1" s="1"/>
  <c r="AD317" i="1" s="1"/>
  <c r="S317" i="1"/>
  <c r="S348" i="1"/>
  <c r="X348" i="1"/>
  <c r="AC348" i="1" s="1"/>
  <c r="AJ348" i="1" s="1"/>
  <c r="AG348" i="1" s="1"/>
  <c r="AD348" i="1" s="1"/>
  <c r="X312" i="1"/>
  <c r="AC312" i="1" s="1"/>
  <c r="AJ312" i="1" s="1"/>
  <c r="AG312" i="1" s="1"/>
  <c r="AD312" i="1" s="1"/>
  <c r="S312" i="1"/>
  <c r="X502" i="1"/>
  <c r="AC502" i="1" s="1"/>
  <c r="AJ502" i="1" s="1"/>
  <c r="AG502" i="1" s="1"/>
  <c r="AD502" i="1" s="1"/>
  <c r="S502" i="1"/>
  <c r="S240" i="1"/>
  <c r="X240" i="1"/>
  <c r="AC240" i="1" s="1"/>
  <c r="AJ240" i="1" s="1"/>
  <c r="AG240" i="1" s="1"/>
  <c r="AD240" i="1" s="1"/>
  <c r="X193" i="1"/>
  <c r="AC193" i="1" s="1"/>
  <c r="AJ193" i="1" s="1"/>
  <c r="AG193" i="1" s="1"/>
  <c r="AD193" i="1" s="1"/>
  <c r="S193" i="1"/>
  <c r="X269" i="1"/>
  <c r="AC269" i="1" s="1"/>
  <c r="AJ269" i="1" s="1"/>
  <c r="AG269" i="1" s="1"/>
  <c r="AD269" i="1" s="1"/>
  <c r="S269" i="1"/>
  <c r="S154" i="1"/>
  <c r="X154" i="1"/>
  <c r="AC154" i="1" s="1"/>
  <c r="AJ154" i="1" s="1"/>
  <c r="AG154" i="1" s="1"/>
  <c r="AD154" i="1" s="1"/>
  <c r="S88" i="1"/>
  <c r="X88" i="1"/>
  <c r="AC88" i="1" s="1"/>
  <c r="AJ88" i="1" s="1"/>
  <c r="AG88" i="1" s="1"/>
  <c r="AD88" i="1" s="1"/>
  <c r="S615" i="1"/>
  <c r="X615" i="1"/>
  <c r="AC615" i="1" s="1"/>
  <c r="AJ615" i="1" s="1"/>
  <c r="AG615" i="1" s="1"/>
  <c r="AD615" i="1" s="1"/>
  <c r="S444" i="1"/>
  <c r="X444" i="1"/>
  <c r="AC444" i="1" s="1"/>
  <c r="AJ444" i="1" s="1"/>
  <c r="AG444" i="1" s="1"/>
  <c r="AD444" i="1" s="1"/>
  <c r="S259" i="1"/>
  <c r="X259" i="1"/>
  <c r="AC259" i="1" s="1"/>
  <c r="AJ259" i="1" s="1"/>
  <c r="AG259" i="1" s="1"/>
  <c r="AD259" i="1" s="1"/>
  <c r="X279" i="1"/>
  <c r="AC279" i="1" s="1"/>
  <c r="AJ279" i="1" s="1"/>
  <c r="AG279" i="1" s="1"/>
  <c r="AD279" i="1" s="1"/>
  <c r="S279" i="1"/>
  <c r="S114" i="1"/>
  <c r="X114" i="1"/>
  <c r="AC114" i="1" s="1"/>
  <c r="AJ114" i="1" s="1"/>
  <c r="AG114" i="1" s="1"/>
  <c r="AD114" i="1" s="1"/>
  <c r="X411" i="1"/>
  <c r="AC411" i="1" s="1"/>
  <c r="AJ411" i="1" s="1"/>
  <c r="AG411" i="1" s="1"/>
  <c r="AD411" i="1" s="1"/>
  <c r="S411" i="1"/>
  <c r="X483" i="1"/>
  <c r="AC483" i="1" s="1"/>
  <c r="AJ483" i="1" s="1"/>
  <c r="AG483" i="1" s="1"/>
  <c r="AD483" i="1" s="1"/>
  <c r="S483" i="1"/>
  <c r="X300" i="1"/>
  <c r="AC300" i="1" s="1"/>
  <c r="AJ300" i="1" s="1"/>
  <c r="AG300" i="1" s="1"/>
  <c r="AD300" i="1" s="1"/>
  <c r="S300" i="1"/>
  <c r="X394" i="1"/>
  <c r="AC394" i="1" s="1"/>
  <c r="AJ394" i="1" s="1"/>
  <c r="AG394" i="1" s="1"/>
  <c r="AD394" i="1" s="1"/>
  <c r="S394" i="1"/>
  <c r="X245" i="1"/>
  <c r="AC245" i="1" s="1"/>
  <c r="AJ245" i="1" s="1"/>
  <c r="AG245" i="1" s="1"/>
  <c r="AD245" i="1" s="1"/>
  <c r="S245" i="1"/>
  <c r="S337" i="1"/>
  <c r="X337" i="1"/>
  <c r="AC337" i="1" s="1"/>
  <c r="AJ337" i="1" s="1"/>
  <c r="AG337" i="1" s="1"/>
  <c r="AD337" i="1" s="1"/>
  <c r="S82" i="1"/>
  <c r="X82" i="1"/>
  <c r="AC82" i="1" s="1"/>
  <c r="AJ82" i="1" s="1"/>
  <c r="AG82" i="1" s="1"/>
  <c r="AD82" i="1" s="1"/>
  <c r="X449" i="1"/>
  <c r="AC449" i="1" s="1"/>
  <c r="AJ449" i="1" s="1"/>
  <c r="AG449" i="1" s="1"/>
  <c r="AD449" i="1" s="1"/>
  <c r="S449" i="1"/>
  <c r="S421" i="1"/>
  <c r="X421" i="1"/>
  <c r="AC421" i="1" s="1"/>
  <c r="AJ421" i="1" s="1"/>
  <c r="AG421" i="1" s="1"/>
  <c r="AD421" i="1" s="1"/>
  <c r="S178" i="1"/>
  <c r="X178" i="1"/>
  <c r="AC178" i="1" s="1"/>
  <c r="AJ178" i="1" s="1"/>
  <c r="AG178" i="1" s="1"/>
  <c r="AD178" i="1" s="1"/>
  <c r="X122" i="1"/>
  <c r="AC122" i="1" s="1"/>
  <c r="AJ122" i="1" s="1"/>
  <c r="AG122" i="1" s="1"/>
  <c r="AD122" i="1" s="1"/>
  <c r="S122" i="1"/>
  <c r="S205" i="1"/>
  <c r="X205" i="1"/>
  <c r="AC205" i="1" s="1"/>
  <c r="AJ205" i="1" s="1"/>
  <c r="AG205" i="1" s="1"/>
  <c r="AD205" i="1" s="1"/>
  <c r="X249" i="1"/>
  <c r="AC249" i="1" s="1"/>
  <c r="AJ249" i="1" s="1"/>
  <c r="AG249" i="1" s="1"/>
  <c r="AD249" i="1" s="1"/>
  <c r="S249" i="1"/>
  <c r="X141" i="1"/>
  <c r="AC141" i="1" s="1"/>
  <c r="AJ141" i="1" s="1"/>
  <c r="AG141" i="1" s="1"/>
  <c r="AD141" i="1" s="1"/>
  <c r="S141" i="1"/>
  <c r="S153" i="1"/>
  <c r="X153" i="1"/>
  <c r="AC153" i="1" s="1"/>
  <c r="AJ153" i="1" s="1"/>
  <c r="AG153" i="1" s="1"/>
  <c r="AD153" i="1" s="1"/>
  <c r="X267" i="1"/>
  <c r="AC267" i="1" s="1"/>
  <c r="AJ267" i="1" s="1"/>
  <c r="AG267" i="1" s="1"/>
  <c r="AD267" i="1" s="1"/>
  <c r="S267" i="1"/>
  <c r="S341" i="1"/>
  <c r="X341" i="1"/>
  <c r="AC341" i="1" s="1"/>
  <c r="AJ341" i="1" s="1"/>
  <c r="AG341" i="1" s="1"/>
  <c r="AD341" i="1" s="1"/>
  <c r="S382" i="1"/>
  <c r="X382" i="1"/>
  <c r="AC382" i="1" s="1"/>
  <c r="AJ382" i="1" s="1"/>
  <c r="AG382" i="1" s="1"/>
  <c r="AD382" i="1" s="1"/>
  <c r="X275" i="1"/>
  <c r="AC275" i="1" s="1"/>
  <c r="AJ275" i="1" s="1"/>
  <c r="AG275" i="1" s="1"/>
  <c r="AD275" i="1" s="1"/>
  <c r="S275" i="1"/>
  <c r="S142" i="1"/>
  <c r="X142" i="1"/>
  <c r="AC142" i="1" s="1"/>
  <c r="AJ142" i="1" s="1"/>
  <c r="AG142" i="1" s="1"/>
  <c r="AD142" i="1" s="1"/>
  <c r="S80" i="1"/>
  <c r="X80" i="1"/>
  <c r="AC80" i="1" s="1"/>
  <c r="AJ80" i="1" s="1"/>
  <c r="AG80" i="1" s="1"/>
  <c r="AD80" i="1" s="1"/>
  <c r="X412" i="1"/>
  <c r="AC412" i="1" s="1"/>
  <c r="AJ412" i="1" s="1"/>
  <c r="AG412" i="1" s="1"/>
  <c r="AD412" i="1" s="1"/>
  <c r="S412" i="1"/>
  <c r="X243" i="1"/>
  <c r="AC243" i="1" s="1"/>
  <c r="AJ243" i="1" s="1"/>
  <c r="AG243" i="1" s="1"/>
  <c r="AD243" i="1" s="1"/>
  <c r="S243" i="1"/>
  <c r="S372" i="1"/>
  <c r="X372" i="1"/>
  <c r="AC372" i="1" s="1"/>
  <c r="AJ372" i="1" s="1"/>
  <c r="AG372" i="1" s="1"/>
  <c r="AD372" i="1" s="1"/>
  <c r="S410" i="1"/>
  <c r="X410" i="1"/>
  <c r="AC410" i="1" s="1"/>
  <c r="AJ410" i="1" s="1"/>
  <c r="AG410" i="1" s="1"/>
  <c r="AD410" i="1" s="1"/>
  <c r="X340" i="1"/>
  <c r="AC340" i="1" s="1"/>
  <c r="AJ340" i="1" s="1"/>
  <c r="AG340" i="1" s="1"/>
  <c r="AD340" i="1" s="1"/>
  <c r="S340" i="1"/>
  <c r="S638" i="1"/>
  <c r="X638" i="1"/>
  <c r="AC638" i="1" s="1"/>
  <c r="AJ638" i="1" s="1"/>
  <c r="AG638" i="1" s="1"/>
  <c r="AD638" i="1" s="1"/>
  <c r="S295" i="1"/>
  <c r="X295" i="1"/>
  <c r="AC295" i="1" s="1"/>
  <c r="AJ295" i="1" s="1"/>
  <c r="AG295" i="1" s="1"/>
  <c r="AD295" i="1" s="1"/>
  <c r="S344" i="1"/>
  <c r="X344" i="1"/>
  <c r="AC344" i="1" s="1"/>
  <c r="AJ344" i="1" s="1"/>
  <c r="AG344" i="1" s="1"/>
  <c r="AD344" i="1" s="1"/>
  <c r="X471" i="1"/>
  <c r="AC471" i="1" s="1"/>
  <c r="AJ471" i="1" s="1"/>
  <c r="AG471" i="1" s="1"/>
  <c r="AD471" i="1" s="1"/>
  <c r="S471" i="1"/>
  <c r="S297" i="1"/>
  <c r="X297" i="1"/>
  <c r="AC297" i="1" s="1"/>
  <c r="AJ297" i="1" s="1"/>
  <c r="AG297" i="1" s="1"/>
  <c r="AD297" i="1" s="1"/>
  <c r="X621" i="1"/>
  <c r="AC621" i="1" s="1"/>
  <c r="AJ621" i="1" s="1"/>
  <c r="AG621" i="1" s="1"/>
  <c r="AD621" i="1" s="1"/>
  <c r="S621" i="1"/>
  <c r="X33" i="1"/>
  <c r="AC33" i="1" s="1"/>
  <c r="AJ33" i="1" s="1"/>
  <c r="AG33" i="1" s="1"/>
  <c r="AD33" i="1" s="1"/>
  <c r="S33" i="1"/>
  <c r="S614" i="1"/>
  <c r="X614" i="1"/>
  <c r="AC614" i="1" s="1"/>
  <c r="AJ614" i="1" s="1"/>
  <c r="AG614" i="1" s="1"/>
  <c r="AD614" i="1" s="1"/>
  <c r="S161" i="1"/>
  <c r="X161" i="1"/>
  <c r="AC161" i="1" s="1"/>
  <c r="AJ161" i="1" s="1"/>
  <c r="AG161" i="1" s="1"/>
  <c r="AD161" i="1" s="1"/>
  <c r="S432" i="1"/>
  <c r="X432" i="1"/>
  <c r="AC432" i="1" s="1"/>
  <c r="AJ432" i="1" s="1"/>
  <c r="AG432" i="1" s="1"/>
  <c r="AD432" i="1" s="1"/>
  <c r="S271" i="1"/>
  <c r="X271" i="1"/>
  <c r="AC271" i="1" s="1"/>
  <c r="AJ271" i="1" s="1"/>
  <c r="AG271" i="1" s="1"/>
  <c r="AD271" i="1" s="1"/>
  <c r="X309" i="1"/>
  <c r="AC309" i="1" s="1"/>
  <c r="AJ309" i="1" s="1"/>
  <c r="AG309" i="1" s="1"/>
  <c r="AD309" i="1" s="1"/>
  <c r="S309" i="1"/>
  <c r="S198" i="1"/>
  <c r="X198" i="1"/>
  <c r="AC198" i="1" s="1"/>
  <c r="AJ198" i="1" s="1"/>
  <c r="AG198" i="1" s="1"/>
  <c r="AD198" i="1" s="1"/>
  <c r="S302" i="1"/>
  <c r="X302" i="1"/>
  <c r="AC302" i="1" s="1"/>
  <c r="AJ302" i="1" s="1"/>
  <c r="AG302" i="1" s="1"/>
  <c r="AD302" i="1" s="1"/>
  <c r="S221" i="1"/>
  <c r="X221" i="1"/>
  <c r="AC221" i="1" s="1"/>
  <c r="AJ221" i="1" s="1"/>
  <c r="AG221" i="1" s="1"/>
  <c r="AD221" i="1" s="1"/>
  <c r="S328" i="1"/>
  <c r="X328" i="1"/>
  <c r="AC328" i="1" s="1"/>
  <c r="AJ328" i="1" s="1"/>
  <c r="AG328" i="1" s="1"/>
  <c r="AD328" i="1" s="1"/>
  <c r="X155" i="1"/>
  <c r="AC155" i="1" s="1"/>
  <c r="AJ155" i="1" s="1"/>
  <c r="AG155" i="1" s="1"/>
  <c r="AD155" i="1" s="1"/>
  <c r="S155" i="1"/>
  <c r="X298" i="1"/>
  <c r="AC298" i="1" s="1"/>
  <c r="AJ298" i="1" s="1"/>
  <c r="AG298" i="1" s="1"/>
  <c r="AD298" i="1" s="1"/>
  <c r="S298" i="1"/>
  <c r="S404" i="1"/>
  <c r="X404" i="1"/>
  <c r="AC404" i="1" s="1"/>
  <c r="AJ404" i="1" s="1"/>
  <c r="AG404" i="1" s="1"/>
  <c r="AD404" i="1" s="1"/>
  <c r="S213" i="1"/>
  <c r="X213" i="1"/>
  <c r="AC213" i="1" s="1"/>
  <c r="AJ213" i="1" s="1"/>
  <c r="AG213" i="1" s="1"/>
  <c r="AD213" i="1" s="1"/>
  <c r="S201" i="1"/>
  <c r="X201" i="1"/>
  <c r="AC201" i="1" s="1"/>
  <c r="AJ201" i="1" s="1"/>
  <c r="AG201" i="1" s="1"/>
  <c r="AD201" i="1" s="1"/>
  <c r="X261" i="1"/>
  <c r="AC261" i="1" s="1"/>
  <c r="AJ261" i="1" s="1"/>
  <c r="AG261" i="1" s="1"/>
  <c r="AD261" i="1" s="1"/>
  <c r="S261" i="1"/>
  <c r="X116" i="1"/>
  <c r="AC116" i="1" s="1"/>
  <c r="AJ116" i="1" s="1"/>
  <c r="AG116" i="1" s="1"/>
  <c r="AD116" i="1" s="1"/>
  <c r="S116" i="1"/>
  <c r="S242" i="1"/>
  <c r="X242" i="1"/>
  <c r="AC242" i="1" s="1"/>
  <c r="AJ242" i="1" s="1"/>
  <c r="AG242" i="1" s="1"/>
  <c r="AD242" i="1" s="1"/>
  <c r="S246" i="1"/>
  <c r="X246" i="1"/>
  <c r="AC246" i="1" s="1"/>
  <c r="AJ246" i="1" s="1"/>
  <c r="AG246" i="1" s="1"/>
  <c r="AD246" i="1" s="1"/>
  <c r="S272" i="1"/>
  <c r="X272" i="1"/>
  <c r="AC272" i="1" s="1"/>
  <c r="AJ272" i="1" s="1"/>
  <c r="AG272" i="1" s="1"/>
  <c r="AD272" i="1" s="1"/>
  <c r="S143" i="1"/>
  <c r="X143" i="1"/>
  <c r="AC143" i="1" s="1"/>
  <c r="AJ143" i="1" s="1"/>
  <c r="AG143" i="1" s="1"/>
  <c r="AD143" i="1" s="1"/>
  <c r="X334" i="1"/>
  <c r="AC334" i="1" s="1"/>
  <c r="AJ334" i="1" s="1"/>
  <c r="AG334" i="1" s="1"/>
  <c r="AD334" i="1" s="1"/>
  <c r="S334" i="1"/>
  <c r="S343" i="1" l="1"/>
  <c r="X77" i="1"/>
  <c r="AC77" i="1" s="1"/>
  <c r="AJ77" i="1" s="1"/>
  <c r="AG77" i="1" s="1"/>
  <c r="AD77" i="1" s="1"/>
  <c r="X72" i="1"/>
  <c r="AC72" i="1" s="1"/>
  <c r="AJ72" i="1" s="1"/>
  <c r="AG72" i="1" s="1"/>
  <c r="AD72" i="1" s="1"/>
  <c r="X573" i="1"/>
  <c r="AC573" i="1" s="1"/>
  <c r="AJ573" i="1" s="1"/>
  <c r="AG573" i="1" s="1"/>
  <c r="AD573" i="1" s="1"/>
  <c r="S422" i="1"/>
  <c r="X365" i="1"/>
  <c r="AC365" i="1" s="1"/>
  <c r="AJ365" i="1" s="1"/>
  <c r="AG365" i="1" s="1"/>
  <c r="AD365" i="1" s="1"/>
  <c r="S160" i="1"/>
  <c r="X34" i="1"/>
  <c r="AC34" i="1" s="1"/>
  <c r="AJ34" i="1" s="1"/>
  <c r="AG34" i="1" s="1"/>
  <c r="AD34" i="1" s="1"/>
  <c r="X581" i="1"/>
  <c r="AC581" i="1" s="1"/>
  <c r="AJ581" i="1" s="1"/>
  <c r="AG581" i="1" s="1"/>
  <c r="AD581" i="1" s="1"/>
  <c r="X134" i="1"/>
  <c r="AC134" i="1" s="1"/>
  <c r="AJ134" i="1" s="1"/>
  <c r="AG134" i="1" s="1"/>
  <c r="AD134" i="1" s="1"/>
  <c r="S100" i="1"/>
  <c r="X579" i="1"/>
  <c r="AC579" i="1" s="1"/>
  <c r="AJ579" i="1" s="1"/>
  <c r="AG579" i="1" s="1"/>
  <c r="AD579" i="1" s="1"/>
  <c r="X544" i="1"/>
  <c r="AC544" i="1" s="1"/>
  <c r="AJ544" i="1" s="1"/>
  <c r="AG544" i="1" s="1"/>
  <c r="AD544" i="1" s="1"/>
  <c r="X326" i="1"/>
  <c r="AC326" i="1" s="1"/>
  <c r="AJ326" i="1" s="1"/>
  <c r="AG326" i="1" s="1"/>
  <c r="AD326" i="1" s="1"/>
  <c r="S179" i="1"/>
  <c r="S172" i="1"/>
  <c r="X368" i="1"/>
  <c r="AC368" i="1" s="1"/>
  <c r="AJ368" i="1" s="1"/>
  <c r="AG368" i="1" s="1"/>
  <c r="AD368" i="1" s="1"/>
  <c r="S127" i="1"/>
  <c r="X168" i="1"/>
  <c r="AC168" i="1" s="1"/>
  <c r="AJ168" i="1" s="1"/>
  <c r="AG168" i="1" s="1"/>
  <c r="AD168" i="1" s="1"/>
  <c r="X612" i="1"/>
  <c r="AC612" i="1" s="1"/>
  <c r="AJ612" i="1" s="1"/>
  <c r="AG612" i="1" s="1"/>
  <c r="AD612" i="1" s="1"/>
  <c r="X479" i="1"/>
  <c r="AC479" i="1" s="1"/>
  <c r="AJ479" i="1" s="1"/>
  <c r="AG479" i="1" s="1"/>
  <c r="AD479" i="1" s="1"/>
  <c r="S479" i="1"/>
  <c r="X99" i="1"/>
  <c r="AC99" i="1" s="1"/>
  <c r="AJ99" i="1" s="1"/>
  <c r="AG99" i="1" s="1"/>
  <c r="AD99" i="1" s="1"/>
  <c r="S443" i="1"/>
  <c r="X470" i="1"/>
  <c r="AC470" i="1" s="1"/>
  <c r="AJ470" i="1" s="1"/>
  <c r="AG470" i="1" s="1"/>
  <c r="AD470" i="1" s="1"/>
  <c r="S564" i="1"/>
  <c r="X631" i="1"/>
  <c r="AC631" i="1" s="1"/>
  <c r="AJ631" i="1" s="1"/>
  <c r="AG631" i="1" s="1"/>
  <c r="AD631" i="1" s="1"/>
  <c r="X585" i="1"/>
  <c r="AC585" i="1" s="1"/>
  <c r="AJ585" i="1" s="1"/>
  <c r="AG585" i="1" s="1"/>
  <c r="AD585" i="1" s="1"/>
  <c r="X180" i="1"/>
  <c r="AC180" i="1" s="1"/>
  <c r="AJ180" i="1" s="1"/>
  <c r="AG180" i="1" s="1"/>
  <c r="AD180" i="1" s="1"/>
  <c r="X223" i="1"/>
  <c r="AC223" i="1" s="1"/>
  <c r="AJ223" i="1" s="1"/>
  <c r="AG223" i="1" s="1"/>
  <c r="AD223" i="1" s="1"/>
  <c r="X433" i="1"/>
  <c r="AC433" i="1" s="1"/>
  <c r="AJ433" i="1" s="1"/>
  <c r="AG433" i="1" s="1"/>
  <c r="AD433" i="1" s="1"/>
  <c r="X220" i="1"/>
  <c r="AC220" i="1" s="1"/>
  <c r="AJ220" i="1" s="1"/>
  <c r="AG220" i="1" s="1"/>
  <c r="AD220" i="1" s="1"/>
  <c r="X167" i="1"/>
  <c r="AC167" i="1" s="1"/>
  <c r="AJ167" i="1" s="1"/>
  <c r="AG167" i="1" s="1"/>
  <c r="AD167" i="1" s="1"/>
  <c r="S257" i="1"/>
  <c r="X630" i="1"/>
  <c r="AC630" i="1" s="1"/>
  <c r="AJ630" i="1" s="1"/>
  <c r="AG630" i="1" s="1"/>
  <c r="AD630" i="1" s="1"/>
  <c r="S152" i="1"/>
  <c r="X32" i="1"/>
  <c r="AC32" i="1" s="1"/>
  <c r="AJ32" i="1" s="1"/>
  <c r="AG32" i="1" s="1"/>
  <c r="AD32" i="1" s="1"/>
  <c r="X576" i="1"/>
  <c r="AC576" i="1" s="1"/>
  <c r="AJ576" i="1" s="1"/>
  <c r="AG576" i="1" s="1"/>
  <c r="AD576" i="1" s="1"/>
  <c r="X171" i="1"/>
  <c r="AC171" i="1" s="1"/>
  <c r="AJ171" i="1" s="1"/>
  <c r="AG171" i="1" s="1"/>
  <c r="AD171" i="1" s="1"/>
  <c r="S89" i="1"/>
  <c r="S195" i="1"/>
  <c r="S490" i="1"/>
  <c r="S203" i="1"/>
  <c r="X128" i="1"/>
  <c r="AC128" i="1" s="1"/>
  <c r="AJ128" i="1" s="1"/>
  <c r="AG128" i="1" s="1"/>
  <c r="AD128" i="1" s="1"/>
  <c r="X491" i="1"/>
  <c r="AC491" i="1" s="1"/>
  <c r="AJ491" i="1" s="1"/>
  <c r="AG491" i="1" s="1"/>
  <c r="AD491" i="1" s="1"/>
  <c r="S450" i="1"/>
  <c r="X138" i="1"/>
  <c r="AC138" i="1" s="1"/>
  <c r="AJ138" i="1" s="1"/>
  <c r="AG138" i="1" s="1"/>
  <c r="AD138" i="1" s="1"/>
  <c r="S90" i="1"/>
  <c r="X507" i="1"/>
  <c r="AC507" i="1" s="1"/>
  <c r="AJ507" i="1" s="1"/>
  <c r="AG507" i="1" s="1"/>
  <c r="AD507" i="1" s="1"/>
  <c r="S303" i="1"/>
  <c r="S475" i="1"/>
  <c r="X47" i="1"/>
  <c r="AC47" i="1" s="1"/>
  <c r="AJ47" i="1" s="1"/>
  <c r="AG47" i="1" s="1"/>
  <c r="AD47" i="1" s="1"/>
  <c r="X332" i="1"/>
  <c r="AC332" i="1" s="1"/>
  <c r="AJ332" i="1" s="1"/>
  <c r="AG332" i="1" s="1"/>
  <c r="AD332" i="1" s="1"/>
  <c r="X50" i="1"/>
  <c r="AC50" i="1" s="1"/>
  <c r="AJ50" i="1" s="1"/>
  <c r="AG50" i="1" s="1"/>
  <c r="AD50" i="1" s="1"/>
  <c r="S335" i="1"/>
  <c r="X498" i="1"/>
  <c r="AC498" i="1" s="1"/>
  <c r="AJ498" i="1" s="1"/>
  <c r="AG498" i="1" s="1"/>
  <c r="AD498" i="1" s="1"/>
  <c r="S31" i="1"/>
  <c r="X31" i="1"/>
  <c r="AC31" i="1" s="1"/>
  <c r="AJ31" i="1" s="1"/>
  <c r="AG31" i="1" s="1"/>
  <c r="AD31" i="1" s="1"/>
  <c r="S415" i="1"/>
  <c r="S104" i="1"/>
  <c r="X209" i="1"/>
  <c r="AC209" i="1" s="1"/>
  <c r="AJ209" i="1" s="1"/>
  <c r="AG209" i="1" s="1"/>
  <c r="AD209" i="1" s="1"/>
  <c r="X426" i="1"/>
  <c r="AC426" i="1" s="1"/>
  <c r="AJ426" i="1" s="1"/>
  <c r="AG426" i="1" s="1"/>
  <c r="AD426" i="1" s="1"/>
  <c r="X640" i="1"/>
  <c r="AC640" i="1" s="1"/>
  <c r="AJ640" i="1" s="1"/>
  <c r="AG640" i="1" s="1"/>
  <c r="AD640" i="1" s="1"/>
  <c r="S373" i="1"/>
  <c r="S120" i="1"/>
  <c r="X566" i="1"/>
  <c r="AC566" i="1" s="1"/>
  <c r="AJ566" i="1" s="1"/>
  <c r="AG566" i="1" s="1"/>
  <c r="AD566" i="1" s="1"/>
  <c r="X224" i="1"/>
  <c r="AC224" i="1" s="1"/>
  <c r="AJ224" i="1" s="1"/>
  <c r="AG224" i="1" s="1"/>
  <c r="AD224" i="1" s="1"/>
  <c r="X241" i="1"/>
  <c r="AC241" i="1" s="1"/>
  <c r="AJ241" i="1" s="1"/>
  <c r="AG241" i="1" s="1"/>
  <c r="AD241" i="1" s="1"/>
  <c r="X202" i="1"/>
  <c r="AC202" i="1" s="1"/>
  <c r="AJ202" i="1" s="1"/>
  <c r="AG202" i="1" s="1"/>
  <c r="AD202" i="1" s="1"/>
  <c r="X607" i="1"/>
  <c r="AC607" i="1" s="1"/>
  <c r="AJ607" i="1" s="1"/>
  <c r="AG607" i="1" s="1"/>
  <c r="AD607" i="1" s="1"/>
  <c r="X145" i="1"/>
  <c r="AC145" i="1" s="1"/>
  <c r="AJ145" i="1" s="1"/>
  <c r="AG145" i="1" s="1"/>
  <c r="AD145" i="1" s="1"/>
  <c r="S136" i="1"/>
  <c r="S256" i="1"/>
  <c r="S623" i="1"/>
  <c r="S571" i="1"/>
  <c r="X214" i="1"/>
  <c r="AC214" i="1" s="1"/>
  <c r="AJ214" i="1" s="1"/>
  <c r="AG214" i="1" s="1"/>
  <c r="AD214" i="1" s="1"/>
  <c r="X137" i="1"/>
  <c r="AC137" i="1" s="1"/>
  <c r="AJ137" i="1" s="1"/>
  <c r="AG137" i="1" s="1"/>
  <c r="AD137" i="1" s="1"/>
  <c r="S92" i="1"/>
  <c r="S262" i="1"/>
  <c r="X557" i="1"/>
  <c r="AC557" i="1" s="1"/>
  <c r="AJ557" i="1" s="1"/>
  <c r="AG557" i="1" s="1"/>
  <c r="AD557" i="1" s="1"/>
  <c r="S642" i="1"/>
  <c r="X642" i="1"/>
  <c r="AC642" i="1" s="1"/>
  <c r="AJ642" i="1" s="1"/>
  <c r="AG642" i="1" s="1"/>
  <c r="AD642" i="1" s="1"/>
  <c r="S121" i="1"/>
  <c r="X121" i="1"/>
  <c r="AC121" i="1" s="1"/>
  <c r="AJ121" i="1" s="1"/>
  <c r="AG121" i="1" s="1"/>
  <c r="AD121" i="1" s="1"/>
  <c r="X314" i="1"/>
  <c r="AC314" i="1" s="1"/>
  <c r="AJ314" i="1" s="1"/>
  <c r="AG314" i="1" s="1"/>
  <c r="AD314" i="1" s="1"/>
  <c r="X173" i="1"/>
  <c r="AC173" i="1" s="1"/>
  <c r="AJ173" i="1" s="1"/>
  <c r="AG173" i="1" s="1"/>
  <c r="AD173" i="1" s="1"/>
  <c r="X118" i="1"/>
  <c r="AC118" i="1" s="1"/>
  <c r="AJ118" i="1" s="1"/>
  <c r="AG118" i="1" s="1"/>
  <c r="AD118" i="1" s="1"/>
  <c r="S118" i="1"/>
  <c r="X349" i="1"/>
  <c r="AC349" i="1" s="1"/>
  <c r="AJ349" i="1" s="1"/>
  <c r="AG349" i="1" s="1"/>
  <c r="AD349" i="1" s="1"/>
  <c r="S255" i="1"/>
  <c r="X183" i="1"/>
  <c r="AC183" i="1" s="1"/>
  <c r="AJ183" i="1" s="1"/>
  <c r="AG183" i="1" s="1"/>
  <c r="AD183" i="1" s="1"/>
  <c r="X280" i="1"/>
  <c r="AC280" i="1" s="1"/>
  <c r="AJ280" i="1" s="1"/>
  <c r="AG280" i="1" s="1"/>
  <c r="AD280" i="1" s="1"/>
  <c r="S280" i="1"/>
  <c r="X162" i="1"/>
  <c r="AC162" i="1" s="1"/>
  <c r="AJ162" i="1" s="1"/>
  <c r="AG162" i="1" s="1"/>
  <c r="AD162" i="1" s="1"/>
  <c r="X617" i="1"/>
  <c r="AC617" i="1" s="1"/>
  <c r="AJ617" i="1" s="1"/>
  <c r="AG617" i="1" s="1"/>
  <c r="AD617" i="1" s="1"/>
  <c r="X495" i="1"/>
  <c r="AC495" i="1" s="1"/>
  <c r="AJ495" i="1" s="1"/>
  <c r="AG495" i="1" s="1"/>
  <c r="AD495" i="1" s="1"/>
  <c r="X362" i="1"/>
  <c r="AC362" i="1" s="1"/>
  <c r="AJ362" i="1" s="1"/>
  <c r="AG362" i="1" s="1"/>
  <c r="AD362" i="1" s="1"/>
  <c r="X270" i="1"/>
  <c r="AC270" i="1" s="1"/>
  <c r="AJ270" i="1" s="1"/>
  <c r="AG270" i="1" s="1"/>
  <c r="AD270" i="1" s="1"/>
  <c r="X316" i="1"/>
  <c r="AC316" i="1" s="1"/>
  <c r="AJ316" i="1" s="1"/>
  <c r="AG316" i="1" s="1"/>
  <c r="AD316" i="1" s="1"/>
  <c r="S126" i="1"/>
  <c r="S43" i="1"/>
  <c r="X357" i="1"/>
  <c r="AC357" i="1" s="1"/>
  <c r="AJ357" i="1" s="1"/>
  <c r="AG357" i="1" s="1"/>
  <c r="AD357" i="1" s="1"/>
  <c r="S357" i="1"/>
  <c r="X370" i="1"/>
  <c r="AC370" i="1" s="1"/>
  <c r="AJ370" i="1" s="1"/>
  <c r="AG370" i="1" s="1"/>
  <c r="AD370" i="1" s="1"/>
  <c r="X301" i="1"/>
  <c r="AC301" i="1" s="1"/>
  <c r="AJ301" i="1" s="1"/>
  <c r="AG301" i="1" s="1"/>
  <c r="AD301" i="1" s="1"/>
  <c r="S156" i="1"/>
  <c r="X156" i="1"/>
  <c r="AC156" i="1" s="1"/>
  <c r="AJ156" i="1" s="1"/>
  <c r="AG156" i="1" s="1"/>
  <c r="AD156" i="1" s="1"/>
  <c r="X60" i="1"/>
  <c r="AC60" i="1" s="1"/>
  <c r="AJ60" i="1" s="1"/>
  <c r="AG60" i="1" s="1"/>
  <c r="AD60" i="1" s="1"/>
  <c r="S538" i="1"/>
  <c r="X398" i="1"/>
  <c r="AC398" i="1" s="1"/>
  <c r="AJ398" i="1" s="1"/>
  <c r="AG398" i="1" s="1"/>
  <c r="AD398" i="1" s="1"/>
  <c r="S398" i="1"/>
  <c r="S559" i="1"/>
  <c r="S304" i="1"/>
  <c r="X86" i="1"/>
  <c r="AC86" i="1" s="1"/>
  <c r="AJ86" i="1" s="1"/>
  <c r="AG86" i="1" s="1"/>
  <c r="AD86" i="1" s="1"/>
  <c r="S86" i="1"/>
  <c r="S451" i="1"/>
  <c r="X451" i="1"/>
  <c r="AC451" i="1" s="1"/>
  <c r="AJ451" i="1" s="1"/>
  <c r="AG451" i="1" s="1"/>
  <c r="AD451" i="1" s="1"/>
  <c r="X291" i="1"/>
  <c r="AC291" i="1" s="1"/>
  <c r="AJ291" i="1" s="1"/>
  <c r="AG291" i="1" s="1"/>
  <c r="AD291" i="1" s="1"/>
  <c r="S83" i="1"/>
  <c r="X83" i="1"/>
  <c r="AC83" i="1" s="1"/>
  <c r="AJ83" i="1" s="1"/>
  <c r="AG83" i="1" s="1"/>
  <c r="AD83" i="1" s="1"/>
  <c r="X222" i="1"/>
  <c r="AC222" i="1" s="1"/>
  <c r="AJ222" i="1" s="1"/>
  <c r="AG222" i="1" s="1"/>
  <c r="AD222" i="1" s="1"/>
  <c r="S222" i="1"/>
  <c r="S119" i="1"/>
  <c r="X119" i="1"/>
  <c r="AC119" i="1" s="1"/>
  <c r="AJ119" i="1" s="1"/>
  <c r="AG119" i="1" s="1"/>
  <c r="AD119" i="1" s="1"/>
  <c r="X87" i="1"/>
  <c r="AC87" i="1" s="1"/>
  <c r="AJ87" i="1" s="1"/>
  <c r="AG87" i="1" s="1"/>
  <c r="AD87" i="1" s="1"/>
  <c r="S87" i="1"/>
  <c r="X232" i="1"/>
  <c r="AC232" i="1" s="1"/>
  <c r="AJ232" i="1" s="1"/>
  <c r="AG232" i="1" s="1"/>
  <c r="AD232" i="1" s="1"/>
  <c r="S232" i="1"/>
  <c r="X48" i="1"/>
  <c r="AC48" i="1" s="1"/>
  <c r="AJ48" i="1" s="1"/>
  <c r="AG48" i="1" s="1"/>
  <c r="AD48" i="1" s="1"/>
  <c r="S48" i="1"/>
  <c r="S478" i="1"/>
  <c r="X478" i="1"/>
  <c r="AC478" i="1" s="1"/>
  <c r="AJ478" i="1" s="1"/>
  <c r="AG478" i="1" s="1"/>
  <c r="AD478" i="1" s="1"/>
  <c r="X423" i="1"/>
  <c r="AC423" i="1" s="1"/>
  <c r="AJ423" i="1" s="1"/>
  <c r="AG423" i="1" s="1"/>
  <c r="AD423" i="1" s="1"/>
  <c r="S423" i="1"/>
  <c r="S133" i="1"/>
  <c r="X133" i="1"/>
  <c r="AC133" i="1" s="1"/>
  <c r="AJ133" i="1" s="1"/>
  <c r="AG133" i="1" s="1"/>
  <c r="AD133" i="1" s="1"/>
  <c r="X476" i="1"/>
  <c r="AC476" i="1" s="1"/>
  <c r="AJ476" i="1" s="1"/>
  <c r="AG476" i="1" s="1"/>
  <c r="AD476" i="1" s="1"/>
  <c r="X233" i="1"/>
  <c r="AC233" i="1" s="1"/>
  <c r="AJ233" i="1" s="1"/>
  <c r="AG233" i="1" s="1"/>
  <c r="AD233" i="1" s="1"/>
  <c r="S233" i="1"/>
  <c r="X535" i="1"/>
  <c r="AC535" i="1" s="1"/>
  <c r="AJ535" i="1" s="1"/>
  <c r="AG535" i="1" s="1"/>
  <c r="AD535" i="1" s="1"/>
  <c r="X192" i="1"/>
  <c r="AC192" i="1" s="1"/>
  <c r="AJ192" i="1" s="1"/>
  <c r="AG192" i="1" s="1"/>
  <c r="AD192" i="1" s="1"/>
  <c r="S192" i="1"/>
  <c r="S414" i="1"/>
  <c r="X414" i="1"/>
  <c r="AC414" i="1" s="1"/>
  <c r="AJ414" i="1" s="1"/>
  <c r="AG414" i="1" s="1"/>
  <c r="AD414" i="1" s="1"/>
  <c r="X622" i="1"/>
  <c r="AC622" i="1" s="1"/>
  <c r="AJ622" i="1" s="1"/>
  <c r="AG622" i="1" s="1"/>
  <c r="AD622" i="1" s="1"/>
  <c r="S622" i="1"/>
  <c r="X234" i="1"/>
  <c r="AC234" i="1" s="1"/>
  <c r="AJ234" i="1" s="1"/>
  <c r="AG234" i="1" s="1"/>
  <c r="AD234" i="1" s="1"/>
  <c r="S234" i="1"/>
  <c r="S292" i="1"/>
  <c r="X292" i="1"/>
  <c r="AC292" i="1" s="1"/>
  <c r="AJ292" i="1" s="1"/>
  <c r="AG292" i="1" s="1"/>
  <c r="AD292" i="1" s="1"/>
  <c r="X51" i="1"/>
  <c r="AC51" i="1" s="1"/>
  <c r="AJ51" i="1" s="1"/>
  <c r="AG51" i="1" s="1"/>
  <c r="AD51" i="1" s="1"/>
  <c r="S51" i="1"/>
  <c r="X618" i="1"/>
  <c r="AC618" i="1" s="1"/>
  <c r="AJ618" i="1" s="1"/>
  <c r="AG618" i="1" s="1"/>
  <c r="AD618" i="1" s="1"/>
  <c r="S618" i="1"/>
  <c r="S361" i="1"/>
  <c r="X361" i="1"/>
  <c r="AC361" i="1" s="1"/>
  <c r="AJ361" i="1" s="1"/>
  <c r="AG361" i="1" s="1"/>
  <c r="AD361" i="1" s="1"/>
  <c r="X250" i="1"/>
  <c r="AC250" i="1" s="1"/>
  <c r="AJ250" i="1" s="1"/>
  <c r="AG250" i="1" s="1"/>
  <c r="AD250" i="1" s="1"/>
  <c r="S250" i="1"/>
  <c r="X45" i="1"/>
  <c r="AC45" i="1" s="1"/>
  <c r="AJ45" i="1" s="1"/>
  <c r="AG45" i="1" s="1"/>
  <c r="AD45" i="1" s="1"/>
  <c r="S45" i="1"/>
  <c r="S276" i="1"/>
  <c r="X276" i="1"/>
  <c r="AC276" i="1" s="1"/>
  <c r="AJ276" i="1" s="1"/>
  <c r="AG276" i="1" s="1"/>
  <c r="AD276" i="1" s="1"/>
  <c r="S254" i="1"/>
  <c r="X254" i="1"/>
  <c r="AC254" i="1" s="1"/>
  <c r="AJ254" i="1" s="1"/>
  <c r="AG254" i="1" s="1"/>
  <c r="AD254" i="1" s="1"/>
  <c r="S112" i="1"/>
  <c r="X112" i="1"/>
  <c r="AC112" i="1" s="1"/>
  <c r="AJ112" i="1" s="1"/>
  <c r="AG112" i="1" s="1"/>
  <c r="AD112" i="1" s="1"/>
  <c r="X251" i="1"/>
  <c r="AC251" i="1" s="1"/>
  <c r="AJ251" i="1" s="1"/>
  <c r="AG251" i="1" s="1"/>
  <c r="AD251" i="1" s="1"/>
  <c r="S251" i="1"/>
  <c r="X176" i="1"/>
  <c r="AC176" i="1" s="1"/>
  <c r="AJ176" i="1" s="1"/>
  <c r="AG176" i="1" s="1"/>
  <c r="AD176" i="1" s="1"/>
  <c r="S176" i="1"/>
  <c r="S424" i="1"/>
  <c r="X424" i="1"/>
  <c r="AC424" i="1" s="1"/>
  <c r="AJ424" i="1" s="1"/>
  <c r="AG424" i="1" s="1"/>
  <c r="AD424" i="1" s="1"/>
  <c r="S336" i="1"/>
  <c r="X336" i="1"/>
  <c r="AC336" i="1" s="1"/>
  <c r="AJ336" i="1" s="1"/>
  <c r="AG336" i="1" s="1"/>
  <c r="AD336" i="1" s="1"/>
  <c r="S263" i="1"/>
  <c r="X263" i="1"/>
  <c r="AC263" i="1" s="1"/>
  <c r="AJ263" i="1" s="1"/>
  <c r="AG263" i="1" s="1"/>
  <c r="AD263" i="1" s="1"/>
  <c r="X159" i="1"/>
  <c r="AC159" i="1" s="1"/>
  <c r="AJ159" i="1" s="1"/>
  <c r="AG159" i="1" s="1"/>
  <c r="AD159" i="1" s="1"/>
  <c r="S159" i="1"/>
  <c r="X319" i="1"/>
  <c r="AC319" i="1" s="1"/>
  <c r="AJ319" i="1" s="1"/>
  <c r="AG319" i="1" s="1"/>
  <c r="AD319" i="1" s="1"/>
  <c r="S319" i="1"/>
  <c r="S381" i="1"/>
  <c r="X381" i="1"/>
  <c r="AC381" i="1" s="1"/>
  <c r="AJ381" i="1" s="1"/>
  <c r="AG381" i="1" s="1"/>
  <c r="AD381" i="1" s="1"/>
  <c r="S177" i="1"/>
  <c r="X177" i="1"/>
  <c r="AC177" i="1" s="1"/>
  <c r="AJ177" i="1" s="1"/>
  <c r="AG177" i="1" s="1"/>
  <c r="AD177" i="1" s="1"/>
  <c r="S158" i="1"/>
  <c r="X158" i="1"/>
  <c r="AC158" i="1" s="1"/>
  <c r="AJ158" i="1" s="1"/>
  <c r="AG158" i="1" s="1"/>
  <c r="AD158" i="1" s="1"/>
  <c r="S108" i="1"/>
  <c r="X108" i="1"/>
  <c r="AC108" i="1" s="1"/>
  <c r="AJ108" i="1" s="1"/>
  <c r="AG108" i="1" s="1"/>
  <c r="AD108" i="1" s="1"/>
  <c r="X474" i="1"/>
  <c r="AC474" i="1" s="1"/>
  <c r="AJ474" i="1" s="1"/>
  <c r="AG474" i="1" s="1"/>
  <c r="AD474" i="1" s="1"/>
  <c r="S474" i="1"/>
  <c r="X418" i="1"/>
  <c r="AC418" i="1" s="1"/>
  <c r="AJ418" i="1" s="1"/>
  <c r="AG418" i="1" s="1"/>
  <c r="AD418" i="1" s="1"/>
  <c r="S418" i="1"/>
  <c r="S477" i="1"/>
  <c r="X477" i="1"/>
  <c r="AC477" i="1" s="1"/>
  <c r="AJ477" i="1" s="1"/>
  <c r="AG477" i="1" s="1"/>
  <c r="AD477" i="1" s="1"/>
  <c r="S244" i="1"/>
  <c r="X244" i="1"/>
  <c r="AC244" i="1" s="1"/>
  <c r="AJ244" i="1" s="1"/>
  <c r="AG244" i="1" s="1"/>
  <c r="AD244" i="1" s="1"/>
  <c r="X182" i="1"/>
  <c r="AC182" i="1" s="1"/>
  <c r="AJ182" i="1" s="1"/>
  <c r="AG182" i="1" s="1"/>
  <c r="AD182" i="1" s="1"/>
  <c r="S182" i="1"/>
  <c r="X480" i="1"/>
  <c r="AC480" i="1" s="1"/>
  <c r="AJ480" i="1" s="1"/>
  <c r="AG480" i="1" s="1"/>
  <c r="AD480" i="1" s="1"/>
  <c r="S480" i="1"/>
  <c r="S30" i="1"/>
  <c r="X512" i="1"/>
  <c r="AC512" i="1" s="1"/>
  <c r="AJ512" i="1" s="1"/>
  <c r="AG512" i="1" s="1"/>
  <c r="AD512" i="1" s="1"/>
  <c r="S512" i="1"/>
  <c r="X496" i="1"/>
  <c r="AC496" i="1" s="1"/>
  <c r="AJ496" i="1" s="1"/>
  <c r="AG496" i="1" s="1"/>
  <c r="AD496" i="1" s="1"/>
  <c r="S496" i="1"/>
  <c r="X459" i="1"/>
  <c r="AC459" i="1" s="1"/>
  <c r="AJ459" i="1" s="1"/>
  <c r="AG459" i="1" s="1"/>
  <c r="AD459" i="1" s="1"/>
  <c r="S459" i="1"/>
  <c r="S204" i="1"/>
  <c r="X204" i="1"/>
  <c r="AC204" i="1" s="1"/>
  <c r="AJ204" i="1" s="1"/>
  <c r="AG204" i="1" s="1"/>
  <c r="AD204" i="1" s="1"/>
  <c r="S448" i="1"/>
  <c r="X448" i="1"/>
  <c r="AC448" i="1" s="1"/>
  <c r="AJ448" i="1" s="1"/>
  <c r="AG448" i="1" s="1"/>
  <c r="AD448" i="1" s="1"/>
  <c r="X102" i="1"/>
  <c r="AC102" i="1" s="1"/>
  <c r="AJ102" i="1" s="1"/>
  <c r="AG102" i="1" s="1"/>
  <c r="AD102" i="1" s="1"/>
  <c r="S102" i="1"/>
  <c r="X416" i="1"/>
  <c r="AC416" i="1" s="1"/>
  <c r="AJ416" i="1" s="1"/>
  <c r="AG416" i="1" s="1"/>
  <c r="AD416" i="1" s="1"/>
  <c r="S494" i="1"/>
  <c r="X494" i="1"/>
  <c r="AC494" i="1" s="1"/>
  <c r="AJ494" i="1" s="1"/>
  <c r="AG494" i="1" s="1"/>
  <c r="AD494" i="1" s="1"/>
  <c r="S248" i="1"/>
  <c r="X248" i="1"/>
  <c r="AC248" i="1" s="1"/>
  <c r="AJ248" i="1" s="1"/>
  <c r="AG248" i="1" s="1"/>
  <c r="AD248" i="1" s="1"/>
  <c r="S294" i="1"/>
  <c r="X294" i="1"/>
  <c r="AC294" i="1" s="1"/>
  <c r="AJ294" i="1" s="1"/>
  <c r="AG294" i="1" s="1"/>
  <c r="AD294" i="1" s="1"/>
  <c r="S139" i="1"/>
  <c r="X139" i="1"/>
  <c r="AC139" i="1" s="1"/>
  <c r="AJ139" i="1" s="1"/>
  <c r="AG139" i="1" s="1"/>
  <c r="AD139" i="1" s="1"/>
  <c r="S508" i="1"/>
  <c r="X508" i="1"/>
  <c r="AC508" i="1" s="1"/>
  <c r="AJ508" i="1" s="1"/>
  <c r="AG508" i="1" s="1"/>
  <c r="AD508" i="1" s="1"/>
  <c r="X174" i="1"/>
  <c r="AC174" i="1" s="1"/>
  <c r="AJ174" i="1" s="1"/>
  <c r="AG174" i="1" s="1"/>
  <c r="AD174" i="1" s="1"/>
  <c r="S174" i="1"/>
  <c r="S338" i="1"/>
  <c r="X338" i="1"/>
  <c r="AC338" i="1" s="1"/>
  <c r="AJ338" i="1" s="1"/>
  <c r="AG338" i="1" s="1"/>
  <c r="AD338" i="1" s="1"/>
  <c r="X184" i="1"/>
  <c r="AC184" i="1" s="1"/>
  <c r="AJ184" i="1" s="1"/>
  <c r="AG184" i="1" s="1"/>
  <c r="AD184" i="1" s="1"/>
  <c r="S184" i="1"/>
  <c r="S212" i="1"/>
  <c r="X212" i="1"/>
  <c r="AC212" i="1" s="1"/>
  <c r="AJ212" i="1" s="1"/>
  <c r="AG212" i="1" s="1"/>
  <c r="AD212" i="1" s="1"/>
  <c r="X482" i="1"/>
  <c r="AC482" i="1" s="1"/>
  <c r="AJ482" i="1" s="1"/>
  <c r="AG482" i="1" s="1"/>
  <c r="AD482" i="1" s="1"/>
  <c r="S482" i="1"/>
  <c r="S481" i="1"/>
  <c r="X481" i="1"/>
  <c r="AC481" i="1" s="1"/>
  <c r="AJ481" i="1" s="1"/>
  <c r="AG481" i="1" s="1"/>
  <c r="AD481" i="1" s="1"/>
  <c r="S324" i="1"/>
  <c r="X324" i="1"/>
  <c r="AC324" i="1" s="1"/>
  <c r="AJ324" i="1" s="1"/>
  <c r="AG324" i="1" s="1"/>
  <c r="AD324" i="1" s="1"/>
  <c r="X140" i="1"/>
  <c r="AC140" i="1" s="1"/>
  <c r="AJ140" i="1" s="1"/>
  <c r="AG140" i="1" s="1"/>
  <c r="AD140" i="1" s="1"/>
  <c r="S140" i="1"/>
  <c r="X473" i="1"/>
  <c r="AC473" i="1" s="1"/>
  <c r="AJ473" i="1" s="1"/>
  <c r="AG473" i="1" s="1"/>
  <c r="AD473" i="1" s="1"/>
  <c r="S473" i="1"/>
  <c r="X129" i="1"/>
  <c r="AC129" i="1" s="1"/>
  <c r="AJ129" i="1" s="1"/>
  <c r="AG129" i="1" s="1"/>
  <c r="AD129" i="1" s="1"/>
  <c r="S129" i="1"/>
  <c r="X359" i="1"/>
  <c r="AC359" i="1" s="1"/>
  <c r="AJ359" i="1" s="1"/>
  <c r="AG359" i="1" s="1"/>
  <c r="AD359" i="1" s="1"/>
  <c r="S359" i="1"/>
  <c r="S509" i="1"/>
  <c r="X509" i="1"/>
  <c r="AC509" i="1" s="1"/>
  <c r="AJ509" i="1" s="1"/>
  <c r="AG509" i="1" s="1"/>
  <c r="AD509" i="1" s="1"/>
  <c r="S59" i="1"/>
  <c r="X59" i="1"/>
  <c r="AC59" i="1" s="1"/>
  <c r="AJ59" i="1" s="1"/>
  <c r="AG59" i="1" s="1"/>
  <c r="AD59" i="1" s="1"/>
  <c r="S591" i="1"/>
  <c r="S597" i="1"/>
  <c r="X531" i="1"/>
  <c r="AC531" i="1" s="1"/>
  <c r="AJ531" i="1" s="1"/>
  <c r="AG531" i="1" s="1"/>
  <c r="AD531" i="1" s="1"/>
  <c r="S531" i="1"/>
  <c r="X146" i="1"/>
  <c r="AC146" i="1" s="1"/>
  <c r="AJ146" i="1" s="1"/>
  <c r="AG146" i="1" s="1"/>
  <c r="AD146" i="1" s="1"/>
  <c r="S146" i="1"/>
  <c r="S185" i="1"/>
  <c r="S633" i="1"/>
  <c r="X633" i="1"/>
  <c r="AC633" i="1" s="1"/>
  <c r="AJ633" i="1" s="1"/>
  <c r="AG633" i="1" s="1"/>
  <c r="AD633" i="1" s="1"/>
  <c r="X194" i="1"/>
  <c r="AC194" i="1" s="1"/>
  <c r="AJ194" i="1" s="1"/>
  <c r="AG194" i="1" s="1"/>
  <c r="AD194" i="1" s="1"/>
  <c r="S194" i="1"/>
  <c r="S644" i="1"/>
  <c r="X644" i="1"/>
  <c r="AC644" i="1" s="1"/>
  <c r="AJ644" i="1" s="1"/>
  <c r="AG644" i="1" s="1"/>
  <c r="AD644" i="1" s="1"/>
  <c r="X570" i="1"/>
  <c r="AC570" i="1" s="1"/>
  <c r="AJ570" i="1" s="1"/>
  <c r="AG570" i="1" s="1"/>
  <c r="AD570" i="1" s="1"/>
  <c r="S570" i="1"/>
  <c r="X574" i="1"/>
  <c r="AC574" i="1" s="1"/>
  <c r="AJ574" i="1" s="1"/>
  <c r="AG574" i="1" s="1"/>
  <c r="AD574" i="1" s="1"/>
  <c r="S574" i="1"/>
  <c r="S561" i="1"/>
  <c r="X561" i="1"/>
  <c r="AC561" i="1" s="1"/>
  <c r="AJ561" i="1" s="1"/>
  <c r="AG561" i="1" s="1"/>
  <c r="AD561" i="1" s="1"/>
  <c r="S268" i="1"/>
  <c r="X268" i="1"/>
  <c r="AC268" i="1" s="1"/>
  <c r="AJ268" i="1" s="1"/>
  <c r="AG268" i="1" s="1"/>
  <c r="AD268" i="1" s="1"/>
  <c r="X115" i="1"/>
  <c r="AC115" i="1" s="1"/>
  <c r="AJ115" i="1" s="1"/>
  <c r="AG115" i="1" s="1"/>
  <c r="AD115" i="1" s="1"/>
  <c r="S115" i="1"/>
  <c r="S583" i="1"/>
  <c r="X583" i="1"/>
  <c r="AC583" i="1" s="1"/>
  <c r="AJ583" i="1" s="1"/>
  <c r="AG583" i="1" s="1"/>
  <c r="AD583" i="1" s="1"/>
  <c r="X105" i="1"/>
  <c r="AC105" i="1" s="1"/>
  <c r="AJ105" i="1" s="1"/>
  <c r="AG105" i="1" s="1"/>
  <c r="AD105" i="1" s="1"/>
  <c r="S105" i="1"/>
  <c r="S260" i="1"/>
  <c r="X260" i="1"/>
  <c r="AC260" i="1" s="1"/>
  <c r="AJ260" i="1" s="1"/>
  <c r="AG260" i="1" s="1"/>
  <c r="AD260" i="1" s="1"/>
  <c r="S588" i="1"/>
  <c r="X588" i="1"/>
  <c r="AC588" i="1" s="1"/>
  <c r="AJ588" i="1" s="1"/>
  <c r="AG588" i="1" s="1"/>
  <c r="AD588" i="1" s="1"/>
  <c r="X554" i="1"/>
  <c r="AC554" i="1" s="1"/>
  <c r="AJ554" i="1" s="1"/>
  <c r="AG554" i="1" s="1"/>
  <c r="AD554" i="1" s="1"/>
  <c r="S554" i="1"/>
  <c r="S383" i="1"/>
  <c r="X383" i="1"/>
  <c r="AC383" i="1" s="1"/>
  <c r="AJ383" i="1" s="1"/>
  <c r="AG383" i="1" s="1"/>
  <c r="AD383" i="1" s="1"/>
  <c r="X492" i="1"/>
  <c r="AC492" i="1" s="1"/>
  <c r="AJ492" i="1" s="1"/>
  <c r="AG492" i="1" s="1"/>
  <c r="AD492" i="1" s="1"/>
  <c r="S492" i="1"/>
  <c r="X643" i="1"/>
  <c r="AC643" i="1" s="1"/>
  <c r="AJ643" i="1" s="1"/>
  <c r="AG643" i="1" s="1"/>
  <c r="AD643" i="1" s="1"/>
  <c r="S643" i="1"/>
  <c r="S539" i="1"/>
  <c r="X539" i="1"/>
  <c r="AC539" i="1" s="1"/>
  <c r="AJ539" i="1" s="1"/>
  <c r="AG539" i="1" s="1"/>
  <c r="AD539" i="1" s="1"/>
  <c r="S587" i="1"/>
  <c r="X587" i="1"/>
  <c r="AC587" i="1" s="1"/>
  <c r="AJ587" i="1" s="1"/>
  <c r="AG587" i="1" s="1"/>
  <c r="AD587" i="1" s="1"/>
  <c r="X586" i="1"/>
  <c r="AC586" i="1" s="1"/>
  <c r="AJ586" i="1" s="1"/>
  <c r="AG586" i="1" s="1"/>
  <c r="AD586" i="1" s="1"/>
  <c r="S586" i="1"/>
  <c r="S468" i="1"/>
  <c r="X468" i="1"/>
  <c r="AC468" i="1" s="1"/>
  <c r="AJ468" i="1" s="1"/>
  <c r="AG468" i="1" s="1"/>
  <c r="AD468" i="1" s="1"/>
  <c r="S493" i="1"/>
  <c r="X493" i="1"/>
  <c r="AC493" i="1" s="1"/>
  <c r="AJ493" i="1" s="1"/>
  <c r="AG493" i="1" s="1"/>
  <c r="AD493" i="1" s="1"/>
  <c r="S530" i="1"/>
  <c r="X530" i="1"/>
  <c r="AC530" i="1" s="1"/>
  <c r="AJ530" i="1" s="1"/>
  <c r="AG530" i="1" s="1"/>
  <c r="AD530" i="1" s="1"/>
  <c r="S632" i="1"/>
  <c r="X632" i="1"/>
  <c r="AC632" i="1" s="1"/>
  <c r="AJ632" i="1" s="1"/>
  <c r="AG632" i="1" s="1"/>
  <c r="AD632" i="1" s="1"/>
  <c r="X170" i="1"/>
  <c r="AC170" i="1" s="1"/>
  <c r="AJ170" i="1" s="1"/>
  <c r="AG170" i="1" s="1"/>
  <c r="AD170" i="1" s="1"/>
  <c r="S170" i="1"/>
  <c r="S339" i="1"/>
  <c r="X339" i="1"/>
  <c r="AC339" i="1" s="1"/>
  <c r="AJ339" i="1" s="1"/>
  <c r="AG339" i="1" s="1"/>
  <c r="AD339" i="1" s="1"/>
  <c r="X333" i="1"/>
  <c r="AC333" i="1" s="1"/>
  <c r="AJ333" i="1" s="1"/>
  <c r="AG333" i="1" s="1"/>
  <c r="AD333" i="1" s="1"/>
  <c r="S333" i="1"/>
  <c r="X327" i="1"/>
  <c r="AC327" i="1" s="1"/>
  <c r="AJ327" i="1" s="1"/>
  <c r="AG327" i="1" s="1"/>
  <c r="AD327" i="1" s="1"/>
  <c r="S327" i="1"/>
  <c r="S458" i="1"/>
  <c r="X458" i="1"/>
  <c r="AC458" i="1" s="1"/>
  <c r="AJ458" i="1" s="1"/>
  <c r="AG458" i="1" s="1"/>
  <c r="AD458" i="1" s="1"/>
  <c r="S639" i="1"/>
  <c r="X639" i="1"/>
  <c r="AC639" i="1" s="1"/>
  <c r="AJ639" i="1" s="1"/>
  <c r="AG639" i="1" s="1"/>
  <c r="AD639" i="1" s="1"/>
  <c r="S289" i="1"/>
  <c r="X289" i="1"/>
  <c r="AC289" i="1" s="1"/>
  <c r="AJ289" i="1" s="1"/>
  <c r="AG289" i="1" s="1"/>
  <c r="AD289" i="1" s="1"/>
  <c r="S311" i="1"/>
  <c r="X311" i="1"/>
  <c r="AC311" i="1" s="1"/>
  <c r="AJ311" i="1" s="1"/>
  <c r="AG311" i="1" s="1"/>
  <c r="AD311" i="1" s="1"/>
  <c r="S364" i="1"/>
  <c r="X364" i="1"/>
  <c r="AC364" i="1" s="1"/>
  <c r="AJ364" i="1" s="1"/>
  <c r="AG364" i="1" s="1"/>
  <c r="AD364" i="1" s="1"/>
  <c r="X131" i="1"/>
  <c r="AC131" i="1" s="1"/>
  <c r="AJ131" i="1" s="1"/>
  <c r="AG131" i="1" s="1"/>
  <c r="AD131" i="1" s="1"/>
  <c r="S131" i="1"/>
  <c r="S206" i="1"/>
  <c r="X206" i="1"/>
  <c r="AC206" i="1" s="1"/>
  <c r="AJ206" i="1" s="1"/>
  <c r="AG206" i="1" s="1"/>
  <c r="AD206" i="1" s="1"/>
  <c r="S293" i="1"/>
  <c r="X293" i="1"/>
  <c r="AC293" i="1" s="1"/>
  <c r="AJ293" i="1" s="1"/>
  <c r="AG293" i="1" s="1"/>
  <c r="AD293" i="1" s="1"/>
  <c r="X247" i="1"/>
  <c r="AC247" i="1" s="1"/>
  <c r="AJ247" i="1" s="1"/>
  <c r="AG247" i="1" s="1"/>
  <c r="AD247" i="1" s="1"/>
  <c r="S247" i="1"/>
  <c r="S347" i="1"/>
  <c r="X347" i="1"/>
  <c r="AC347" i="1" s="1"/>
  <c r="AJ347" i="1" s="1"/>
  <c r="AG347" i="1" s="1"/>
  <c r="AD347" i="1" s="1"/>
  <c r="S318" i="1"/>
  <c r="X318" i="1"/>
  <c r="AC318" i="1" s="1"/>
  <c r="AJ318" i="1" s="1"/>
  <c r="AG318" i="1" s="1"/>
  <c r="AD318" i="1" s="1"/>
  <c r="S374" i="1"/>
  <c r="X374" i="1"/>
  <c r="AC374" i="1" s="1"/>
  <c r="AJ374" i="1" s="1"/>
  <c r="AG374" i="1" s="1"/>
  <c r="AD374" i="1" s="1"/>
  <c r="S533" i="1" l="1"/>
  <c r="X533" i="1"/>
  <c r="AC533" i="1" s="1"/>
  <c r="AJ533" i="1" s="1"/>
  <c r="AG533" i="1" s="1"/>
  <c r="AD533" i="1" s="1"/>
  <c r="X303" i="1"/>
  <c r="AC303" i="1" s="1"/>
  <c r="AJ303" i="1" s="1"/>
  <c r="AG303" i="1" s="1"/>
  <c r="AD303" i="1" s="1"/>
  <c r="S630" i="1"/>
  <c r="S128" i="1"/>
  <c r="X104" i="1"/>
  <c r="AC104" i="1" s="1"/>
  <c r="AJ104" i="1" s="1"/>
  <c r="AG104" i="1" s="1"/>
  <c r="AD104" i="1" s="1"/>
  <c r="X571" i="1"/>
  <c r="AC571" i="1" s="1"/>
  <c r="AJ571" i="1" s="1"/>
  <c r="AG571" i="1" s="1"/>
  <c r="AD571" i="1" s="1"/>
  <c r="X195" i="1"/>
  <c r="AC195" i="1" s="1"/>
  <c r="AJ195" i="1" s="1"/>
  <c r="AG195" i="1" s="1"/>
  <c r="AD195" i="1" s="1"/>
  <c r="S426" i="1"/>
  <c r="X373" i="1"/>
  <c r="AC373" i="1" s="1"/>
  <c r="AJ373" i="1" s="1"/>
  <c r="AG373" i="1" s="1"/>
  <c r="AD373" i="1" s="1"/>
  <c r="X450" i="1"/>
  <c r="AC450" i="1" s="1"/>
  <c r="AJ450" i="1" s="1"/>
  <c r="AG450" i="1" s="1"/>
  <c r="AD450" i="1" s="1"/>
  <c r="S640" i="1"/>
  <c r="X90" i="1"/>
  <c r="AC90" i="1" s="1"/>
  <c r="AJ90" i="1" s="1"/>
  <c r="AG90" i="1" s="1"/>
  <c r="AD90" i="1" s="1"/>
  <c r="X136" i="1"/>
  <c r="AC136" i="1" s="1"/>
  <c r="AJ136" i="1" s="1"/>
  <c r="AG136" i="1" s="1"/>
  <c r="AD136" i="1" s="1"/>
  <c r="S349" i="1"/>
  <c r="S202" i="1"/>
  <c r="S138" i="1"/>
  <c r="X256" i="1"/>
  <c r="AC256" i="1" s="1"/>
  <c r="AJ256" i="1" s="1"/>
  <c r="AG256" i="1" s="1"/>
  <c r="AD256" i="1" s="1"/>
  <c r="S617" i="1"/>
  <c r="S183" i="1"/>
  <c r="S162" i="1"/>
  <c r="X304" i="1"/>
  <c r="AC304" i="1" s="1"/>
  <c r="AJ304" i="1" s="1"/>
  <c r="AG304" i="1" s="1"/>
  <c r="AD304" i="1" s="1"/>
  <c r="S270" i="1"/>
  <c r="S316" i="1"/>
  <c r="S362" i="1"/>
  <c r="S60" i="1"/>
  <c r="X126" i="1"/>
  <c r="AC126" i="1" s="1"/>
  <c r="AJ126" i="1" s="1"/>
  <c r="AG126" i="1" s="1"/>
  <c r="AD126" i="1" s="1"/>
  <c r="X538" i="1"/>
  <c r="AC538" i="1" s="1"/>
  <c r="AJ538" i="1" s="1"/>
  <c r="AG538" i="1" s="1"/>
  <c r="AD538" i="1" s="1"/>
  <c r="S291" i="1"/>
  <c r="S416" i="1"/>
  <c r="S476" i="1"/>
  <c r="X299" i="1"/>
  <c r="AC299" i="1" s="1"/>
  <c r="AJ299" i="1" s="1"/>
  <c r="AG299" i="1" s="1"/>
  <c r="AD299" i="1" s="1"/>
  <c r="S299" i="1"/>
  <c r="X441" i="1"/>
  <c r="AC441" i="1" s="1"/>
  <c r="AJ441" i="1" s="1"/>
  <c r="AG441" i="1" s="1"/>
  <c r="AD441" i="1" s="1"/>
  <c r="S441" i="1"/>
  <c r="X577" i="1"/>
  <c r="AC577" i="1" s="1"/>
  <c r="AJ577" i="1" s="1"/>
  <c r="AG577" i="1" s="1"/>
  <c r="AD577" i="1" s="1"/>
  <c r="S577" i="1"/>
  <c r="X30" i="1"/>
  <c r="AC30" i="1" s="1"/>
  <c r="AJ30" i="1" s="1"/>
  <c r="AG30" i="1" s="1"/>
  <c r="AD30" i="1" s="1"/>
</calcChain>
</file>

<file path=xl/sharedStrings.xml><?xml version="1.0" encoding="utf-8"?>
<sst xmlns="http://schemas.openxmlformats.org/spreadsheetml/2006/main" count="4802" uniqueCount="617">
  <si>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</si>
  <si>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</si>
  <si>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</si>
  <si>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</si>
  <si>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</si>
  <si>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</si>
  <si>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</si>
  <si>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</si>
  <si>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</si>
  <si>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</si>
  <si>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Sizes &amp; Shapes</t>
  </si>
  <si>
    <t>Cost</t>
  </si>
  <si>
    <t>List Price</t>
  </si>
  <si>
    <t>Stock</t>
  </si>
  <si>
    <t>Net</t>
  </si>
  <si>
    <t>Code</t>
  </si>
  <si>
    <t>U/M</t>
  </si>
  <si>
    <t>Note</t>
  </si>
  <si>
    <t>Disc.</t>
  </si>
  <si>
    <t>Disc</t>
  </si>
  <si>
    <t>Act. Cost</t>
  </si>
  <si>
    <t>Retail Price Calculations</t>
  </si>
  <si>
    <t>Price List</t>
  </si>
  <si>
    <t>Size</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</si>
  <si>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</si>
  <si>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</si>
  <si>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</si>
  <si>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</si>
  <si>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</si>
  <si>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</si>
  <si>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</si>
  <si>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</si>
  <si>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</si>
  <si>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</si>
  <si>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</si>
  <si>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</si>
  <si>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</si>
  <si>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</si>
  <si>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</si>
  <si>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</si>
  <si>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</si>
  <si>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</si>
  <si>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</si>
  <si>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</si>
  <si>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</si>
  <si>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</si>
  <si>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Field</t>
  </si>
  <si>
    <t>Series</t>
  </si>
  <si>
    <t>Product Type</t>
  </si>
  <si>
    <t>Full Carton</t>
  </si>
  <si>
    <t>a</t>
  </si>
  <si>
    <t>Group</t>
  </si>
  <si>
    <t>GP Margin % for</t>
  </si>
  <si>
    <t>Field Tile</t>
  </si>
  <si>
    <t>Manufacturer</t>
  </si>
  <si>
    <t>Format</t>
  </si>
  <si>
    <t>ABC</t>
  </si>
  <si>
    <t>X</t>
  </si>
  <si>
    <t>$.05 Round Matrix</t>
  </si>
  <si>
    <t>Chg</t>
  </si>
  <si>
    <t>Adj.</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</si>
  <si>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</si>
  <si>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</si>
  <si>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</si>
  <si>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</si>
  <si>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</si>
  <si>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</si>
  <si>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</si>
  <si>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</si>
  <si>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</si>
  <si>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</si>
  <si>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</si>
  <si>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</si>
  <si>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</si>
  <si>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</si>
  <si>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</si>
  <si>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</si>
  <si>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</si>
  <si>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</si>
  <si>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Manufacturer's Home Page</t>
  </si>
  <si>
    <t>Direct Website Link</t>
  </si>
  <si>
    <t>File as</t>
  </si>
  <si>
    <t>This price list is available electronically on an Excel spreadsheet.  If you would like to obtain a copy, please email Conestoga Tile at service@cctd.com.</t>
  </si>
  <si>
    <t>Yes</t>
  </si>
  <si>
    <t>You can enter a value in the column labeled "Adj." to change your price manually.</t>
  </si>
  <si>
    <t xml:space="preserve"> </t>
  </si>
  <si>
    <t>ALL ITEMS MARKED WITH PACKAGING QUANTITY ARE SOLD IN MULTIPLES OF THAT QUANTITY ONLY</t>
  </si>
  <si>
    <t>http://www.conestogatile.com/</t>
  </si>
  <si>
    <t>SICIS</t>
  </si>
  <si>
    <t>S</t>
  </si>
  <si>
    <t>11-5/8" x 11-5/8"</t>
  </si>
  <si>
    <t>Mosaic</t>
  </si>
  <si>
    <t>5/8" x 5/8"</t>
  </si>
  <si>
    <t>Antartide</t>
  </si>
  <si>
    <t>Antille</t>
  </si>
  <si>
    <t>Argentina</t>
  </si>
  <si>
    <t>Bermuda</t>
  </si>
  <si>
    <t>Borneo</t>
  </si>
  <si>
    <t>Cile</t>
  </si>
  <si>
    <t>Cuba</t>
  </si>
  <si>
    <t>Ecuador</t>
  </si>
  <si>
    <t>Eldorado</t>
  </si>
  <si>
    <t>Etiopia</t>
  </si>
  <si>
    <t>Finlandia</t>
  </si>
  <si>
    <t>Galles</t>
  </si>
  <si>
    <t>Giamaica</t>
  </si>
  <si>
    <t>Honduras</t>
  </si>
  <si>
    <t>India</t>
  </si>
  <si>
    <t>Irlanda</t>
  </si>
  <si>
    <t>Malawi</t>
  </si>
  <si>
    <t>Maldive</t>
  </si>
  <si>
    <t>Malesia</t>
  </si>
  <si>
    <t>Maurizius</t>
  </si>
  <si>
    <t>Monaco</t>
  </si>
  <si>
    <t>Namibia</t>
  </si>
  <si>
    <t>Nevada</t>
  </si>
  <si>
    <t>Patagonia</t>
  </si>
  <si>
    <t>Salvador</t>
  </si>
  <si>
    <t>Seychelles</t>
  </si>
  <si>
    <t>Siria</t>
  </si>
  <si>
    <t>Tibet</t>
  </si>
  <si>
    <t>Turchia</t>
  </si>
  <si>
    <t>Zaire</t>
  </si>
  <si>
    <t>Note:</t>
  </si>
  <si>
    <t>The collection is distinguished by the transparency of the material and by the variegated discolouring inside the same lot.</t>
  </si>
  <si>
    <t>Azalea 2</t>
  </si>
  <si>
    <t>Azalea 4</t>
  </si>
  <si>
    <t>Calicantus 1</t>
  </si>
  <si>
    <t>Calicantus 2</t>
  </si>
  <si>
    <t>Crocus 1</t>
  </si>
  <si>
    <t>Crocus 2</t>
  </si>
  <si>
    <t>Daffodil</t>
  </si>
  <si>
    <t>Dahlia 2</t>
  </si>
  <si>
    <t>Dahlia 3</t>
  </si>
  <si>
    <t>Dahlia 4</t>
  </si>
  <si>
    <t>Daisy</t>
  </si>
  <si>
    <t>Fern 0</t>
  </si>
  <si>
    <t>Fern 1</t>
  </si>
  <si>
    <t>Fern 2</t>
  </si>
  <si>
    <t>Fern 3</t>
  </si>
  <si>
    <t>Fern 4</t>
  </si>
  <si>
    <t>Hyacinth</t>
  </si>
  <si>
    <t>Iris 1</t>
  </si>
  <si>
    <t>Iris 2</t>
  </si>
  <si>
    <t>Iris 3</t>
  </si>
  <si>
    <t>Iris 4</t>
  </si>
  <si>
    <t>Iris 5</t>
  </si>
  <si>
    <t>Lilium</t>
  </si>
  <si>
    <t>Marigold 1</t>
  </si>
  <si>
    <t>Marigold 2</t>
  </si>
  <si>
    <t>Marigold 3</t>
  </si>
  <si>
    <t>Mint 1</t>
  </si>
  <si>
    <t>Mint 2</t>
  </si>
  <si>
    <t>Mint 3</t>
  </si>
  <si>
    <t>Mint 4</t>
  </si>
  <si>
    <t>Orchis</t>
  </si>
  <si>
    <t>Periwinkle</t>
  </si>
  <si>
    <t>Petunia 1</t>
  </si>
  <si>
    <t>Petunia 2</t>
  </si>
  <si>
    <t>Petunia 4</t>
  </si>
  <si>
    <t>Tulip 3</t>
  </si>
  <si>
    <t>Tulip 4</t>
  </si>
  <si>
    <t>Zinnia 1</t>
  </si>
  <si>
    <t>Zinnia 2</t>
  </si>
  <si>
    <t>Zinnia 3</t>
  </si>
  <si>
    <t>Zinnia 4</t>
  </si>
  <si>
    <t>Amethyst 0</t>
  </si>
  <si>
    <t>Amethyst 1</t>
  </si>
  <si>
    <t>Amethyst 2</t>
  </si>
  <si>
    <t>Amethyst 3</t>
  </si>
  <si>
    <t>Amethyst 4</t>
  </si>
  <si>
    <t>Aquamarine 0</t>
  </si>
  <si>
    <t>Aquamarine 1</t>
  </si>
  <si>
    <t>Aquamarine 2</t>
  </si>
  <si>
    <t>Aquamarine 3</t>
  </si>
  <si>
    <t>Aquamarine 4</t>
  </si>
  <si>
    <t>Aquamarine J</t>
  </si>
  <si>
    <t xml:space="preserve">Black </t>
  </si>
  <si>
    <t>Cadmium 1</t>
  </si>
  <si>
    <t>Cadmium 3</t>
  </si>
  <si>
    <t>Cadmium 4</t>
  </si>
  <si>
    <t>Chestnut 1</t>
  </si>
  <si>
    <t>Chestnut 2</t>
  </si>
  <si>
    <t>Chestnut 4</t>
  </si>
  <si>
    <t>Coral 1</t>
  </si>
  <si>
    <t>Coral 2</t>
  </si>
  <si>
    <t>Coral 3</t>
  </si>
  <si>
    <t>Coral 4</t>
  </si>
  <si>
    <t>Emerald 0</t>
  </si>
  <si>
    <t>Emerald 1</t>
  </si>
  <si>
    <t>Emerald 2</t>
  </si>
  <si>
    <t>Emerald 3</t>
  </si>
  <si>
    <t>Emerald 4</t>
  </si>
  <si>
    <t>Emerald J</t>
  </si>
  <si>
    <t>Indaco</t>
  </si>
  <si>
    <t>Indaco 1</t>
  </si>
  <si>
    <t>Indaco 2</t>
  </si>
  <si>
    <t>Lapislazuli 1</t>
  </si>
  <si>
    <t>Lapislazuli 2</t>
  </si>
  <si>
    <t>Lapislazuli 3</t>
  </si>
  <si>
    <t>Lapislazuli 4</t>
  </si>
  <si>
    <t>Navy</t>
  </si>
  <si>
    <t>Sapphire 0</t>
  </si>
  <si>
    <t>Sapphire 1</t>
  </si>
  <si>
    <t>Sapphire 2</t>
  </si>
  <si>
    <t>Sapphire 3</t>
  </si>
  <si>
    <t>Sapphire 4</t>
  </si>
  <si>
    <t>Sapphire 5</t>
  </si>
  <si>
    <t>Sun</t>
  </si>
  <si>
    <t>Sun 2</t>
  </si>
  <si>
    <t>Sun 3</t>
  </si>
  <si>
    <t>Sun 4</t>
  </si>
  <si>
    <t>Titanium 0</t>
  </si>
  <si>
    <t>Titanium 1</t>
  </si>
  <si>
    <t>Titanium 2</t>
  </si>
  <si>
    <t>Titanium 3</t>
  </si>
  <si>
    <t>White</t>
  </si>
  <si>
    <t>Birch</t>
  </si>
  <si>
    <t>Blue Angel</t>
  </si>
  <si>
    <t>Celestial</t>
  </si>
  <si>
    <t>Chervil</t>
  </si>
  <si>
    <t>Cinnamon</t>
  </si>
  <si>
    <t>Deep Sea</t>
  </si>
  <si>
    <t>Dew</t>
  </si>
  <si>
    <t>Earth</t>
  </si>
  <si>
    <t>Eucalyptus</t>
  </si>
  <si>
    <t>Flamingo</t>
  </si>
  <si>
    <t>Horizon</t>
  </si>
  <si>
    <t>Iceberg</t>
  </si>
  <si>
    <t>Lichen</t>
  </si>
  <si>
    <t>Marjoram</t>
  </si>
  <si>
    <t>Mud</t>
  </si>
  <si>
    <t>Nimbus</t>
  </si>
  <si>
    <t>Rosewood</t>
  </si>
  <si>
    <t>Sand</t>
  </si>
  <si>
    <t>Sandalwood</t>
  </si>
  <si>
    <t>Slate</t>
  </si>
  <si>
    <t>Snow</t>
  </si>
  <si>
    <t>Vanilla</t>
  </si>
  <si>
    <t>Wenge</t>
  </si>
  <si>
    <t>Notes:</t>
  </si>
  <si>
    <t>a) Please contact customer service for price.</t>
  </si>
  <si>
    <t>Cubes:</t>
  </si>
  <si>
    <t>Domes:</t>
  </si>
  <si>
    <t>Barrels:</t>
  </si>
  <si>
    <t>12" x 12"</t>
  </si>
  <si>
    <t>11-5/8" x 10-7/8"</t>
  </si>
  <si>
    <t>7/8" x 7/8"</t>
  </si>
  <si>
    <t>2" x 7/8"</t>
  </si>
  <si>
    <t>3/4" Diameter</t>
  </si>
  <si>
    <t>SF/Sheet</t>
  </si>
  <si>
    <t>1.00 SF/Sheet</t>
  </si>
  <si>
    <t>SF</t>
  </si>
  <si>
    <t>Birmania</t>
  </si>
  <si>
    <t>Scandinavia</t>
  </si>
  <si>
    <t>Each Sheet is the equivalent of 0.93 SF.</t>
  </si>
  <si>
    <t xml:space="preserve">Each Sheet is the equivalent of 0.93 SF.  The collection is distinguished by the transparency </t>
  </si>
  <si>
    <t xml:space="preserve">of the material and by the variegated discolouring inside the same lot. </t>
  </si>
  <si>
    <t>Black</t>
  </si>
  <si>
    <t>203 Jute</t>
  </si>
  <si>
    <t>205 Hemp</t>
  </si>
  <si>
    <t>210.5 Satin</t>
  </si>
  <si>
    <t>219 Silk</t>
  </si>
  <si>
    <t>220 Cotton</t>
  </si>
  <si>
    <t>221 Flax</t>
  </si>
  <si>
    <t>240 Wool</t>
  </si>
  <si>
    <t>242 Organza</t>
  </si>
  <si>
    <t>244 Tweed</t>
  </si>
  <si>
    <t>245 Cashmere</t>
  </si>
  <si>
    <t>246 Velvet</t>
  </si>
  <si>
    <t>continued on next page</t>
  </si>
  <si>
    <t>545 G</t>
  </si>
  <si>
    <t>Aurum</t>
  </si>
  <si>
    <t>NG Birch</t>
  </si>
  <si>
    <t>NG Sand</t>
  </si>
  <si>
    <t>NG Slate</t>
  </si>
  <si>
    <t>J</t>
  </si>
  <si>
    <t>In-House Distribution Only</t>
  </si>
  <si>
    <t>Diamonds Collection</t>
  </si>
  <si>
    <t>Fibers Thick Collection</t>
  </si>
  <si>
    <t>Fibers Thin Collection</t>
  </si>
  <si>
    <t>Structura Even Collection</t>
  </si>
  <si>
    <t>Structura Uneven Collection</t>
  </si>
  <si>
    <t>Waterglass Collection</t>
  </si>
  <si>
    <t>Glimmer Collection</t>
  </si>
  <si>
    <t>Neoglass Collection</t>
  </si>
  <si>
    <t>Natural Collection</t>
  </si>
  <si>
    <t>Murano Smalto Collection</t>
  </si>
  <si>
    <t>Iridium Collection</t>
  </si>
  <si>
    <t>Firefly Collection</t>
  </si>
  <si>
    <t>Cocktail Blends Collection</t>
  </si>
  <si>
    <r>
      <t>FIREFLY Collection</t>
    </r>
    <r>
      <rPr>
        <i/>
        <u/>
        <sz val="8"/>
        <color indexed="8"/>
        <rFont val="Arial"/>
        <family val="2"/>
      </rPr>
      <t xml:space="preserve"> (Paper Face-Mounted)</t>
    </r>
  </si>
  <si>
    <r>
      <t>GLIMMER Collection</t>
    </r>
    <r>
      <rPr>
        <i/>
        <u/>
        <sz val="8"/>
        <color indexed="8"/>
        <rFont val="Arial"/>
        <family val="2"/>
      </rPr>
      <t xml:space="preserve"> (Paper Face-Mounted)</t>
    </r>
  </si>
  <si>
    <r>
      <t>IRIDIUM Collection</t>
    </r>
    <r>
      <rPr>
        <i/>
        <u/>
        <sz val="8"/>
        <color indexed="8"/>
        <rFont val="Arial"/>
        <family val="2"/>
      </rPr>
      <t xml:space="preserve"> (Mesh-Mounted)</t>
    </r>
  </si>
  <si>
    <r>
      <t>MURANO SMALTO Collection</t>
    </r>
    <r>
      <rPr>
        <i/>
        <u/>
        <sz val="8"/>
        <color indexed="8"/>
        <rFont val="Arial"/>
        <family val="2"/>
      </rPr>
      <t xml:space="preserve"> (Mesh-Mounted)</t>
    </r>
  </si>
  <si>
    <r>
      <t>NATURAL Collection</t>
    </r>
    <r>
      <rPr>
        <i/>
        <u/>
        <sz val="8"/>
        <color indexed="8"/>
        <rFont val="Arial"/>
        <family val="2"/>
      </rPr>
      <t xml:space="preserve"> (Paper Face-Mounted)</t>
    </r>
  </si>
  <si>
    <r>
      <t>WATERGLASS Collection</t>
    </r>
    <r>
      <rPr>
        <i/>
        <u/>
        <sz val="8"/>
        <color indexed="8"/>
        <rFont val="Arial"/>
        <family val="2"/>
      </rPr>
      <t xml:space="preserve"> (Paper Face-Mounted)</t>
    </r>
  </si>
  <si>
    <t>Item 02 Pattern:</t>
  </si>
  <si>
    <t>10-1/4" x 10-1/2"</t>
  </si>
  <si>
    <t>7/8" x 1-5/8"</t>
  </si>
  <si>
    <t>Agora</t>
  </si>
  <si>
    <t>Allnatt</t>
  </si>
  <si>
    <t>Anversa</t>
  </si>
  <si>
    <t>Argyle</t>
  </si>
  <si>
    <t>Barite</t>
  </si>
  <si>
    <t>Baroda</t>
  </si>
  <si>
    <t>Basin</t>
  </si>
  <si>
    <t>Brillante</t>
  </si>
  <si>
    <t>Buvango</t>
  </si>
  <si>
    <t>Caesium</t>
  </si>
  <si>
    <t>Cempaka</t>
  </si>
  <si>
    <t>Citrine</t>
  </si>
  <si>
    <t>Cullinan</t>
  </si>
  <si>
    <t>Dresden</t>
  </si>
  <si>
    <t>Edcora</t>
  </si>
  <si>
    <t>Excelsior</t>
  </si>
  <si>
    <t>Fuxian</t>
  </si>
  <si>
    <t>Gerais</t>
  </si>
  <si>
    <t>Golconda</t>
  </si>
  <si>
    <t>Guaniamo</t>
  </si>
  <si>
    <t>Gypsum</t>
  </si>
  <si>
    <t>Hope</t>
  </si>
  <si>
    <t>Iolite</t>
  </si>
  <si>
    <t>Jubilee</t>
  </si>
  <si>
    <t>Kimberlite</t>
  </si>
  <si>
    <t>Kohinoor</t>
  </si>
  <si>
    <t>Malenite</t>
  </si>
  <si>
    <t>Mandalay</t>
  </si>
  <si>
    <t>Martian</t>
  </si>
  <si>
    <t>Mavinga</t>
  </si>
  <si>
    <t>Mazaru</t>
  </si>
  <si>
    <t>Mohs</t>
  </si>
  <si>
    <t>Mouma</t>
  </si>
  <si>
    <t>Murowa</t>
  </si>
  <si>
    <t>Nanorod</t>
  </si>
  <si>
    <t>Nassak</t>
  </si>
  <si>
    <t>Natrolite</t>
  </si>
  <si>
    <t>Nizam</t>
  </si>
  <si>
    <t>Nunavut</t>
  </si>
  <si>
    <t>Olivina</t>
  </si>
  <si>
    <t>Orapa</t>
  </si>
  <si>
    <t>Orlov</t>
  </si>
  <si>
    <t>Palladium</t>
  </si>
  <si>
    <t>Paragon</t>
  </si>
  <si>
    <t>Princess</t>
  </si>
  <si>
    <t>Regent</t>
  </si>
  <si>
    <t>Rodolite</t>
  </si>
  <si>
    <t>Sancy</t>
  </si>
  <si>
    <t>Scotia</t>
  </si>
  <si>
    <t>Shah</t>
  </si>
  <si>
    <t>Shandon</t>
  </si>
  <si>
    <t>Solitario</t>
  </si>
  <si>
    <t>Surat</t>
  </si>
  <si>
    <t>Tavernier</t>
  </si>
  <si>
    <t>Tormalina</t>
  </si>
  <si>
    <t>Trisakti</t>
  </si>
  <si>
    <t>Umbo</t>
  </si>
  <si>
    <t>Zirconio</t>
  </si>
  <si>
    <t>Zirconio Sat</t>
  </si>
  <si>
    <t>Item # Lookup:</t>
  </si>
  <si>
    <t>SIDI</t>
  </si>
  <si>
    <t>SIFI</t>
  </si>
  <si>
    <t>SIGL</t>
  </si>
  <si>
    <t>SIIR</t>
  </si>
  <si>
    <t>SIMU</t>
  </si>
  <si>
    <t>SINA</t>
  </si>
  <si>
    <t>SINE</t>
  </si>
  <si>
    <t>SIWA</t>
  </si>
  <si>
    <r>
      <t>NEOGLASS Collection</t>
    </r>
    <r>
      <rPr>
        <i/>
        <u/>
        <sz val="8"/>
        <color indexed="8"/>
        <rFont val="Arial"/>
        <family val="2"/>
      </rPr>
      <t xml:space="preserve"> Floor Mosaics (Paper Face-Mounted)</t>
    </r>
  </si>
  <si>
    <t>0.655 SF/SHT</t>
  </si>
  <si>
    <t>10" x 10-5/8"</t>
  </si>
  <si>
    <t>Ale 02</t>
  </si>
  <si>
    <t>Amber 03</t>
  </si>
  <si>
    <t>Blackberry 23</t>
  </si>
  <si>
    <t>Bluesky 45</t>
  </si>
  <si>
    <t>Bluestreak 19</t>
  </si>
  <si>
    <t>Blush 07</t>
  </si>
  <si>
    <t>Breeze 41</t>
  </si>
  <si>
    <t>Caribbean 08</t>
  </si>
  <si>
    <t>Cloudwhite 20</t>
  </si>
  <si>
    <t>Crimson 40</t>
  </si>
  <si>
    <t>Evergreen 24</t>
  </si>
  <si>
    <t>Gimlet 26</t>
  </si>
  <si>
    <t>Hemlock 43</t>
  </si>
  <si>
    <t>Highdive 16</t>
  </si>
  <si>
    <t>Icewater 21</t>
  </si>
  <si>
    <t>Kelp 27</t>
  </si>
  <si>
    <t>Lightsout 10</t>
  </si>
  <si>
    <t>Mermaid 17</t>
  </si>
  <si>
    <t>Mintleaves 18</t>
  </si>
  <si>
    <t>Nickel 44</t>
  </si>
  <si>
    <t>Rootbeer 28</t>
  </si>
  <si>
    <t>Spring 25</t>
  </si>
  <si>
    <t>Springviolet 06</t>
  </si>
  <si>
    <t>Sundance 05</t>
  </si>
  <si>
    <t>Topaz 29</t>
  </si>
  <si>
    <t>Waterfall 42</t>
  </si>
  <si>
    <t>Zinc 11</t>
  </si>
  <si>
    <t>Ananas 142</t>
  </si>
  <si>
    <t>Apple 118</t>
  </si>
  <si>
    <t>Avocado 126</t>
  </si>
  <si>
    <t>Blackcurrant 141</t>
  </si>
  <si>
    <t>Cherry 106</t>
  </si>
  <si>
    <t>Date 129</t>
  </si>
  <si>
    <t>Ginger 121</t>
  </si>
  <si>
    <t>Grapefruit 145</t>
  </si>
  <si>
    <t>Grapes 110</t>
  </si>
  <si>
    <t>Kiwi 125</t>
  </si>
  <si>
    <t>Lemon 143</t>
  </si>
  <si>
    <t>Lychee 127</t>
  </si>
  <si>
    <t>Mango 102</t>
  </si>
  <si>
    <t>Mangostan 116</t>
  </si>
  <si>
    <t>Melograno 140</t>
  </si>
  <si>
    <t>Melon 105</t>
  </si>
  <si>
    <t>Mirtillo 123</t>
  </si>
  <si>
    <t>Papaya 117</t>
  </si>
  <si>
    <t>Passion Flower 111</t>
  </si>
  <si>
    <t>Passion Fruit 120</t>
  </si>
  <si>
    <t>Peach 144</t>
  </si>
  <si>
    <t>Pear 124</t>
  </si>
  <si>
    <t>Persimmon 108</t>
  </si>
  <si>
    <t>Ribes 146</t>
  </si>
  <si>
    <t>Strawberry 122</t>
  </si>
  <si>
    <t>Tamarillo 119</t>
  </si>
  <si>
    <t>Tamarind 128</t>
  </si>
  <si>
    <t>Tangerine 103</t>
  </si>
  <si>
    <t>Watermelon 107</t>
  </si>
  <si>
    <r>
      <t>DIAMONDS Collection</t>
    </r>
    <r>
      <rPr>
        <i/>
        <u/>
        <sz val="8"/>
        <rFont val="Arial"/>
        <family val="2"/>
      </rPr>
      <t xml:space="preserve"> (Paper Face-Mounted) - continued</t>
    </r>
  </si>
  <si>
    <r>
      <t>NEOGLASS Collection</t>
    </r>
    <r>
      <rPr>
        <i/>
        <u/>
        <sz val="8"/>
        <rFont val="Arial"/>
        <family val="2"/>
      </rPr>
      <t xml:space="preserve"> Floor Mosaics (Paper Face-Mounted) - continued</t>
    </r>
  </si>
  <si>
    <t>Turquoise</t>
  </si>
  <si>
    <t>Turquoise 1</t>
  </si>
  <si>
    <t>Turquoise 3</t>
  </si>
  <si>
    <r>
      <t>COLIBRI Collection</t>
    </r>
    <r>
      <rPr>
        <i/>
        <u/>
        <sz val="8"/>
        <color indexed="8"/>
        <rFont val="Arial"/>
        <family val="2"/>
      </rPr>
      <t xml:space="preserve"> (Paper Face-Mounted)</t>
    </r>
  </si>
  <si>
    <t>SICL</t>
  </si>
  <si>
    <t>Gold</t>
  </si>
  <si>
    <t>Icemir</t>
  </si>
  <si>
    <t>Kori</t>
  </si>
  <si>
    <t>Platinum</t>
  </si>
  <si>
    <t>Platinum Tide</t>
  </si>
  <si>
    <t>Colibri Collection</t>
  </si>
  <si>
    <r>
      <t>NEOCOLIBRI Collection</t>
    </r>
    <r>
      <rPr>
        <i/>
        <u/>
        <sz val="8"/>
        <color indexed="8"/>
        <rFont val="Arial"/>
        <family val="2"/>
      </rPr>
      <t xml:space="preserve"> Floor Mosaics (Paper Face-Mounted)</t>
    </r>
  </si>
  <si>
    <t>SINC</t>
  </si>
  <si>
    <t>SIPF</t>
  </si>
  <si>
    <t>12-1/2" x 11-1/2"</t>
  </si>
  <si>
    <t>F16 Forget Me Not</t>
  </si>
  <si>
    <t>F01 Anemone</t>
  </si>
  <si>
    <t>F04 Woodbine</t>
  </si>
  <si>
    <t>F12 Pepper</t>
  </si>
  <si>
    <t>F18 Mimosa</t>
  </si>
  <si>
    <t>F19 Sauco</t>
  </si>
  <si>
    <r>
      <t>PETITES FLEURS Collection</t>
    </r>
    <r>
      <rPr>
        <i/>
        <u/>
        <sz val="8"/>
        <color indexed="8"/>
        <rFont val="Arial"/>
        <family val="2"/>
      </rPr>
      <t xml:space="preserve"> (Mesh-Mounted)</t>
    </r>
  </si>
  <si>
    <r>
      <t>PLUMA Collection</t>
    </r>
    <r>
      <rPr>
        <i/>
        <u/>
        <sz val="8"/>
        <color indexed="8"/>
        <rFont val="Arial"/>
        <family val="2"/>
      </rPr>
      <t xml:space="preserve"> (Paper Face-Mounted)</t>
    </r>
  </si>
  <si>
    <t>SIPL</t>
  </si>
  <si>
    <t>01 Bora</t>
  </si>
  <si>
    <t>02 Helm</t>
  </si>
  <si>
    <t>03 Garbino</t>
  </si>
  <si>
    <t>04 Berg</t>
  </si>
  <si>
    <t>06 Mistral</t>
  </si>
  <si>
    <t>07 Levante</t>
  </si>
  <si>
    <t>08 Calima</t>
  </si>
  <si>
    <t>09 Siroco</t>
  </si>
  <si>
    <t>11 Simoon</t>
  </si>
  <si>
    <r>
      <t>ANTIGUA Collection</t>
    </r>
    <r>
      <rPr>
        <i/>
        <u/>
        <sz val="8"/>
        <color indexed="8"/>
        <rFont val="Arial"/>
        <family val="2"/>
      </rPr>
      <t xml:space="preserve"> (Paper Face-Mounted)</t>
    </r>
  </si>
  <si>
    <t>SIAN</t>
  </si>
  <si>
    <t>06 Burrio</t>
  </si>
  <si>
    <t>07 Galacum</t>
  </si>
  <si>
    <t>08 Siscia</t>
  </si>
  <si>
    <t>09 Tanais</t>
  </si>
  <si>
    <t>10 Antiochia</t>
  </si>
  <si>
    <t>11 Syracusae</t>
  </si>
  <si>
    <t>13 Serdica</t>
  </si>
  <si>
    <t>14 Heraclea</t>
  </si>
  <si>
    <t>20 Lixus</t>
  </si>
  <si>
    <t>21 Tingi</t>
  </si>
  <si>
    <t>22 Cyrene</t>
  </si>
  <si>
    <t>23 Carthago</t>
  </si>
  <si>
    <t>24 Aquileia</t>
  </si>
  <si>
    <t>25 Ebusus</t>
  </si>
  <si>
    <t>27 Capsa</t>
  </si>
  <si>
    <t>28 Memphis</t>
  </si>
  <si>
    <t>Antigua Collection</t>
  </si>
  <si>
    <t>1-2</t>
  </si>
  <si>
    <t>NeoColibri Collection</t>
  </si>
  <si>
    <t>Petites Fleurs Collection</t>
  </si>
  <si>
    <t>Pluma Collection</t>
  </si>
  <si>
    <t>Excelsior SAT</t>
  </si>
  <si>
    <t>Mohs SAT</t>
  </si>
  <si>
    <t>Shah SAT</t>
  </si>
  <si>
    <t>F20 Ortensia</t>
  </si>
  <si>
    <t>F05 Primrose</t>
  </si>
  <si>
    <t>F06 Magnolia</t>
  </si>
  <si>
    <t>Vetrite Tile</t>
  </si>
  <si>
    <t>8" x 24"</t>
  </si>
  <si>
    <t>Antique</t>
  </si>
  <si>
    <t>SF/CTN</t>
  </si>
  <si>
    <t>10.06 SF/CTN</t>
  </si>
  <si>
    <t>12" x 24"</t>
  </si>
  <si>
    <t>24" x 24"</t>
  </si>
  <si>
    <t>9.43 SF/CTN</t>
  </si>
  <si>
    <t>11.38 SF/CTN</t>
  </si>
  <si>
    <t>Boheme Brown</t>
  </si>
  <si>
    <t>12" x 35"</t>
  </si>
  <si>
    <t>11.30 SF/CTN</t>
  </si>
  <si>
    <t>Boheme Grey</t>
  </si>
  <si>
    <t>Cobalt</t>
  </si>
  <si>
    <t>Corteza Glacial</t>
  </si>
  <si>
    <t>Elephant Charcoal</t>
  </si>
  <si>
    <t>Elephant Panna</t>
  </si>
  <si>
    <t>Elephant Tortora</t>
  </si>
  <si>
    <t>Eris Grey</t>
  </si>
  <si>
    <t>Feather Cipria</t>
  </si>
  <si>
    <t>Feather Grey</t>
  </si>
  <si>
    <t>Fuliggine</t>
  </si>
  <si>
    <t>Musky</t>
  </si>
  <si>
    <t>Peltro Mud</t>
  </si>
  <si>
    <t>Pergamino Grey</t>
  </si>
  <si>
    <t>Plutone Taupe</t>
  </si>
  <si>
    <t>Raku Black</t>
  </si>
  <si>
    <t>Raku White</t>
  </si>
  <si>
    <t>Suede Cream</t>
  </si>
  <si>
    <t>Sulphur Tortora</t>
  </si>
  <si>
    <t>Tela Dark</t>
  </si>
  <si>
    <t>Tela Grey</t>
  </si>
  <si>
    <t>Tela White</t>
  </si>
  <si>
    <t>Timber Glacial</t>
  </si>
  <si>
    <t>Golden Tide</t>
  </si>
  <si>
    <t>SIVE</t>
  </si>
  <si>
    <r>
      <t>MURANO SMALTO Collection</t>
    </r>
    <r>
      <rPr>
        <i/>
        <u/>
        <sz val="8"/>
        <rFont val="Arial"/>
        <family val="2"/>
      </rPr>
      <t xml:space="preserve"> (Mesh-Mounted) - continued</t>
    </r>
  </si>
  <si>
    <t>Blackburn</t>
  </si>
  <si>
    <t>Corteza Brown</t>
  </si>
  <si>
    <t>Dust Gold</t>
  </si>
  <si>
    <t>Forest</t>
  </si>
  <si>
    <t>Hayes</t>
  </si>
  <si>
    <t>Jarvis</t>
  </si>
  <si>
    <t>Pergamino Glacial</t>
  </si>
  <si>
    <t>Pergamino Gold</t>
  </si>
  <si>
    <t>26 Hispalis</t>
  </si>
  <si>
    <t>Diamond Collection</t>
  </si>
  <si>
    <r>
      <t>DIAMOND Collection</t>
    </r>
    <r>
      <rPr>
        <i/>
        <u/>
        <sz val="8"/>
        <color indexed="8"/>
        <rFont val="Arial"/>
        <family val="2"/>
      </rPr>
      <t xml:space="preserve"> (Paper Face-Mounted)</t>
    </r>
  </si>
  <si>
    <t>10 Tehuano</t>
  </si>
  <si>
    <t>05 Amihan</t>
  </si>
  <si>
    <t>12 Ostro</t>
  </si>
  <si>
    <t>13 Bayamo</t>
  </si>
  <si>
    <t>14 Zonda</t>
  </si>
  <si>
    <t>15 Minuano</t>
  </si>
  <si>
    <t>16 Passat</t>
  </si>
  <si>
    <t>17 Gregal</t>
  </si>
  <si>
    <t>18 Favonio</t>
  </si>
  <si>
    <t>19 Etesian</t>
  </si>
  <si>
    <t>20 Marin</t>
  </si>
  <si>
    <t>21 Leste</t>
  </si>
  <si>
    <t>22 Poniente</t>
  </si>
  <si>
    <t>23 Tramontana</t>
  </si>
  <si>
    <t>Beachplum 22</t>
  </si>
  <si>
    <t>3" x 13"</t>
  </si>
  <si>
    <t>3.39 SF/CTN</t>
  </si>
  <si>
    <t/>
  </si>
  <si>
    <t>new</t>
  </si>
  <si>
    <t xml:space="preserve">  </t>
  </si>
  <si>
    <t>1/1/26</t>
  </si>
  <si>
    <t>01 Roma</t>
  </si>
  <si>
    <t>02 Misenum</t>
  </si>
  <si>
    <t>03 Ilva</t>
  </si>
  <si>
    <t>04 Melita</t>
  </si>
  <si>
    <t>12 Aleria</t>
  </si>
  <si>
    <t>15 Sinope</t>
  </si>
  <si>
    <t>16 Tyrus</t>
  </si>
  <si>
    <t>17 Treviri</t>
  </si>
  <si>
    <t>18Ticinum</t>
  </si>
  <si>
    <t>19 Lutezia</t>
  </si>
  <si>
    <t>05 Lamia</t>
  </si>
  <si>
    <t>Entire Series.</t>
  </si>
  <si>
    <t>Arsapphi</t>
  </si>
  <si>
    <t>Attinoto</t>
  </si>
  <si>
    <t>Conchiolina</t>
  </si>
  <si>
    <t>Coridone</t>
  </si>
  <si>
    <t>Fluorite</t>
  </si>
  <si>
    <t>Hiddenite</t>
  </si>
  <si>
    <t>Kbar</t>
  </si>
  <si>
    <t>Kunzite</t>
  </si>
  <si>
    <t>Phiresta</t>
  </si>
  <si>
    <t>Saussurite</t>
  </si>
  <si>
    <r>
      <t>FIREFLY Collection (Paper Face-Mounted)</t>
    </r>
    <r>
      <rPr>
        <i/>
        <u/>
        <sz val="8"/>
        <rFont val="Arial"/>
        <family val="2"/>
      </rPr>
      <t xml:space="preserve"> - continued</t>
    </r>
  </si>
  <si>
    <t>Gold (24Kt)</t>
  </si>
  <si>
    <t>Golden Tide (24Kt)</t>
  </si>
  <si>
    <t>Platinum (PL)</t>
  </si>
  <si>
    <t>Platinum Tide (PL)</t>
  </si>
  <si>
    <r>
      <t>IRIDIUM Collection (Mesh-Mounted)</t>
    </r>
    <r>
      <rPr>
        <i/>
        <u/>
        <sz val="8"/>
        <rFont val="Arial"/>
        <family val="2"/>
      </rPr>
      <t xml:space="preserve"> - continued</t>
    </r>
  </si>
  <si>
    <t>0.73 SF/Sheet</t>
  </si>
  <si>
    <t>0.88 SF/Sheet</t>
  </si>
  <si>
    <t>0.94 SF/Sheet</t>
  </si>
  <si>
    <t>NG Chestnut 1</t>
  </si>
  <si>
    <t>NG Chestnut 2</t>
  </si>
  <si>
    <t>NG Chestnut 4</t>
  </si>
  <si>
    <t>NG Coral 1</t>
  </si>
  <si>
    <t>NG Milk Chocolate</t>
  </si>
  <si>
    <t>NG Titanium 0</t>
  </si>
  <si>
    <t>NG Titanium 2</t>
  </si>
  <si>
    <t>NG White</t>
  </si>
  <si>
    <r>
      <t>NATURAL Collection (Paper Face-Mounted)</t>
    </r>
    <r>
      <rPr>
        <i/>
        <u/>
        <sz val="8"/>
        <rFont val="Arial"/>
        <family val="2"/>
      </rPr>
      <t xml:space="preserve"> - continued</t>
    </r>
  </si>
  <si>
    <t>2-3</t>
  </si>
  <si>
    <t>3-4</t>
  </si>
  <si>
    <t>4-5</t>
  </si>
  <si>
    <t>5-6</t>
  </si>
  <si>
    <t>6-7</t>
  </si>
  <si>
    <t>The items listed on this price list are stocked at the NY Warehouse. Please contact Customer Service for pricing on any special order items.</t>
  </si>
  <si>
    <t>8-9</t>
  </si>
  <si>
    <t>1/4" Thick Laminated Glass Tile</t>
  </si>
  <si>
    <t>3" x 13" Field Tile format added.</t>
  </si>
  <si>
    <t>Vetrite Tile Collection</t>
  </si>
  <si>
    <r>
      <t>VETRITE TILE Collection</t>
    </r>
    <r>
      <rPr>
        <i/>
        <u/>
        <sz val="8"/>
        <color indexed="8"/>
        <rFont val="Arial"/>
        <family val="2"/>
      </rPr>
      <t xml:space="preserve"> (1/4" Thick Laminated Glass Tile)</t>
    </r>
  </si>
  <si>
    <r>
      <t>VETRITE TILE Collection</t>
    </r>
    <r>
      <rPr>
        <u/>
        <sz val="8"/>
        <rFont val="Arial"/>
        <family val="2"/>
      </rPr>
      <t xml:space="preserve"> </t>
    </r>
    <r>
      <rPr>
        <i/>
        <u/>
        <sz val="8"/>
        <rFont val="Arial"/>
        <family val="2"/>
      </rPr>
      <t>(1/4" Thick Laminated Glass Tile) - continued</t>
    </r>
  </si>
  <si>
    <t>https://www.sicis.com/US/en/mosaic/solid-colours</t>
  </si>
  <si>
    <t>https://www.sicis.com/US/en/vetrite-glass-slabs/vetrite-tile</t>
  </si>
  <si>
    <t>Mosaics</t>
  </si>
  <si>
    <t>https://www.sicis.com/US/en/homepage</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</si>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</sst>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7" formatCode="mm/dd/yy;@"/>
  </numFmts>
  <fonts count="3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sz val="11"/>
      <name val="Arial"/>
      <family val="2"/>
    </font>
    <font>
      <b/>
      <u/>
      <sz val="10"/>
      <name val="Arial"/>
      <family val="2"/>
    </font>
    <font>
      <u/>
      <sz val="8"/>
      <name val="Arial"/>
      <family val="2"/>
    </font>
    <font>
      <b/>
      <i/>
      <sz val="8"/>
      <name val="Arial Narrow"/>
      <family val="2"/>
    </font>
    <font>
      <i/>
      <u/>
      <sz val="8"/>
      <color indexed="8"/>
      <name val="Arial"/>
      <family val="2"/>
    </font>
    <font>
      <i/>
      <u/>
      <sz val="8"/>
      <name val="Arial"/>
      <family val="2"/>
    </font>
    <font>
      <sz val="7"/>
      <name val="Arial Narrow"/>
      <family val="2"/>
    </font>
    <font>
      <sz val="11"/>
      <color theme="1"/>
      <name val="Calibri"/>
      <family val="2"/>
      <scheme val="minor"/>
    </font>
    <font>
      <b/>
      <u/>
      <sz val="8"/>
      <color theme="1"/>
      <name val="Arial"/>
      <family val="2"/>
    </font>
    <font>
      <sz val="8"/>
      <color theme="1"/>
      <name val="Arial Narrow"/>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5">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0" fontId="26" fillId="0" borderId="0"/>
    <xf numFmtId="9" fontId="1" fillId="0" borderId="0" applyFont="0" applyFill="0" applyBorder="0" applyAlignment="0" applyProtection="0"/>
  </cellStyleXfs>
  <cellXfs count="222">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4"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4"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4"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4" applyFont="1" applyFill="1" applyBorder="1" applyAlignment="1">
      <alignment horizontal="center" vertical="center"/>
    </xf>
    <xf numFmtId="9" fontId="4" fillId="0" borderId="0" xfId="4" applyFont="1" applyFill="1" applyAlignment="1">
      <alignment vertical="center"/>
    </xf>
    <xf numFmtId="9" fontId="4" fillId="0" borderId="0" xfId="4" applyFont="1" applyFill="1" applyAlignment="1">
      <alignment horizontal="center" vertical="center"/>
    </xf>
    <xf numFmtId="9" fontId="4" fillId="0" borderId="0" xfId="4" applyFont="1" applyFill="1" applyAlignment="1">
      <alignment horizontal="center"/>
    </xf>
    <xf numFmtId="4" fontId="6" fillId="0" borderId="0" xfId="1" applyNumberFormat="1" applyFont="1" applyFill="1" applyAlignment="1">
      <alignment vertical="center"/>
    </xf>
    <xf numFmtId="9" fontId="6" fillId="0" borderId="0" xfId="4" applyFont="1" applyFill="1" applyAlignment="1">
      <alignment vertical="center"/>
    </xf>
    <xf numFmtId="165" fontId="4" fillId="0" borderId="0" xfId="4" applyNumberFormat="1" applyFont="1" applyFill="1" applyAlignment="1">
      <alignment vertical="center"/>
    </xf>
    <xf numFmtId="9" fontId="4" fillId="0" borderId="0" xfId="4" applyFont="1" applyFill="1"/>
    <xf numFmtId="4" fontId="4" fillId="2" borderId="0" xfId="1" applyNumberFormat="1" applyFont="1" applyFill="1" applyAlignment="1" applyProtection="1">
      <alignment vertical="center"/>
      <protection locked="0"/>
    </xf>
    <xf numFmtId="9" fontId="4" fillId="0" borderId="1" xfId="4"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4"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4"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4"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0" fillId="0" borderId="0" xfId="0" quotePrefix="1"/>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4"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4"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4" applyNumberFormat="1" applyFont="1" applyFill="1" applyAlignment="1">
      <alignment horizontal="left" vertical="center" wrapText="1"/>
    </xf>
    <xf numFmtId="9" fontId="4" fillId="0" borderId="0" xfId="4"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9" fillId="0" borderId="0" xfId="0" applyFont="1" applyAlignment="1">
      <alignment vertical="center"/>
    </xf>
    <xf numFmtId="0" fontId="16" fillId="0" borderId="0" xfId="0" applyFont="1" applyAlignment="1">
      <alignment horizontal="right" vertical="center"/>
    </xf>
    <xf numFmtId="2" fontId="7" fillId="0" borderId="0" xfId="1" applyNumberFormat="1" applyFont="1" applyFill="1" applyAlignment="1">
      <alignment vertical="center"/>
    </xf>
    <xf numFmtId="43" fontId="7" fillId="0" borderId="0" xfId="1" applyFont="1" applyFill="1" applyAlignment="1">
      <alignment horizontal="center"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4"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14" fontId="3" fillId="0" borderId="0" xfId="0" quotePrefix="1" applyNumberFormat="1" applyFont="1" applyAlignment="1">
      <alignment horizontal="right" vertical="center"/>
    </xf>
    <xf numFmtId="0" fontId="2" fillId="0" borderId="0" xfId="0" applyFont="1" applyAlignment="1">
      <alignment vertical="center"/>
    </xf>
    <xf numFmtId="1" fontId="4" fillId="0" borderId="0" xfId="0" applyNumberFormat="1" applyFont="1" applyAlignment="1">
      <alignment horizontal="right" vertical="center"/>
    </xf>
    <xf numFmtId="14" fontId="20" fillId="0" borderId="0" xfId="0" applyNumberFormat="1" applyFont="1" applyAlignment="1">
      <alignment horizontal="left"/>
    </xf>
    <xf numFmtId="0" fontId="21" fillId="0" borderId="0" xfId="0" applyFont="1" applyAlignment="1">
      <alignment vertical="center"/>
    </xf>
    <xf numFmtId="0" fontId="2" fillId="0" borderId="0" xfId="0" applyFont="1"/>
    <xf numFmtId="14" fontId="2" fillId="0" borderId="0" xfId="0" applyNumberFormat="1" applyFont="1" applyAlignment="1">
      <alignment horizontal="left"/>
    </xf>
    <xf numFmtId="14" fontId="2" fillId="0" borderId="0" xfId="0" quotePrefix="1" applyNumberFormat="1" applyFont="1" applyAlignment="1">
      <alignment horizontal="left"/>
    </xf>
    <xf numFmtId="0" fontId="2" fillId="0" borderId="0" xfId="0" applyFont="1" applyAlignment="1">
      <alignment horizontal="left"/>
    </xf>
    <xf numFmtId="0" fontId="27" fillId="0" borderId="0" xfId="3" applyFont="1" applyAlignment="1">
      <alignment vertical="center"/>
    </xf>
    <xf numFmtId="0" fontId="5" fillId="0" borderId="0" xfId="0" applyFont="1" applyAlignment="1">
      <alignment vertical="center"/>
    </xf>
    <xf numFmtId="0" fontId="22" fillId="0" borderId="0" xfId="0" applyFont="1" applyAlignment="1">
      <alignment horizontal="right" vertical="center"/>
    </xf>
    <xf numFmtId="0" fontId="7" fillId="0" borderId="0" xfId="0" applyFont="1" applyAlignment="1">
      <alignment horizontal="left" vertical="center"/>
    </xf>
    <xf numFmtId="1" fontId="4" fillId="0" borderId="0" xfId="0" quotePrefix="1" applyNumberFormat="1" applyFont="1" applyAlignment="1">
      <alignment horizontal="center" vertical="center"/>
    </xf>
    <xf numFmtId="4" fontId="6" fillId="0" borderId="2" xfId="0" applyNumberFormat="1" applyFont="1" applyBorder="1" applyAlignment="1">
      <alignment horizontal="center" vertical="center"/>
    </xf>
    <xf numFmtId="0" fontId="22" fillId="0" borderId="0" xfId="0" applyFont="1" applyAlignment="1">
      <alignment horizontal="left" vertical="center"/>
    </xf>
    <xf numFmtId="43" fontId="4" fillId="14" borderId="0" xfId="1" applyFont="1" applyFill="1" applyAlignment="1">
      <alignment horizontal="center" vertical="center"/>
    </xf>
    <xf numFmtId="0" fontId="6" fillId="0" borderId="6" xfId="0" applyFont="1" applyBorder="1" applyAlignment="1">
      <alignment vertical="center"/>
    </xf>
    <xf numFmtId="4" fontId="6" fillId="0" borderId="0" xfId="0" applyNumberFormat="1" applyFont="1" applyAlignment="1">
      <alignment horizontal="center" vertical="center"/>
    </xf>
    <xf numFmtId="43" fontId="4" fillId="0" borderId="0" xfId="1" applyFont="1" applyBorder="1" applyAlignment="1">
      <alignment vertical="center"/>
    </xf>
    <xf numFmtId="0" fontId="25" fillId="0" borderId="0" xfId="0" applyFont="1" applyAlignment="1">
      <alignment vertical="center"/>
    </xf>
    <xf numFmtId="43" fontId="4" fillId="0" borderId="0" xfId="1" applyFont="1" applyFill="1" applyAlignment="1">
      <alignment vertical="center"/>
    </xf>
    <xf numFmtId="0" fontId="4" fillId="0" borderId="0" xfId="0" applyFont="1" applyAlignment="1">
      <alignment horizontal="left" vertical="center"/>
    </xf>
    <xf numFmtId="0" fontId="28" fillId="0" borderId="0" xfId="3" applyFont="1" applyAlignment="1">
      <alignment vertical="center"/>
    </xf>
    <xf numFmtId="14" fontId="1" fillId="0" borderId="0" xfId="0" applyNumberFormat="1" applyFont="1" applyAlignment="1">
      <alignment horizontal="left"/>
    </xf>
    <xf numFmtId="0" fontId="1" fillId="0" borderId="0" xfId="0" applyFont="1"/>
    <xf numFmtId="167" fontId="3" fillId="0" borderId="0" xfId="0" applyNumberFormat="1" applyFont="1" applyAlignment="1">
      <alignment horizontal="left"/>
    </xf>
    <xf numFmtId="0" fontId="3" fillId="0" borderId="0" xfId="0" applyFont="1"/>
    <xf numFmtId="0" fontId="1" fillId="0" borderId="0" xfId="0" applyFont="1" applyAlignment="1">
      <alignment vertical="center"/>
    </xf>
    <xf numFmtId="167" fontId="1" fillId="0" borderId="0" xfId="0" applyNumberFormat="1" applyFont="1" applyAlignment="1">
      <alignment horizontal="left"/>
    </xf>
    <xf numFmtId="0" fontId="1" fillId="0" borderId="0" xfId="0" applyFont="1" applyAlignment="1">
      <alignment wrapText="1"/>
    </xf>
    <xf numFmtId="0" fontId="1" fillId="0" borderId="1" xfId="0" applyFont="1" applyBorder="1"/>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vertical="top" wrapText="1"/>
    </xf>
    <xf numFmtId="0" fontId="4" fillId="0" borderId="0" xfId="0" applyFont="1" applyAlignment="1">
      <alignment horizontal="left" vertical="top" wrapText="1"/>
    </xf>
    <xf numFmtId="0" fontId="8" fillId="0" borderId="0" xfId="0" applyFont="1" applyAlignment="1">
      <alignment horizontal="right" vertical="center"/>
    </xf>
    <xf numFmtId="14" fontId="6" fillId="0" borderId="0" xfId="0" applyNumberFormat="1" applyFont="1" applyAlignment="1">
      <alignment horizontal="right" vertical="center"/>
    </xf>
    <xf numFmtId="9" fontId="6" fillId="0" borderId="8" xfId="4"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4" applyNumberFormat="1"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2" fontId="7" fillId="0" borderId="0" xfId="0" applyNumberFormat="1" applyFont="1" applyAlignment="1">
      <alignment vertical="center" wrapText="1"/>
    </xf>
    <xf numFmtId="0" fontId="15" fillId="0" borderId="0" xfId="0" applyFont="1" applyAlignment="1">
      <alignment horizontal="right" vertical="center"/>
    </xf>
    <xf numFmtId="0" fontId="7" fillId="0" borderId="0" xfId="0" applyFont="1" applyAlignment="1">
      <alignment horizontal="center" vertical="center" wrapText="1"/>
    </xf>
    <xf numFmtId="0" fontId="7" fillId="0" borderId="0" xfId="0" applyFont="1" applyAlignment="1">
      <alignment horizontal="center" vertical="center"/>
    </xf>
  </cellXfs>
  <cellStyles count="5">
    <cellStyle name="Comma" xfId="1" builtinId="3"/>
    <cellStyle name="Hyperlink" xfId="2" builtinId="8"/>
    <cellStyle name="Normal" xfId="0" builtinId="0"/>
    <cellStyle name="Normal 2" xfId="3" xr:uid="{00000000-0005-0000-0000-000003000000}"/>
    <cellStyle name="Percent" xfId="4"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9525</xdr:colOff>
      <xdr:row>2</xdr:row>
      <xdr:rowOff>9525</xdr:rowOff>
    </xdr:from>
    <xdr:to>
      <xdr:col>2</xdr:col>
      <xdr:colOff>1181100</xdr:colOff>
      <xdr:row>3</xdr:row>
      <xdr:rowOff>9525</xdr:rowOff>
    </xdr:to>
    <xdr:pic>
      <xdr:nvPicPr>
        <xdr:cNvPr id="8005" name="Picture 335">
          <a:extLst>
            <a:ext uri="{FF2B5EF4-FFF2-40B4-BE49-F238E27FC236}">
              <a16:creationId xmlns:a16="http://schemas.microsoft.com/office/drawing/2014/main" id="{00000000-0008-0000-0100-0000451F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295275</xdr:colOff>
      <xdr:row>2</xdr:row>
      <xdr:rowOff>0</xdr:rowOff>
    </xdr:from>
    <xdr:to>
      <xdr:col>8</xdr:col>
      <xdr:colOff>200025</xdr:colOff>
      <xdr:row>4</xdr:row>
      <xdr:rowOff>123825</xdr:rowOff>
    </xdr:to>
    <xdr:pic>
      <xdr:nvPicPr>
        <xdr:cNvPr id="8006" name="Picture 5">
          <a:extLst>
            <a:ext uri="{FF2B5EF4-FFF2-40B4-BE49-F238E27FC236}">
              <a16:creationId xmlns:a16="http://schemas.microsoft.com/office/drawing/2014/main" id="{00000000-0008-0000-0100-0000461F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24125" y="323850"/>
          <a:ext cx="1323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9852" name="Line 118">
          <a:extLst>
            <a:ext uri="{FF2B5EF4-FFF2-40B4-BE49-F238E27FC236}">
              <a16:creationId xmlns:a16="http://schemas.microsoft.com/office/drawing/2014/main" id="{00000000-0008-0000-0200-00007C26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9853" name="Line 192">
          <a:extLst>
            <a:ext uri="{FF2B5EF4-FFF2-40B4-BE49-F238E27FC236}">
              <a16:creationId xmlns:a16="http://schemas.microsoft.com/office/drawing/2014/main" id="{00000000-0008-0000-0200-00007D26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9854" name="Picture 335">
          <a:extLst>
            <a:ext uri="{FF2B5EF4-FFF2-40B4-BE49-F238E27FC236}">
              <a16:creationId xmlns:a16="http://schemas.microsoft.com/office/drawing/2014/main" id="{00000000-0008-0000-0200-00007E26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142875</xdr:colOff>
      <xdr:row>11</xdr:row>
      <xdr:rowOff>114300</xdr:rowOff>
    </xdr:from>
    <xdr:to>
      <xdr:col>13</xdr:col>
      <xdr:colOff>171450</xdr:colOff>
      <xdr:row>15</xdr:row>
      <xdr:rowOff>1</xdr:rowOff>
    </xdr:to>
    <xdr:pic>
      <xdr:nvPicPr>
        <xdr:cNvPr id="9855" name="Picture 5">
          <a:extLst>
            <a:ext uri="{FF2B5EF4-FFF2-40B4-BE49-F238E27FC236}">
              <a16:creationId xmlns:a16="http://schemas.microsoft.com/office/drawing/2014/main" id="{00000000-0008-0000-0200-00007F26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95600" y="1514475"/>
          <a:ext cx="13239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sicis.com/US/en/mosaic/solid-colours" TargetMode="External"/><Relationship Id="rId2" Type="http://schemas.openxmlformats.org/officeDocument/2006/relationships/hyperlink" Target="https://www.sicis.com/US/en/vetrite-glass-slabs/vetrite-tile" TargetMode="External"/><Relationship Id="rId1" Type="http://schemas.openxmlformats.org/officeDocument/2006/relationships/hyperlink" Target="http://www.conestogatile.com/" TargetMode="External"/><Relationship Id="rId4" Type="http://schemas.openxmlformats.org/officeDocument/2006/relationships/hyperlink" Target="https://www.sicis.com/US/en/homepage"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54</v>
      </c>
      <c r="B1" s="109" t="s">
        <v>88</v>
      </c>
    </row>
    <row r="2" spans="1:13" x14ac:dyDescent="0.2">
      <c r="A2" s="7" t="s">
        <v>81</v>
      </c>
      <c r="B2" s="173" t="s">
        <v>89</v>
      </c>
    </row>
    <row r="3" spans="1:13" x14ac:dyDescent="0.2">
      <c r="A3" s="7" t="s">
        <v>70</v>
      </c>
      <c r="B3" s="173" t="s">
        <v>276</v>
      </c>
    </row>
    <row r="4" spans="1:13" x14ac:dyDescent="0.2">
      <c r="A4" s="7" t="s">
        <v>26</v>
      </c>
      <c r="B4" s="108" t="s">
        <v>559</v>
      </c>
      <c r="C4" s="108"/>
      <c r="D4" s="108"/>
    </row>
    <row r="6" spans="1:13" x14ac:dyDescent="0.2">
      <c r="A6" s="90"/>
      <c r="B6" s="90"/>
      <c r="C6" s="90"/>
      <c r="D6" s="90"/>
      <c r="E6" s="90"/>
      <c r="F6" s="90"/>
      <c r="G6" s="90"/>
      <c r="H6" s="90"/>
    </row>
    <row r="8" spans="1:13" x14ac:dyDescent="0.2">
      <c r="A8" s="50" t="s">
        <v>40</v>
      </c>
      <c r="B8" s="51"/>
      <c r="C8" s="197" t="s">
        <v>277</v>
      </c>
      <c r="D8" s="197"/>
      <c r="E8" s="197"/>
      <c r="F8" s="197"/>
      <c r="G8" s="197"/>
      <c r="H8" s="198"/>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15</v>
      </c>
      <c r="C21" s="49" t="s">
        <v>34</v>
      </c>
      <c r="D21" s="3"/>
      <c r="E21" s="3"/>
      <c r="F21" s="3"/>
      <c r="G21" s="3"/>
      <c r="H21" s="3"/>
      <c r="I21" s="3"/>
      <c r="J21" s="3"/>
      <c r="K21" s="3"/>
      <c r="L21" s="3"/>
      <c r="M21" s="3"/>
    </row>
    <row r="22" spans="1:13" x14ac:dyDescent="0.2">
      <c r="B22" s="47" t="str">
        <f>+B3</f>
        <v>J</v>
      </c>
      <c r="C22" s="63"/>
      <c r="D22" s="3"/>
      <c r="E22" s="3" t="s">
        <v>558</v>
      </c>
      <c r="F22" s="3"/>
      <c r="G22" s="3"/>
      <c r="H22" s="3"/>
      <c r="I22" s="3"/>
      <c r="J22" s="3"/>
      <c r="K22" s="3"/>
      <c r="L22" s="3"/>
      <c r="M22" s="3"/>
    </row>
    <row r="23" spans="1:13" x14ac:dyDescent="0.2">
      <c r="B23" s="6"/>
      <c r="C23" s="110"/>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61</v>
      </c>
      <c r="B28" s="3" t="s">
        <v>36</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62</v>
      </c>
      <c r="B31" s="3" t="s">
        <v>63</v>
      </c>
      <c r="C31" s="3"/>
      <c r="D31" s="3"/>
      <c r="E31" s="3"/>
      <c r="F31" s="3"/>
      <c r="G31" s="3"/>
      <c r="H31" s="3"/>
      <c r="I31" s="3"/>
      <c r="J31" s="3"/>
      <c r="K31" s="3"/>
      <c r="L31" s="3"/>
      <c r="M31" s="3"/>
    </row>
    <row r="32" spans="1:13" x14ac:dyDescent="0.2">
      <c r="A32" s="80"/>
      <c r="B32" s="3" t="s">
        <v>75</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64</v>
      </c>
      <c r="B34" s="3" t="s">
        <v>41</v>
      </c>
      <c r="C34" s="3"/>
      <c r="D34" s="3"/>
      <c r="E34" s="3"/>
      <c r="F34" s="3"/>
      <c r="G34" s="3"/>
      <c r="H34" s="3"/>
      <c r="I34" s="3"/>
      <c r="J34" s="3"/>
      <c r="K34" s="3"/>
      <c r="L34" s="3"/>
      <c r="M34" s="3"/>
    </row>
    <row r="35" spans="1:13" x14ac:dyDescent="0.2">
      <c r="A35" s="80"/>
      <c r="B35" s="3" t="s">
        <v>76</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5" t="s">
        <v>51</v>
      </c>
      <c r="C37" s="105" t="s">
        <v>65</v>
      </c>
      <c r="D37" s="199" t="s">
        <v>52</v>
      </c>
      <c r="E37" s="200"/>
      <c r="F37" s="105" t="s">
        <v>66</v>
      </c>
      <c r="G37" s="105" t="s">
        <v>67</v>
      </c>
      <c r="H37" s="105" t="s">
        <v>68</v>
      </c>
      <c r="I37" s="3"/>
      <c r="J37" s="3"/>
      <c r="K37" s="3"/>
      <c r="L37" s="3"/>
      <c r="M37" s="3"/>
    </row>
    <row r="38" spans="1:13" x14ac:dyDescent="0.2">
      <c r="B38" s="106">
        <v>1</v>
      </c>
      <c r="C38" s="125"/>
      <c r="D38" s="107" t="s">
        <v>53</v>
      </c>
      <c r="E38" s="104"/>
      <c r="F38" s="126" t="s">
        <v>69</v>
      </c>
      <c r="G38" s="126">
        <v>0</v>
      </c>
      <c r="H38" s="126"/>
      <c r="I38" s="3"/>
      <c r="J38" s="3"/>
      <c r="K38" s="3"/>
      <c r="L38" s="3"/>
      <c r="M38" s="3"/>
    </row>
    <row r="39" spans="1:13" x14ac:dyDescent="0.2">
      <c r="B39" s="106">
        <v>2</v>
      </c>
      <c r="C39" s="125"/>
      <c r="D39" s="107" t="s">
        <v>44</v>
      </c>
      <c r="E39" s="104"/>
      <c r="F39" s="126" t="s">
        <v>69</v>
      </c>
      <c r="G39" s="126">
        <v>0</v>
      </c>
      <c r="H39" s="126"/>
      <c r="I39" s="3"/>
      <c r="J39" s="3"/>
      <c r="K39" s="3"/>
      <c r="L39" s="3"/>
      <c r="M39" s="3"/>
    </row>
    <row r="40" spans="1:13" x14ac:dyDescent="0.2">
      <c r="B40" s="106">
        <v>3</v>
      </c>
      <c r="C40" s="125"/>
      <c r="D40" s="107" t="s">
        <v>8</v>
      </c>
      <c r="E40" s="104"/>
      <c r="F40" s="126" t="s">
        <v>69</v>
      </c>
      <c r="G40" s="126">
        <v>0</v>
      </c>
      <c r="H40" s="126"/>
      <c r="I40" s="3"/>
      <c r="J40" s="3"/>
      <c r="K40" s="3"/>
      <c r="L40" s="3"/>
      <c r="M40" s="3"/>
    </row>
    <row r="41" spans="1:13" x14ac:dyDescent="0.2">
      <c r="B41" s="106">
        <v>4</v>
      </c>
      <c r="C41" s="125"/>
      <c r="D41" s="107">
        <v>0</v>
      </c>
      <c r="E41" s="104"/>
      <c r="F41" s="126" t="s">
        <v>69</v>
      </c>
      <c r="G41" s="126">
        <v>0</v>
      </c>
      <c r="H41" s="126"/>
      <c r="I41" s="3"/>
      <c r="J41" s="3"/>
      <c r="K41" s="3"/>
      <c r="L41" s="3"/>
      <c r="M41" s="3"/>
    </row>
    <row r="42" spans="1:13" x14ac:dyDescent="0.2">
      <c r="B42" s="106">
        <v>5</v>
      </c>
      <c r="C42" s="125"/>
      <c r="D42" s="107">
        <v>0</v>
      </c>
      <c r="E42" s="104"/>
      <c r="F42" s="126" t="s">
        <v>69</v>
      </c>
      <c r="G42" s="126">
        <v>0</v>
      </c>
      <c r="H42" s="126"/>
      <c r="I42" s="3"/>
      <c r="J42" s="3"/>
      <c r="K42" s="3"/>
      <c r="L42" s="3"/>
      <c r="M42" s="3"/>
    </row>
    <row r="43" spans="1:13" x14ac:dyDescent="0.2">
      <c r="B43" s="106">
        <v>6</v>
      </c>
      <c r="C43" s="125"/>
      <c r="D43" s="107">
        <v>0</v>
      </c>
      <c r="E43" s="104"/>
      <c r="F43" s="126" t="s">
        <v>69</v>
      </c>
      <c r="G43" s="126">
        <v>0</v>
      </c>
      <c r="H43" s="126"/>
      <c r="I43" s="3"/>
      <c r="J43" s="3"/>
      <c r="K43" s="3"/>
      <c r="L43" s="3"/>
      <c r="M43" s="3"/>
    </row>
    <row r="44" spans="1:13" x14ac:dyDescent="0.2">
      <c r="B44" s="106">
        <v>7</v>
      </c>
      <c r="C44" s="125"/>
      <c r="D44" s="107">
        <v>0</v>
      </c>
      <c r="E44" s="104"/>
      <c r="F44" s="126" t="s">
        <v>69</v>
      </c>
      <c r="G44" s="126">
        <v>0</v>
      </c>
      <c r="H44" s="126"/>
      <c r="I44" s="3"/>
      <c r="J44" s="3"/>
      <c r="K44" s="3"/>
      <c r="L44" s="3"/>
      <c r="M44" s="3"/>
    </row>
    <row r="45" spans="1:13" x14ac:dyDescent="0.2">
      <c r="A45" s="3"/>
      <c r="B45" s="3"/>
      <c r="C45" s="3"/>
      <c r="D45" s="3"/>
      <c r="E45" s="3"/>
      <c r="F45" s="3"/>
      <c r="G45" s="3"/>
      <c r="H45" s="3"/>
      <c r="I45" s="3"/>
      <c r="J45" s="3"/>
      <c r="K45" s="3"/>
      <c r="L45" s="3"/>
      <c r="M45" s="3"/>
    </row>
    <row r="46" spans="1:13" x14ac:dyDescent="0.2">
      <c r="A46" s="3" t="s">
        <v>37</v>
      </c>
      <c r="B46" s="3"/>
      <c r="C46" s="3"/>
      <c r="D46" s="3"/>
      <c r="E46" s="3"/>
      <c r="F46" s="3"/>
      <c r="G46" s="3"/>
      <c r="H46" s="3"/>
      <c r="I46" s="3"/>
      <c r="J46" s="3"/>
      <c r="K46" s="3"/>
      <c r="L46" s="3"/>
      <c r="M46" s="3"/>
    </row>
    <row r="47" spans="1:13" x14ac:dyDescent="0.2">
      <c r="A47" s="3" t="s">
        <v>84</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38</v>
      </c>
      <c r="C49" s="3"/>
      <c r="D49" s="3"/>
      <c r="F49" s="3"/>
      <c r="G49" s="3"/>
      <c r="H49" s="3"/>
      <c r="I49" s="3"/>
      <c r="J49" s="3"/>
      <c r="K49" s="3"/>
      <c r="L49" s="3"/>
      <c r="M49" s="3"/>
    </row>
    <row r="50" spans="1:13" x14ac:dyDescent="0.2">
      <c r="A50" s="3"/>
      <c r="B50" s="3" t="s">
        <v>30</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39</v>
      </c>
      <c r="C53" s="3"/>
      <c r="D53" s="3"/>
      <c r="F53" s="3"/>
      <c r="G53" s="3"/>
      <c r="H53" s="3"/>
      <c r="I53" s="3"/>
      <c r="J53" s="3"/>
      <c r="K53" s="3"/>
      <c r="L53" s="3"/>
      <c r="M53" s="3"/>
    </row>
    <row r="54" spans="1:13" x14ac:dyDescent="0.2">
      <c r="A54" s="3"/>
      <c r="B54" s="3" t="s">
        <v>30</v>
      </c>
      <c r="C54" s="3"/>
      <c r="D54" s="3"/>
      <c r="F54" s="3"/>
      <c r="G54" s="3"/>
      <c r="H54" s="3"/>
      <c r="I54" s="3"/>
      <c r="J54" s="3"/>
      <c r="K54" s="3"/>
      <c r="L54" s="3"/>
      <c r="M54" s="3"/>
    </row>
    <row r="55" spans="1:13" x14ac:dyDescent="0.2">
      <c r="A55" s="3"/>
      <c r="B55" s="3"/>
      <c r="C55" s="3"/>
      <c r="D55" s="3"/>
      <c r="E55" s="3"/>
      <c r="F55" s="3"/>
      <c r="G55" s="3"/>
      <c r="H55" s="88" t="s">
        <v>83</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4"/>
  <sheetViews>
    <sheetView workbookViewId="0">
      <selection sqref="A1:K53"/>
    </sheetView>
  </sheetViews>
  <sheetFormatPr defaultRowHeight="12.75" x14ac:dyDescent="0.2"/>
  <cols>
    <col min="1" max="1" width="4.85546875" style="10" customWidth="1"/>
    <col min="2" max="2" width="1" style="10" customWidth="1"/>
    <col min="3" max="3" width="26.5703125" style="2" customWidth="1"/>
    <col min="4" max="4" width="1" style="2" customWidth="1"/>
    <col min="5" max="5" width="12.140625" style="2" customWidth="1"/>
    <col min="6" max="6" width="3.28515625" customWidth="1"/>
    <col min="7" max="7" width="4.85546875" style="10" customWidth="1"/>
    <col min="8" max="8" width="1" style="10" customWidth="1"/>
    <col min="9" max="9" width="26.5703125" style="2" customWidth="1"/>
    <col min="10" max="10" width="1" style="2" customWidth="1"/>
    <col min="11" max="11" width="12.140625" style="2" customWidth="1"/>
  </cols>
  <sheetData>
    <row r="3" spans="1:19" ht="15.75" x14ac:dyDescent="0.2">
      <c r="A3" s="85"/>
      <c r="B3" s="85"/>
      <c r="C3" s="85"/>
      <c r="D3" s="85"/>
      <c r="E3" s="85"/>
      <c r="F3" s="204" t="str">
        <f>"File '"&amp;Instructions!B2&amp;"' - "&amp;Instructions!B1</f>
        <v>File 'S' - SICIS</v>
      </c>
      <c r="G3" s="204"/>
      <c r="H3" s="204"/>
      <c r="I3" s="204"/>
      <c r="J3" s="204"/>
      <c r="K3" s="204"/>
      <c r="Q3" s="11"/>
      <c r="R3" s="6"/>
      <c r="S3" s="36"/>
    </row>
    <row r="4" spans="1:19" ht="15.75" x14ac:dyDescent="0.2">
      <c r="A4" s="85"/>
      <c r="B4" s="85"/>
      <c r="C4" s="85"/>
      <c r="D4" s="85"/>
      <c r="E4" s="201"/>
      <c r="F4" s="201"/>
      <c r="G4" s="201"/>
      <c r="H4" s="201"/>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01" t="str">
        <f>"Price List Index - "&amp;Instructions!B4</f>
        <v>Price List Index - 1/1/26</v>
      </c>
      <c r="B6" s="201"/>
      <c r="C6" s="201"/>
      <c r="D6" s="201"/>
      <c r="E6" s="201"/>
      <c r="F6" s="201"/>
      <c r="G6" s="201"/>
      <c r="H6" s="201"/>
      <c r="I6" s="201"/>
      <c r="J6" s="201"/>
      <c r="K6" s="201"/>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47</v>
      </c>
      <c r="D11" s="82"/>
      <c r="E11" s="83" t="s">
        <v>48</v>
      </c>
      <c r="G11" s="83" t="s">
        <v>9</v>
      </c>
      <c r="H11" s="82"/>
      <c r="I11" s="83" t="s">
        <v>47</v>
      </c>
      <c r="J11" s="82"/>
      <c r="K11" s="83" t="s">
        <v>48</v>
      </c>
    </row>
    <row r="12" spans="1:19" s="84" customFormat="1" ht="15" customHeight="1" x14ac:dyDescent="0.2">
      <c r="A12" s="95">
        <v>1</v>
      </c>
      <c r="B12" s="80"/>
      <c r="C12" s="3" t="s">
        <v>480</v>
      </c>
      <c r="I12" s="74"/>
      <c r="J12" s="3"/>
      <c r="K12" s="3"/>
      <c r="M12" s="167"/>
      <c r="N12" s="80"/>
      <c r="O12" s="169"/>
    </row>
    <row r="13" spans="1:19" s="84" customFormat="1" ht="15" customHeight="1" x14ac:dyDescent="0.2">
      <c r="A13" s="178">
        <v>1</v>
      </c>
      <c r="B13" s="80"/>
      <c r="C13" s="3" t="s">
        <v>439</v>
      </c>
      <c r="I13" s="74"/>
      <c r="J13" s="3"/>
      <c r="K13" s="3"/>
      <c r="M13" s="167"/>
      <c r="N13" s="80"/>
      <c r="O13" s="169"/>
    </row>
    <row r="14" spans="1:19" s="84" customFormat="1" ht="15" customHeight="1" x14ac:dyDescent="0.2">
      <c r="A14" s="178" t="s">
        <v>481</v>
      </c>
      <c r="B14" s="80"/>
      <c r="C14" s="3" t="s">
        <v>537</v>
      </c>
      <c r="D14" s="3"/>
      <c r="E14" s="3"/>
      <c r="G14" s="94"/>
      <c r="H14" s="80"/>
      <c r="I14" s="3"/>
      <c r="J14" s="3"/>
      <c r="K14" s="3"/>
      <c r="M14" s="167"/>
      <c r="N14" s="80"/>
      <c r="O14" s="169"/>
    </row>
    <row r="15" spans="1:19" s="84" customFormat="1" ht="15" customHeight="1" x14ac:dyDescent="0.2">
      <c r="A15" s="178" t="s">
        <v>600</v>
      </c>
      <c r="B15" s="80"/>
      <c r="C15" s="3" t="s">
        <v>289</v>
      </c>
      <c r="D15" s="3"/>
      <c r="E15" s="3"/>
      <c r="G15" s="94"/>
      <c r="H15" s="80"/>
      <c r="I15" s="3"/>
      <c r="J15" s="3"/>
      <c r="K15" s="3"/>
      <c r="M15" s="167"/>
      <c r="N15" s="80"/>
      <c r="O15" s="169"/>
    </row>
    <row r="16" spans="1:19" s="84" customFormat="1" ht="15" customHeight="1" x14ac:dyDescent="0.2">
      <c r="A16" s="95">
        <v>3</v>
      </c>
      <c r="B16" s="80"/>
      <c r="C16" s="3" t="s">
        <v>284</v>
      </c>
      <c r="D16" s="3"/>
      <c r="E16" s="3"/>
      <c r="G16" s="94"/>
      <c r="H16" s="80"/>
      <c r="I16" s="3"/>
      <c r="J16" s="3"/>
      <c r="K16" s="3"/>
      <c r="M16" s="167"/>
      <c r="N16" s="80"/>
      <c r="O16" s="3"/>
    </row>
    <row r="17" spans="1:15" s="84" customFormat="1" ht="15" customHeight="1" x14ac:dyDescent="0.2">
      <c r="A17" s="178" t="s">
        <v>601</v>
      </c>
      <c r="B17" s="80"/>
      <c r="C17" s="3" t="s">
        <v>288</v>
      </c>
      <c r="D17" s="3"/>
      <c r="E17" s="3"/>
      <c r="G17" s="94"/>
      <c r="H17" s="80"/>
      <c r="I17" s="74"/>
      <c r="J17" s="3"/>
      <c r="K17" s="3"/>
      <c r="M17" s="167"/>
      <c r="N17" s="80"/>
      <c r="O17" s="3"/>
    </row>
    <row r="18" spans="1:15" s="84" customFormat="1" ht="15" customHeight="1" x14ac:dyDescent="0.2">
      <c r="A18" s="178" t="s">
        <v>602</v>
      </c>
      <c r="B18" s="80"/>
      <c r="C18" s="3" t="s">
        <v>287</v>
      </c>
      <c r="I18" s="3"/>
      <c r="J18" s="3"/>
      <c r="K18" s="3"/>
      <c r="M18" s="167"/>
      <c r="N18" s="80"/>
      <c r="O18" s="3"/>
    </row>
    <row r="19" spans="1:15" s="84" customFormat="1" ht="15" customHeight="1" x14ac:dyDescent="0.2">
      <c r="A19" s="178" t="s">
        <v>603</v>
      </c>
      <c r="B19" s="80"/>
      <c r="C19" s="3" t="s">
        <v>286</v>
      </c>
      <c r="I19" s="74"/>
      <c r="J19" s="3"/>
      <c r="K19" s="3"/>
      <c r="M19" s="167"/>
      <c r="N19" s="80"/>
      <c r="O19" s="169"/>
    </row>
    <row r="20" spans="1:15" s="84" customFormat="1" ht="15" customHeight="1" x14ac:dyDescent="0.2">
      <c r="A20" s="178">
        <v>6</v>
      </c>
      <c r="B20" s="80"/>
      <c r="C20" s="3" t="s">
        <v>482</v>
      </c>
      <c r="I20" s="3"/>
      <c r="J20" s="3"/>
      <c r="K20" s="3"/>
      <c r="M20" s="167"/>
      <c r="N20" s="80"/>
      <c r="O20" s="3"/>
    </row>
    <row r="21" spans="1:15" s="84" customFormat="1" ht="15" customHeight="1" x14ac:dyDescent="0.2">
      <c r="A21" s="178" t="s">
        <v>604</v>
      </c>
      <c r="B21" s="80"/>
      <c r="C21" s="3" t="s">
        <v>285</v>
      </c>
      <c r="D21" s="3"/>
      <c r="E21" s="3"/>
      <c r="G21" s="94"/>
      <c r="H21" s="80"/>
      <c r="I21" s="74"/>
      <c r="J21" s="3"/>
      <c r="K21" s="3"/>
      <c r="M21" s="167"/>
      <c r="N21" s="80"/>
      <c r="O21" s="3"/>
    </row>
    <row r="22" spans="1:15" s="84" customFormat="1" ht="15" customHeight="1" x14ac:dyDescent="0.2">
      <c r="A22" s="95">
        <v>7</v>
      </c>
      <c r="B22" s="80"/>
      <c r="C22" s="3" t="s">
        <v>483</v>
      </c>
      <c r="D22" s="3"/>
      <c r="E22" s="3"/>
      <c r="G22" s="94"/>
      <c r="H22" s="80"/>
      <c r="I22" s="3"/>
      <c r="J22" s="3"/>
      <c r="K22" s="3"/>
      <c r="M22" s="167"/>
      <c r="N22" s="80"/>
      <c r="O22" s="3"/>
    </row>
    <row r="23" spans="1:15" s="84" customFormat="1" ht="15" customHeight="1" x14ac:dyDescent="0.2">
      <c r="A23" s="95">
        <v>7</v>
      </c>
      <c r="B23" s="80"/>
      <c r="C23" s="3" t="s">
        <v>484</v>
      </c>
      <c r="D23" s="3"/>
      <c r="E23" s="3"/>
      <c r="G23" s="94"/>
      <c r="H23" s="80"/>
      <c r="I23" s="3"/>
      <c r="J23" s="3"/>
      <c r="K23" s="3"/>
      <c r="M23" s="167"/>
      <c r="N23" s="80"/>
      <c r="O23" s="3"/>
    </row>
    <row r="24" spans="1:15" s="84" customFormat="1" ht="15" customHeight="1" x14ac:dyDescent="0.2">
      <c r="A24" s="178" t="s">
        <v>606</v>
      </c>
      <c r="B24" s="80"/>
      <c r="C24" s="3" t="s">
        <v>491</v>
      </c>
      <c r="D24" s="3"/>
      <c r="E24" s="3"/>
      <c r="G24" s="94"/>
      <c r="H24" s="80"/>
      <c r="I24" s="3"/>
      <c r="J24" s="3"/>
      <c r="K24" s="3"/>
      <c r="M24" s="167"/>
      <c r="N24" s="80"/>
      <c r="O24" s="3"/>
    </row>
    <row r="25" spans="1:15" s="84" customFormat="1" ht="15" customHeight="1" x14ac:dyDescent="0.2">
      <c r="A25" s="178">
        <v>9</v>
      </c>
      <c r="B25" s="80"/>
      <c r="C25" s="3" t="s">
        <v>283</v>
      </c>
      <c r="D25" s="3"/>
      <c r="E25" s="3"/>
      <c r="G25" s="94"/>
      <c r="H25" s="80"/>
      <c r="I25" s="3"/>
      <c r="J25" s="3"/>
      <c r="K25" s="3"/>
    </row>
    <row r="26" spans="1:15" s="84" customFormat="1" ht="15" customHeight="1" x14ac:dyDescent="0.2">
      <c r="A26" s="95"/>
      <c r="B26" s="80"/>
      <c r="C26" s="3"/>
      <c r="D26" s="3"/>
      <c r="E26" s="3"/>
      <c r="G26" s="94"/>
      <c r="H26" s="80"/>
      <c r="I26" s="3"/>
      <c r="J26" s="3"/>
      <c r="K26" s="3"/>
    </row>
    <row r="27" spans="1:15" s="84" customFormat="1" ht="15" customHeight="1" x14ac:dyDescent="0.2">
      <c r="A27" s="178"/>
      <c r="B27" s="80"/>
      <c r="C27" s="3"/>
      <c r="D27" s="3"/>
      <c r="E27" s="3"/>
      <c r="G27" s="94"/>
      <c r="H27" s="80"/>
      <c r="I27" s="3"/>
      <c r="J27" s="3"/>
      <c r="K27" s="3"/>
    </row>
    <row r="28" spans="1:15" s="84" customFormat="1" ht="15" customHeight="1" x14ac:dyDescent="0.2">
      <c r="A28" s="178"/>
      <c r="B28" s="80"/>
      <c r="C28" s="3"/>
      <c r="D28" s="3"/>
      <c r="E28" s="3"/>
      <c r="G28" s="95"/>
      <c r="H28" s="80"/>
      <c r="I28" s="3"/>
    </row>
    <row r="29" spans="1:15" s="84" customFormat="1" ht="15" customHeight="1" x14ac:dyDescent="0.2">
      <c r="A29" s="178"/>
      <c r="B29" s="80"/>
      <c r="C29" s="3"/>
      <c r="D29" s="3"/>
      <c r="E29" s="3"/>
      <c r="G29" s="94"/>
      <c r="H29" s="80"/>
      <c r="I29" s="3"/>
      <c r="J29" s="3"/>
      <c r="K29" s="3"/>
      <c r="M29" s="167"/>
      <c r="N29" s="80"/>
      <c r="O29" s="3"/>
    </row>
    <row r="30" spans="1:15" s="84" customFormat="1" ht="15" customHeight="1" x14ac:dyDescent="0.2">
      <c r="A30" s="178"/>
      <c r="B30" s="80"/>
      <c r="C30" s="3"/>
      <c r="D30" s="3"/>
      <c r="E30" s="3"/>
      <c r="G30" s="95"/>
      <c r="H30" s="80"/>
      <c r="I30" s="3"/>
    </row>
    <row r="31" spans="1:15" s="84" customFormat="1" ht="15" customHeight="1" x14ac:dyDescent="0.2">
      <c r="A31" s="94"/>
      <c r="B31" s="80"/>
      <c r="C31" s="3"/>
      <c r="D31" s="3"/>
      <c r="E31" s="3"/>
      <c r="G31" s="95"/>
      <c r="H31" s="80"/>
      <c r="I31" s="3"/>
    </row>
    <row r="32" spans="1:15" s="84" customFormat="1" ht="15" customHeight="1" x14ac:dyDescent="0.2">
      <c r="A32" s="94"/>
      <c r="B32" s="80"/>
      <c r="C32" s="3"/>
      <c r="D32" s="3"/>
      <c r="E32" s="3"/>
      <c r="G32" s="95"/>
      <c r="H32" s="80"/>
      <c r="I32" s="3"/>
    </row>
    <row r="33" spans="1:16" s="84" customFormat="1" ht="15" customHeight="1" x14ac:dyDescent="0.2">
      <c r="A33" s="94"/>
      <c r="B33" s="80"/>
      <c r="C33" s="3"/>
      <c r="D33" s="3"/>
      <c r="E33" s="3"/>
      <c r="G33" s="94"/>
      <c r="H33" s="80"/>
      <c r="I33" s="3"/>
      <c r="J33" s="3"/>
      <c r="K33" s="3"/>
    </row>
    <row r="34" spans="1:16" s="84" customFormat="1" ht="15" customHeight="1" x14ac:dyDescent="0.2">
      <c r="A34" s="94"/>
      <c r="B34" s="80"/>
      <c r="C34" s="3"/>
      <c r="D34" s="3"/>
      <c r="E34" s="3"/>
      <c r="G34" s="94"/>
      <c r="H34" s="80"/>
      <c r="I34" s="3"/>
      <c r="J34" s="3"/>
      <c r="K34" s="3"/>
    </row>
    <row r="35" spans="1:16" s="84" customFormat="1" ht="15" customHeight="1" x14ac:dyDescent="0.2">
      <c r="A35" s="94"/>
      <c r="B35" s="80"/>
      <c r="C35" s="3"/>
      <c r="D35" s="3"/>
      <c r="E35" s="3"/>
      <c r="G35" s="94"/>
      <c r="H35" s="80"/>
      <c r="I35" s="3"/>
      <c r="J35" s="3"/>
      <c r="K35" s="3"/>
    </row>
    <row r="36" spans="1:16" s="84" customFormat="1" ht="15" customHeight="1" x14ac:dyDescent="0.2">
      <c r="A36" s="94"/>
      <c r="B36" s="80"/>
      <c r="C36" s="3"/>
      <c r="D36" s="3"/>
      <c r="E36" s="3"/>
      <c r="G36" s="94"/>
      <c r="H36" s="80"/>
      <c r="I36" s="3"/>
      <c r="J36" s="3"/>
      <c r="K36" s="3"/>
    </row>
    <row r="37" spans="1:16" s="84" customFormat="1" ht="15" customHeight="1" x14ac:dyDescent="0.2">
      <c r="A37" s="94"/>
      <c r="B37" s="80"/>
      <c r="C37" s="3"/>
      <c r="D37" s="3"/>
      <c r="E37" s="3"/>
      <c r="G37" s="94"/>
      <c r="H37" s="80"/>
      <c r="I37" s="3"/>
      <c r="J37" s="3"/>
      <c r="K37" s="3"/>
    </row>
    <row r="38" spans="1:16" s="84" customFormat="1" ht="15" customHeight="1" x14ac:dyDescent="0.2">
      <c r="A38" s="94"/>
      <c r="B38" s="80"/>
      <c r="C38" s="3"/>
      <c r="D38" s="3"/>
      <c r="E38" s="3"/>
      <c r="G38" s="94"/>
      <c r="H38" s="80"/>
      <c r="I38" s="3"/>
      <c r="J38" s="3"/>
      <c r="K38" s="3"/>
      <c r="P38" s="166" t="s">
        <v>85</v>
      </c>
    </row>
    <row r="39" spans="1:16" s="84" customFormat="1" ht="15" customHeight="1" x14ac:dyDescent="0.2">
      <c r="A39" s="94"/>
      <c r="B39" s="80"/>
      <c r="C39" s="3"/>
      <c r="D39" s="3"/>
      <c r="E39" s="3"/>
      <c r="G39" s="94"/>
      <c r="H39" s="80"/>
      <c r="I39" s="3"/>
      <c r="J39" s="3"/>
      <c r="K39" s="3"/>
    </row>
    <row r="40" spans="1:16" s="84" customFormat="1" ht="15" customHeight="1" x14ac:dyDescent="0.2">
      <c r="A40" s="94"/>
      <c r="B40" s="80"/>
      <c r="C40" s="3"/>
      <c r="D40" s="3"/>
      <c r="E40" s="3"/>
      <c r="G40" s="94"/>
      <c r="H40" s="81"/>
      <c r="I40" s="3"/>
      <c r="J40" s="3"/>
      <c r="K40" s="3"/>
    </row>
    <row r="41" spans="1:16" s="84" customFormat="1" ht="15" customHeight="1" x14ac:dyDescent="0.2">
      <c r="A41" s="94"/>
      <c r="B41" s="80"/>
      <c r="C41" s="3"/>
      <c r="D41" s="3"/>
      <c r="E41" s="3"/>
      <c r="G41" s="94"/>
      <c r="H41" s="80"/>
      <c r="I41" s="3"/>
      <c r="J41" s="3"/>
      <c r="K41" s="3"/>
    </row>
    <row r="42" spans="1:16" s="84" customFormat="1" ht="15" customHeight="1" x14ac:dyDescent="0.2">
      <c r="A42" s="94"/>
      <c r="B42" s="80"/>
      <c r="C42" s="3"/>
      <c r="D42" s="3"/>
      <c r="E42" s="3"/>
      <c r="G42" s="94"/>
      <c r="H42" s="81"/>
      <c r="I42" s="3"/>
      <c r="J42" s="3"/>
      <c r="K42" s="3"/>
    </row>
    <row r="43" spans="1:16" s="84" customFormat="1" ht="15" customHeight="1" x14ac:dyDescent="0.2">
      <c r="A43" s="94"/>
      <c r="B43" s="80"/>
      <c r="C43" s="3"/>
      <c r="D43" s="3"/>
      <c r="E43" s="3"/>
      <c r="G43" s="94"/>
      <c r="H43" s="80"/>
      <c r="I43" s="3"/>
      <c r="J43" s="3"/>
      <c r="K43" s="3"/>
    </row>
    <row r="44" spans="1:16" s="84" customFormat="1" ht="15" customHeight="1" x14ac:dyDescent="0.2">
      <c r="A44" s="94"/>
      <c r="B44" s="80"/>
      <c r="C44" s="3"/>
      <c r="D44" s="3"/>
      <c r="E44" s="3"/>
      <c r="G44" s="94"/>
      <c r="H44" s="80"/>
      <c r="I44" s="3"/>
      <c r="J44" s="3"/>
      <c r="K44" s="3"/>
    </row>
    <row r="45" spans="1:16" s="84" customFormat="1" ht="15" customHeight="1" x14ac:dyDescent="0.2">
      <c r="A45" s="94"/>
      <c r="B45" s="80"/>
      <c r="C45" s="3"/>
      <c r="D45" s="3"/>
      <c r="E45" s="3"/>
      <c r="G45" s="94"/>
      <c r="H45" s="80"/>
      <c r="I45" s="3"/>
      <c r="J45" s="3"/>
      <c r="K45" s="3"/>
    </row>
    <row r="46" spans="1:16" s="84" customFormat="1" ht="15" customHeight="1" x14ac:dyDescent="0.2">
      <c r="A46" s="94"/>
      <c r="B46" s="81"/>
      <c r="C46" s="3"/>
      <c r="D46" s="3"/>
      <c r="E46" s="3"/>
      <c r="G46" s="94"/>
      <c r="H46" s="80"/>
      <c r="I46" s="3"/>
      <c r="J46" s="3"/>
      <c r="K46" s="3"/>
    </row>
    <row r="47" spans="1:16" s="84" customFormat="1" ht="15" customHeight="1" x14ac:dyDescent="0.2">
      <c r="A47" s="94"/>
      <c r="B47" s="80"/>
      <c r="C47" s="3"/>
      <c r="D47" s="3"/>
      <c r="E47" s="3"/>
      <c r="G47" s="94"/>
      <c r="H47" s="80"/>
      <c r="I47" s="3"/>
      <c r="J47" s="3"/>
      <c r="K47" s="3"/>
    </row>
    <row r="48" spans="1:16" s="84" customFormat="1" ht="5.0999999999999996" customHeight="1" x14ac:dyDescent="0.2">
      <c r="G48" s="94"/>
      <c r="H48" s="80"/>
      <c r="I48" s="3"/>
      <c r="J48" s="3"/>
      <c r="K48" s="3"/>
    </row>
    <row r="49" spans="1:11" s="84" customFormat="1" ht="9.9499999999999993" customHeight="1" x14ac:dyDescent="0.2">
      <c r="A49" s="80"/>
      <c r="B49" s="80"/>
      <c r="C49" s="3"/>
      <c r="D49" s="3"/>
      <c r="E49" s="3"/>
    </row>
    <row r="50" spans="1:11" s="84" customFormat="1" ht="9.9499999999999993" customHeight="1" x14ac:dyDescent="0.2">
      <c r="A50" s="80"/>
      <c r="B50" s="80"/>
      <c r="C50" s="3"/>
      <c r="D50" s="3"/>
      <c r="E50" s="3"/>
    </row>
    <row r="51" spans="1:11" s="84" customFormat="1" ht="24.75" customHeight="1" x14ac:dyDescent="0.2">
      <c r="A51" s="202"/>
      <c r="B51" s="202"/>
      <c r="C51" s="202"/>
      <c r="D51" s="202"/>
      <c r="E51" s="202"/>
      <c r="F51" s="202"/>
      <c r="G51" s="202"/>
      <c r="H51" s="202"/>
      <c r="I51" s="202"/>
      <c r="J51" s="202"/>
      <c r="K51" s="202"/>
    </row>
    <row r="52" spans="1:11" s="84" customFormat="1" ht="3.95" customHeight="1" x14ac:dyDescent="0.2">
      <c r="A52" s="80"/>
      <c r="B52" s="80"/>
      <c r="C52" s="3"/>
      <c r="D52" s="3"/>
      <c r="E52" s="3"/>
    </row>
    <row r="53" spans="1:11" s="84" customFormat="1" ht="36.75" customHeight="1" x14ac:dyDescent="0.2">
      <c r="A53" s="203"/>
      <c r="B53" s="203"/>
      <c r="C53" s="203"/>
      <c r="D53" s="203"/>
      <c r="E53" s="203"/>
      <c r="F53" s="203"/>
      <c r="G53" s="203"/>
      <c r="H53" s="203"/>
      <c r="I53" s="203"/>
      <c r="J53" s="203"/>
      <c r="K53" s="203"/>
    </row>
    <row r="54" spans="1:11" x14ac:dyDescent="0.2">
      <c r="A54" s="31"/>
      <c r="B54" s="31"/>
      <c r="C54" s="31"/>
      <c r="D54" s="31"/>
      <c r="E54" s="31"/>
      <c r="F54" s="31"/>
      <c r="G54" s="31"/>
      <c r="H54" s="31"/>
      <c r="I54" s="31"/>
      <c r="J54" s="31"/>
      <c r="K54" s="31"/>
    </row>
  </sheetData>
  <mergeCells count="5">
    <mergeCell ref="A6:K6"/>
    <mergeCell ref="A51:K51"/>
    <mergeCell ref="A53:K53"/>
    <mergeCell ref="F3:K3"/>
    <mergeCell ref="E4:H4"/>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964"/>
  <sheetViews>
    <sheetView tabSelected="1" zoomScale="123" zoomScaleNormal="123" workbookViewId="0">
      <pane xSplit="14" ySplit="20" topLeftCell="O21" activePane="bottomRight" state="frozen"/>
      <selection pane="topRight" activeCell="O1" sqref="O1"/>
      <selection pane="bottomLeft" activeCell="A21" sqref="A21"/>
      <selection pane="bottomRight" activeCell="O21" sqref="O21"/>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0"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6" t="s">
        <v>53</v>
      </c>
      <c r="D1" s="40"/>
      <c r="E1" s="75" t="s">
        <v>23</v>
      </c>
      <c r="F1" s="75"/>
      <c r="G1" s="30" t="s">
        <v>46</v>
      </c>
      <c r="H1" s="30"/>
      <c r="I1" s="30"/>
      <c r="J1" s="30"/>
      <c r="K1" s="30"/>
      <c r="L1" s="30"/>
      <c r="M1" s="30"/>
      <c r="N1" s="30"/>
      <c r="P1" s="75" t="s">
        <v>250</v>
      </c>
      <c r="Q1" s="91"/>
      <c r="R1" s="29"/>
      <c r="S1" s="39">
        <f>IF(Suggested="Yes",AA1,AG1)</f>
        <v>0.05</v>
      </c>
      <c r="T1" s="37" t="s">
        <v>252</v>
      </c>
      <c r="U1" s="5" t="str">
        <f>+Instructions!$B$3</f>
        <v>J</v>
      </c>
      <c r="V1" s="52"/>
      <c r="W1" s="56">
        <f>+Instructions!$C$22</f>
        <v>0</v>
      </c>
      <c r="X1" s="17">
        <f t="shared" ref="X1:X7" si="0">ROUND($AA1*(1-W1)+0.004999,2)</f>
        <v>0.05</v>
      </c>
      <c r="Y1" s="52"/>
      <c r="Z1" s="6" t="s">
        <v>557</v>
      </c>
      <c r="AA1" s="39">
        <v>0.05</v>
      </c>
      <c r="AB1" s="60">
        <f t="shared" ref="AB1:AC7" si="1">+W1</f>
        <v>0</v>
      </c>
      <c r="AC1" s="17">
        <f t="shared" si="1"/>
        <v>0.05</v>
      </c>
      <c r="AD1" s="12">
        <f t="shared" ref="AD1:AD7" si="2">(AG1-AC1)/AG1</f>
        <v>0</v>
      </c>
      <c r="AE1" s="124"/>
      <c r="AF1" s="131">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31" t="s">
        <v>57</v>
      </c>
    </row>
    <row r="2" spans="2:41" s="3" customFormat="1" ht="9.9499999999999993" hidden="1" customHeight="1" x14ac:dyDescent="0.2">
      <c r="B2" s="117" t="s">
        <v>44</v>
      </c>
      <c r="D2" s="40"/>
      <c r="E2" s="75" t="s">
        <v>23</v>
      </c>
      <c r="F2" s="75"/>
      <c r="G2" s="30" t="s">
        <v>24</v>
      </c>
      <c r="H2" s="30"/>
      <c r="I2" s="30" t="s">
        <v>25</v>
      </c>
      <c r="J2" s="30"/>
      <c r="K2" s="30"/>
      <c r="L2" s="30"/>
      <c r="M2" s="30"/>
      <c r="N2" s="30"/>
      <c r="P2" s="75"/>
      <c r="Q2" s="91"/>
      <c r="R2" s="29"/>
      <c r="S2" s="39">
        <f t="shared" ref="S2:S7" si="8">IF(Suggested="Yes",AA2,AG2)</f>
        <v>0</v>
      </c>
      <c r="T2" s="37" t="s">
        <v>45</v>
      </c>
      <c r="U2" s="5" t="str">
        <f>+Instructions!$B$3</f>
        <v>J</v>
      </c>
      <c r="V2" s="52"/>
      <c r="W2" s="56">
        <f>+Instructions!$C$22</f>
        <v>0</v>
      </c>
      <c r="X2" s="39">
        <f t="shared" si="0"/>
        <v>0</v>
      </c>
      <c r="Y2" s="52"/>
      <c r="Z2" s="6" t="s">
        <v>557</v>
      </c>
      <c r="AA2" s="39">
        <v>0</v>
      </c>
      <c r="AB2" s="60">
        <f t="shared" si="1"/>
        <v>0</v>
      </c>
      <c r="AC2" s="39">
        <f t="shared" si="1"/>
        <v>0</v>
      </c>
      <c r="AD2" s="60" t="e">
        <f t="shared" si="2"/>
        <v>#DIV/0!</v>
      </c>
      <c r="AE2" s="124"/>
      <c r="AF2" s="133">
        <v>2</v>
      </c>
      <c r="AG2" s="44">
        <f t="shared" si="3"/>
        <v>0</v>
      </c>
      <c r="AH2" s="52"/>
      <c r="AJ2" s="17">
        <f t="shared" si="4"/>
        <v>0</v>
      </c>
      <c r="AK2" s="17">
        <f t="shared" si="5"/>
        <v>0</v>
      </c>
      <c r="AL2" s="17">
        <f t="shared" si="6"/>
        <v>0</v>
      </c>
      <c r="AM2" s="17" t="str">
        <f t="shared" si="7"/>
        <v/>
      </c>
      <c r="AO2" s="31" t="s">
        <v>57</v>
      </c>
    </row>
    <row r="3" spans="2:41" s="3" customFormat="1" ht="9.9499999999999993" hidden="1" customHeight="1" x14ac:dyDescent="0.2">
      <c r="B3" s="115" t="s">
        <v>8</v>
      </c>
      <c r="D3" s="40"/>
      <c r="E3" s="75" t="s">
        <v>23</v>
      </c>
      <c r="F3" s="75"/>
      <c r="G3" s="30" t="s">
        <v>24</v>
      </c>
      <c r="H3" s="30"/>
      <c r="I3" s="30" t="s">
        <v>25</v>
      </c>
      <c r="J3" s="30"/>
      <c r="K3" s="30"/>
      <c r="L3" s="30"/>
      <c r="M3" s="30"/>
      <c r="N3" s="30"/>
      <c r="P3" s="75"/>
      <c r="Q3" s="91"/>
      <c r="R3" s="29"/>
      <c r="S3" s="39">
        <f t="shared" si="8"/>
        <v>0.05</v>
      </c>
      <c r="T3" s="181" t="s">
        <v>45</v>
      </c>
      <c r="U3" s="5" t="str">
        <f>+Instructions!$B$3</f>
        <v>J</v>
      </c>
      <c r="V3" s="52"/>
      <c r="W3" s="56">
        <f>+Instructions!$C$22</f>
        <v>0</v>
      </c>
      <c r="X3" s="17">
        <f t="shared" si="0"/>
        <v>0.05</v>
      </c>
      <c r="Y3" s="52"/>
      <c r="Z3" s="6" t="s">
        <v>557</v>
      </c>
      <c r="AA3" s="39">
        <v>0.05</v>
      </c>
      <c r="AB3" s="60">
        <f t="shared" si="1"/>
        <v>0</v>
      </c>
      <c r="AC3" s="17">
        <f t="shared" si="1"/>
        <v>0.05</v>
      </c>
      <c r="AD3" s="12">
        <f t="shared" si="2"/>
        <v>0</v>
      </c>
      <c r="AE3" s="124"/>
      <c r="AF3" s="132">
        <v>3</v>
      </c>
      <c r="AG3" s="53">
        <f t="shared" si="3"/>
        <v>0.05</v>
      </c>
      <c r="AH3" s="52"/>
      <c r="AJ3" s="17">
        <f t="shared" si="4"/>
        <v>0.05</v>
      </c>
      <c r="AK3" s="17">
        <f t="shared" si="5"/>
        <v>0</v>
      </c>
      <c r="AL3" s="17">
        <f t="shared" si="6"/>
        <v>0</v>
      </c>
      <c r="AM3" s="17" t="str">
        <f t="shared" si="7"/>
        <v/>
      </c>
      <c r="AO3" s="31" t="s">
        <v>57</v>
      </c>
    </row>
    <row r="4" spans="2:41" s="3" customFormat="1" ht="9.9499999999999993" hidden="1" customHeight="1" x14ac:dyDescent="0.2">
      <c r="B4" s="118">
        <v>0</v>
      </c>
      <c r="D4" s="40"/>
      <c r="E4" s="75" t="s">
        <v>23</v>
      </c>
      <c r="F4" s="75"/>
      <c r="G4" s="30" t="s">
        <v>24</v>
      </c>
      <c r="H4" s="30"/>
      <c r="I4" s="30" t="s">
        <v>25</v>
      </c>
      <c r="J4" s="30"/>
      <c r="K4" s="30"/>
      <c r="L4" s="30"/>
      <c r="M4" s="30"/>
      <c r="N4" s="30"/>
      <c r="P4" s="75"/>
      <c r="Q4" s="91"/>
      <c r="R4" s="29"/>
      <c r="S4" s="39">
        <f t="shared" si="8"/>
        <v>0</v>
      </c>
      <c r="T4" s="37" t="s">
        <v>45</v>
      </c>
      <c r="U4" s="5" t="str">
        <f>+Instructions!$B$3</f>
        <v>J</v>
      </c>
      <c r="V4" s="52"/>
      <c r="W4" s="56">
        <f>+Instructions!$C$22</f>
        <v>0</v>
      </c>
      <c r="X4" s="17">
        <f t="shared" si="0"/>
        <v>0</v>
      </c>
      <c r="Y4" s="52"/>
      <c r="Z4" s="6" t="s">
        <v>557</v>
      </c>
      <c r="AA4" s="39">
        <v>0</v>
      </c>
      <c r="AB4" s="60">
        <f t="shared" si="1"/>
        <v>0</v>
      </c>
      <c r="AC4" s="17">
        <f t="shared" si="1"/>
        <v>0</v>
      </c>
      <c r="AD4" s="12" t="e">
        <f t="shared" si="2"/>
        <v>#DIV/0!</v>
      </c>
      <c r="AE4" s="124"/>
      <c r="AF4" s="134">
        <v>4</v>
      </c>
      <c r="AG4" s="111">
        <f t="shared" si="3"/>
        <v>0</v>
      </c>
      <c r="AH4" s="52"/>
      <c r="AJ4" s="17">
        <f t="shared" si="4"/>
        <v>0</v>
      </c>
      <c r="AK4" s="17">
        <f t="shared" si="5"/>
        <v>0</v>
      </c>
      <c r="AL4" s="17">
        <f t="shared" si="6"/>
        <v>0</v>
      </c>
      <c r="AM4" s="17" t="str">
        <f t="shared" si="7"/>
        <v/>
      </c>
      <c r="AO4" s="31" t="s">
        <v>57</v>
      </c>
    </row>
    <row r="5" spans="2:41" s="3" customFormat="1" ht="9.9499999999999993" hidden="1" customHeight="1" x14ac:dyDescent="0.2">
      <c r="B5" s="119">
        <v>0</v>
      </c>
      <c r="D5" s="40"/>
      <c r="E5" s="75" t="s">
        <v>23</v>
      </c>
      <c r="F5" s="75"/>
      <c r="G5" s="30" t="s">
        <v>24</v>
      </c>
      <c r="H5" s="30"/>
      <c r="I5" s="30" t="s">
        <v>25</v>
      </c>
      <c r="J5" s="30"/>
      <c r="K5" s="30"/>
      <c r="L5" s="30"/>
      <c r="M5" s="30"/>
      <c r="N5" s="30"/>
      <c r="P5" s="75" t="s">
        <v>494</v>
      </c>
      <c r="Q5" s="91"/>
      <c r="R5" s="29"/>
      <c r="S5" s="39">
        <f t="shared" si="8"/>
        <v>0</v>
      </c>
      <c r="T5" s="37" t="s">
        <v>45</v>
      </c>
      <c r="U5" s="5" t="str">
        <f>+Instructions!$B$3</f>
        <v>J</v>
      </c>
      <c r="V5" s="52"/>
      <c r="W5" s="56">
        <f>+Instructions!$C$22</f>
        <v>0</v>
      </c>
      <c r="X5" s="17">
        <f t="shared" si="0"/>
        <v>0</v>
      </c>
      <c r="Y5" s="52"/>
      <c r="Z5" s="6" t="s">
        <v>557</v>
      </c>
      <c r="AA5" s="39">
        <v>0</v>
      </c>
      <c r="AB5" s="60">
        <f t="shared" si="1"/>
        <v>0</v>
      </c>
      <c r="AC5" s="17">
        <f t="shared" si="1"/>
        <v>0</v>
      </c>
      <c r="AD5" s="12" t="e">
        <f t="shared" si="2"/>
        <v>#DIV/0!</v>
      </c>
      <c r="AE5" s="124"/>
      <c r="AF5" s="135">
        <v>5</v>
      </c>
      <c r="AG5" s="112">
        <f t="shared" si="3"/>
        <v>0</v>
      </c>
      <c r="AH5" s="52"/>
      <c r="AJ5" s="17">
        <f t="shared" si="4"/>
        <v>0</v>
      </c>
      <c r="AK5" s="17">
        <f t="shared" si="5"/>
        <v>0</v>
      </c>
      <c r="AL5" s="17">
        <f t="shared" si="6"/>
        <v>0</v>
      </c>
      <c r="AM5" s="17" t="str">
        <f t="shared" si="7"/>
        <v/>
      </c>
      <c r="AO5" s="31" t="s">
        <v>57</v>
      </c>
    </row>
    <row r="6" spans="2:41" s="3" customFormat="1" ht="9.9499999999999993" hidden="1" customHeight="1" x14ac:dyDescent="0.2">
      <c r="B6" s="120">
        <v>0</v>
      </c>
      <c r="D6" s="40"/>
      <c r="E6" s="75" t="s">
        <v>23</v>
      </c>
      <c r="F6" s="75"/>
      <c r="G6" s="30" t="s">
        <v>24</v>
      </c>
      <c r="H6" s="30"/>
      <c r="I6" s="30" t="s">
        <v>25</v>
      </c>
      <c r="J6" s="30"/>
      <c r="K6" s="30"/>
      <c r="L6" s="30"/>
      <c r="M6" s="30"/>
      <c r="N6" s="30"/>
      <c r="P6" s="75"/>
      <c r="Q6" s="91"/>
      <c r="R6" s="29"/>
      <c r="S6" s="39">
        <f t="shared" si="8"/>
        <v>0</v>
      </c>
      <c r="T6" s="37" t="s">
        <v>45</v>
      </c>
      <c r="U6" s="5" t="str">
        <f>+Instructions!$B$3</f>
        <v>J</v>
      </c>
      <c r="V6" s="52"/>
      <c r="W6" s="56">
        <f>+Instructions!$C$22</f>
        <v>0</v>
      </c>
      <c r="X6" s="17">
        <f t="shared" si="0"/>
        <v>0</v>
      </c>
      <c r="Y6" s="52"/>
      <c r="Z6" s="6" t="s">
        <v>557</v>
      </c>
      <c r="AA6" s="39">
        <v>0</v>
      </c>
      <c r="AB6" s="60">
        <f t="shared" si="1"/>
        <v>0</v>
      </c>
      <c r="AC6" s="17">
        <f t="shared" si="1"/>
        <v>0</v>
      </c>
      <c r="AD6" s="12" t="e">
        <f t="shared" si="2"/>
        <v>#DIV/0!</v>
      </c>
      <c r="AE6" s="124"/>
      <c r="AF6" s="136">
        <v>6</v>
      </c>
      <c r="AG6" s="113">
        <f t="shared" si="3"/>
        <v>0</v>
      </c>
      <c r="AH6" s="52"/>
      <c r="AJ6" s="17">
        <f t="shared" si="4"/>
        <v>0</v>
      </c>
      <c r="AK6" s="17">
        <f t="shared" si="5"/>
        <v>0</v>
      </c>
      <c r="AL6" s="17">
        <f t="shared" si="6"/>
        <v>0</v>
      </c>
      <c r="AM6" s="17" t="str">
        <f t="shared" si="7"/>
        <v/>
      </c>
      <c r="AO6" s="31" t="s">
        <v>57</v>
      </c>
    </row>
    <row r="7" spans="2:41" s="3" customFormat="1" ht="9.9499999999999993" hidden="1" customHeight="1" x14ac:dyDescent="0.2">
      <c r="B7" s="121">
        <v>0</v>
      </c>
      <c r="D7" s="40"/>
      <c r="E7" s="75" t="s">
        <v>23</v>
      </c>
      <c r="F7" s="75"/>
      <c r="G7" s="30" t="s">
        <v>24</v>
      </c>
      <c r="H7" s="30"/>
      <c r="I7" s="30" t="s">
        <v>25</v>
      </c>
      <c r="J7" s="30"/>
      <c r="K7" s="30"/>
      <c r="L7" s="30"/>
      <c r="M7" s="30"/>
      <c r="N7" s="30"/>
      <c r="P7" s="75"/>
      <c r="Q7" s="91"/>
      <c r="R7" s="29"/>
      <c r="S7" s="39">
        <f t="shared" si="8"/>
        <v>0</v>
      </c>
      <c r="T7" s="37" t="s">
        <v>45</v>
      </c>
      <c r="U7" s="5" t="str">
        <f>+Instructions!$B$3</f>
        <v>J</v>
      </c>
      <c r="V7" s="52"/>
      <c r="W7" s="56">
        <f>+Instructions!$C$22</f>
        <v>0</v>
      </c>
      <c r="X7" s="17">
        <f t="shared" si="0"/>
        <v>0</v>
      </c>
      <c r="Y7" s="52"/>
      <c r="Z7" s="6" t="s">
        <v>557</v>
      </c>
      <c r="AA7" s="39">
        <v>0</v>
      </c>
      <c r="AB7" s="60">
        <f t="shared" si="1"/>
        <v>0</v>
      </c>
      <c r="AC7" s="17">
        <f t="shared" si="1"/>
        <v>0</v>
      </c>
      <c r="AD7" s="12" t="e">
        <f t="shared" si="2"/>
        <v>#DIV/0!</v>
      </c>
      <c r="AE7" s="124"/>
      <c r="AF7" s="137">
        <v>7</v>
      </c>
      <c r="AG7" s="114">
        <f t="shared" si="3"/>
        <v>0</v>
      </c>
      <c r="AH7" s="52"/>
      <c r="AJ7" s="17">
        <f t="shared" si="4"/>
        <v>0</v>
      </c>
      <c r="AK7" s="17">
        <f t="shared" si="5"/>
        <v>0</v>
      </c>
      <c r="AL7" s="17">
        <f t="shared" si="6"/>
        <v>0</v>
      </c>
      <c r="AM7" s="17" t="str">
        <f t="shared" si="7"/>
        <v/>
      </c>
      <c r="AO7" s="31" t="s">
        <v>57</v>
      </c>
    </row>
    <row r="8" spans="2:41" s="3" customFormat="1" ht="9.9499999999999993" hidden="1" customHeight="1" x14ac:dyDescent="0.2">
      <c r="B8" s="122" t="s">
        <v>55</v>
      </c>
      <c r="D8" s="40"/>
      <c r="E8" s="75"/>
      <c r="F8" s="75"/>
      <c r="G8" s="30"/>
      <c r="H8" s="30"/>
      <c r="I8" s="30"/>
      <c r="J8" s="30"/>
      <c r="K8" s="30"/>
      <c r="L8" s="30"/>
      <c r="M8" s="30"/>
      <c r="N8" s="30"/>
      <c r="P8" s="75"/>
      <c r="Q8" s="91" t="s">
        <v>13</v>
      </c>
      <c r="R8" s="29" t="s">
        <v>50</v>
      </c>
      <c r="S8" s="39">
        <v>1000</v>
      </c>
      <c r="T8" s="37" t="s">
        <v>56</v>
      </c>
      <c r="U8" s="37"/>
      <c r="V8" s="52"/>
      <c r="W8" s="56">
        <v>0.1</v>
      </c>
      <c r="X8" s="39">
        <v>1000</v>
      </c>
      <c r="Y8" s="52"/>
      <c r="Z8" s="39" t="s">
        <v>56</v>
      </c>
      <c r="AA8" s="39">
        <v>1000</v>
      </c>
      <c r="AB8" s="60">
        <v>0.1</v>
      </c>
      <c r="AC8" s="39">
        <v>1000</v>
      </c>
      <c r="AD8" s="60">
        <v>0.1</v>
      </c>
      <c r="AE8" s="76">
        <v>10</v>
      </c>
      <c r="AF8" s="76"/>
      <c r="AG8" s="39">
        <v>1000</v>
      </c>
      <c r="AH8" s="52"/>
      <c r="AI8" s="128"/>
      <c r="AJ8" s="39"/>
      <c r="AK8" s="39"/>
      <c r="AL8" s="39"/>
      <c r="AM8" s="39"/>
      <c r="AO8" s="31" t="s">
        <v>57</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9"/>
      <c r="AJ9" s="44"/>
      <c r="AK9" s="44"/>
      <c r="AL9" s="44"/>
      <c r="AM9" s="44"/>
      <c r="AN9" s="32"/>
      <c r="AO9" s="103" t="s">
        <v>57</v>
      </c>
    </row>
    <row r="10" spans="2:41" s="3" customFormat="1" ht="9.9499999999999993" hidden="1" customHeight="1" x14ac:dyDescent="0.2">
      <c r="I10" s="6"/>
      <c r="J10" s="6"/>
      <c r="K10" s="6"/>
      <c r="L10" s="6"/>
      <c r="M10" s="6"/>
      <c r="N10" s="6"/>
      <c r="O10" s="215" t="s">
        <v>22</v>
      </c>
      <c r="P10" s="216"/>
      <c r="Q10" s="216"/>
      <c r="R10" s="216"/>
      <c r="S10" s="216"/>
      <c r="T10" s="217"/>
      <c r="U10" s="19"/>
      <c r="V10" s="52"/>
      <c r="W10" s="206" t="s">
        <v>42</v>
      </c>
      <c r="X10" s="206"/>
      <c r="Y10" s="52"/>
      <c r="Z10" s="207" t="s">
        <v>43</v>
      </c>
      <c r="AA10" s="207"/>
      <c r="AB10" s="207"/>
      <c r="AC10" s="207"/>
      <c r="AD10" s="207"/>
      <c r="AE10" s="207"/>
      <c r="AF10" s="207"/>
      <c r="AG10" s="207"/>
      <c r="AH10" s="52"/>
      <c r="AI10" s="95"/>
      <c r="AO10" s="103" t="s">
        <v>57</v>
      </c>
    </row>
    <row r="11" spans="2:41" s="30" customFormat="1" ht="9.9499999999999993" hidden="1" customHeight="1" x14ac:dyDescent="0.2">
      <c r="D11" s="23" t="s">
        <v>10</v>
      </c>
      <c r="E11" s="24"/>
      <c r="F11" s="24"/>
      <c r="G11" s="24"/>
      <c r="H11" s="24"/>
      <c r="I11" s="25"/>
      <c r="J11" s="25"/>
      <c r="K11" s="25"/>
      <c r="L11" s="25"/>
      <c r="M11" s="25"/>
      <c r="N11" s="25"/>
      <c r="O11" s="212" t="s">
        <v>49</v>
      </c>
      <c r="P11" s="213"/>
      <c r="Q11" s="26" t="s">
        <v>13</v>
      </c>
      <c r="R11" s="26" t="s">
        <v>17</v>
      </c>
      <c r="S11" s="27" t="str">
        <f>IF(Suggested="Yes",AA11,AG11)</f>
        <v>List Price</v>
      </c>
      <c r="T11" s="26" t="s">
        <v>16</v>
      </c>
      <c r="U11" s="28" t="s">
        <v>15</v>
      </c>
      <c r="V11" s="52"/>
      <c r="W11" s="54" t="s">
        <v>18</v>
      </c>
      <c r="X11" s="14" t="s">
        <v>14</v>
      </c>
      <c r="Y11" s="52"/>
      <c r="Z11" s="69" t="s">
        <v>59</v>
      </c>
      <c r="AA11" s="69" t="s">
        <v>12</v>
      </c>
      <c r="AB11" s="41" t="s">
        <v>19</v>
      </c>
      <c r="AC11" s="28" t="s">
        <v>20</v>
      </c>
      <c r="AD11" s="28" t="s">
        <v>28</v>
      </c>
      <c r="AE11" s="64" t="s">
        <v>60</v>
      </c>
      <c r="AF11" s="96" t="s">
        <v>51</v>
      </c>
      <c r="AG11" s="64" t="s">
        <v>4</v>
      </c>
      <c r="AH11" s="52"/>
      <c r="AJ11" s="28" t="s">
        <v>71</v>
      </c>
      <c r="AK11" s="138" t="s">
        <v>72</v>
      </c>
      <c r="AL11" s="28" t="s">
        <v>73</v>
      </c>
      <c r="AM11" s="28" t="s">
        <v>74</v>
      </c>
      <c r="AN11" s="3"/>
      <c r="AO11" s="103" t="s">
        <v>57</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9"/>
      <c r="AJ12" s="44"/>
      <c r="AK12" s="44"/>
      <c r="AL12" s="44"/>
      <c r="AM12" s="44"/>
      <c r="AN12" s="32"/>
      <c r="AO12" s="103" t="s">
        <v>57</v>
      </c>
    </row>
    <row r="13" spans="2:41" s="11" customFormat="1" ht="15.95" customHeight="1" x14ac:dyDescent="0.2">
      <c r="O13" s="204" t="str">
        <f>"File '"&amp;Instructions!B2&amp;"' - "&amp;Instructions!B1</f>
        <v>File 'S' - SICIS</v>
      </c>
      <c r="P13" s="204"/>
      <c r="Q13" s="204"/>
      <c r="R13" s="204"/>
      <c r="S13" s="204"/>
      <c r="T13" s="204"/>
      <c r="U13" s="72"/>
      <c r="V13" s="52"/>
      <c r="W13" s="208" t="s">
        <v>11</v>
      </c>
      <c r="X13" s="208"/>
      <c r="Y13" s="52"/>
      <c r="Z13" s="20"/>
      <c r="AA13" s="20"/>
      <c r="AB13" s="59"/>
      <c r="AD13" s="20"/>
      <c r="AE13" s="66"/>
      <c r="AF13" s="66"/>
      <c r="AG13" s="20" t="s">
        <v>21</v>
      </c>
      <c r="AH13" s="52"/>
      <c r="AI13" s="97"/>
      <c r="AN13" s="3"/>
      <c r="AO13" s="31" t="s">
        <v>57</v>
      </c>
    </row>
    <row r="14" spans="2:41" s="11" customFormat="1" ht="15.95" customHeight="1" x14ac:dyDescent="0.2">
      <c r="G14" s="35"/>
      <c r="K14" s="164"/>
      <c r="O14" s="73"/>
      <c r="P14" s="73"/>
      <c r="Q14" s="73"/>
      <c r="R14" s="73"/>
      <c r="S14" s="21"/>
      <c r="T14" s="165" t="str">
        <f>+Instructions!B4</f>
        <v>1/1/26</v>
      </c>
      <c r="U14" s="72"/>
      <c r="V14" s="52"/>
      <c r="W14" s="71"/>
      <c r="X14" s="71"/>
      <c r="Y14" s="52"/>
      <c r="Z14" s="58"/>
      <c r="AA14" s="58"/>
      <c r="AB14" s="59"/>
      <c r="AD14" s="20"/>
      <c r="AE14" s="205">
        <f ca="1">TODAY()</f>
        <v>45995</v>
      </c>
      <c r="AF14" s="205"/>
      <c r="AG14" s="205"/>
      <c r="AH14" s="52"/>
      <c r="AI14" s="97"/>
      <c r="AN14" s="3"/>
      <c r="AO14" s="31" t="s">
        <v>57</v>
      </c>
    </row>
    <row r="15" spans="2:41" s="11" customFormat="1" ht="9.9499999999999993" customHeight="1" x14ac:dyDescent="0.2">
      <c r="N15" s="219" t="str">
        <f>IF(Instructions!C8="","",+Instructions!C8)</f>
        <v>In-House Distribution Only</v>
      </c>
      <c r="O15" s="219"/>
      <c r="P15" s="219"/>
      <c r="Q15" s="219"/>
      <c r="R15" s="219"/>
      <c r="S15" s="219"/>
      <c r="T15" s="219"/>
      <c r="U15" s="72"/>
      <c r="V15" s="52"/>
      <c r="W15" s="71"/>
      <c r="X15" s="71"/>
      <c r="Y15" s="52"/>
      <c r="Z15" s="58"/>
      <c r="AA15" s="58"/>
      <c r="AB15" s="59"/>
      <c r="AD15" s="20"/>
      <c r="AE15" s="66"/>
      <c r="AF15" s="66"/>
      <c r="AH15" s="52"/>
      <c r="AI15" s="97"/>
      <c r="AN15" s="3"/>
      <c r="AO15" s="31" t="s">
        <v>57</v>
      </c>
    </row>
    <row r="16" spans="2:41" s="3" customFormat="1" ht="12" customHeight="1" x14ac:dyDescent="0.2">
      <c r="C16" s="35" t="str">
        <f>"Product Code '"&amp;Instructions!B3&amp;"'"</f>
        <v>Product Code 'J'</v>
      </c>
      <c r="N16" s="219"/>
      <c r="O16" s="219"/>
      <c r="P16" s="219"/>
      <c r="Q16" s="219"/>
      <c r="R16" s="219"/>
      <c r="S16" s="219"/>
      <c r="T16" s="219"/>
      <c r="U16" s="5"/>
      <c r="V16" s="52"/>
      <c r="W16" s="70"/>
      <c r="X16" s="70"/>
      <c r="Y16" s="52"/>
      <c r="Z16" s="39"/>
      <c r="AA16" s="39"/>
      <c r="AB16" s="55"/>
      <c r="AC16" s="17"/>
      <c r="AD16" s="15"/>
      <c r="AE16" s="65"/>
      <c r="AF16" s="65"/>
      <c r="AG16" s="89" t="str">
        <f>IF(Instructions!$C$8="","",Instructions!$C$8)</f>
        <v>In-House Distribution Only</v>
      </c>
      <c r="AH16" s="52"/>
      <c r="AI16" s="127"/>
      <c r="AJ16" s="17"/>
      <c r="AK16" s="17"/>
      <c r="AL16" s="17"/>
      <c r="AM16" s="17"/>
      <c r="AO16" s="31" t="s">
        <v>57</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7"/>
      <c r="AJ17" s="17"/>
      <c r="AK17" s="17"/>
      <c r="AL17" s="17"/>
      <c r="AM17" s="17"/>
      <c r="AO17" s="31" t="s">
        <v>57</v>
      </c>
    </row>
    <row r="18" spans="2:41" s="30" customFormat="1" ht="9.9499999999999993" customHeight="1" x14ac:dyDescent="0.2">
      <c r="C18" s="78" t="s">
        <v>10</v>
      </c>
      <c r="D18" s="79"/>
      <c r="E18" s="79"/>
      <c r="F18" s="79"/>
      <c r="G18" s="25"/>
      <c r="H18" s="25"/>
      <c r="I18" s="25"/>
      <c r="J18" s="25"/>
      <c r="K18" s="25"/>
      <c r="L18" s="25"/>
      <c r="M18" s="25"/>
      <c r="N18" s="25"/>
      <c r="O18" s="212" t="s">
        <v>49</v>
      </c>
      <c r="P18" s="213"/>
      <c r="Q18" s="26" t="s">
        <v>13</v>
      </c>
      <c r="R18" s="26" t="s">
        <v>17</v>
      </c>
      <c r="S18" s="27" t="str">
        <f>+S$11</f>
        <v>List Price</v>
      </c>
      <c r="T18" s="26" t="s">
        <v>16</v>
      </c>
      <c r="U18" s="26" t="str">
        <f>+U$11</f>
        <v>Code</v>
      </c>
      <c r="V18" s="52"/>
      <c r="W18" s="77" t="s">
        <v>18</v>
      </c>
      <c r="X18" s="27" t="s">
        <v>14</v>
      </c>
      <c r="Y18" s="52"/>
      <c r="Z18" s="41" t="s">
        <v>59</v>
      </c>
      <c r="AA18" s="41" t="s">
        <v>12</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57</v>
      </c>
    </row>
    <row r="19" spans="2:41" s="155" customFormat="1" ht="9.9499999999999993" customHeight="1" x14ac:dyDescent="0.2">
      <c r="C19" s="211" t="s">
        <v>86</v>
      </c>
      <c r="D19" s="211"/>
      <c r="E19" s="211"/>
      <c r="F19" s="211"/>
      <c r="G19" s="211"/>
      <c r="H19" s="211"/>
      <c r="I19" s="211"/>
      <c r="J19" s="211"/>
      <c r="K19" s="211"/>
      <c r="L19" s="211"/>
      <c r="M19" s="211"/>
      <c r="N19" s="211"/>
      <c r="O19" s="211"/>
      <c r="P19" s="211"/>
      <c r="Q19" s="211"/>
      <c r="R19" s="211"/>
      <c r="S19" s="211"/>
      <c r="T19" s="211"/>
      <c r="U19" s="156"/>
      <c r="V19" s="52"/>
      <c r="W19" s="159"/>
      <c r="X19" s="159"/>
      <c r="Y19" s="52"/>
      <c r="Z19" s="160"/>
      <c r="AA19" s="160"/>
      <c r="AB19" s="161"/>
      <c r="AC19" s="157"/>
      <c r="AD19" s="158"/>
      <c r="AE19" s="162"/>
      <c r="AF19" s="163"/>
      <c r="AG19" s="157"/>
      <c r="AH19" s="52"/>
      <c r="AJ19" s="157"/>
      <c r="AK19" s="157"/>
      <c r="AL19" s="157"/>
      <c r="AM19" s="157"/>
      <c r="AN19" s="3"/>
      <c r="AO19" s="31" t="s">
        <v>57</v>
      </c>
    </row>
    <row r="20" spans="2:41" s="155" customFormat="1" ht="9.9499999999999993" customHeight="1" x14ac:dyDescent="0.2">
      <c r="C20" s="220" t="s">
        <v>605</v>
      </c>
      <c r="D20" s="221"/>
      <c r="E20" s="221"/>
      <c r="F20" s="221"/>
      <c r="G20" s="221"/>
      <c r="H20" s="221"/>
      <c r="I20" s="221"/>
      <c r="J20" s="221"/>
      <c r="K20" s="221"/>
      <c r="L20" s="221"/>
      <c r="M20" s="221"/>
      <c r="N20" s="221"/>
      <c r="O20" s="221"/>
      <c r="P20" s="221"/>
      <c r="Q20" s="221"/>
      <c r="R20" s="221"/>
      <c r="S20" s="221"/>
      <c r="T20" s="221"/>
      <c r="U20" s="156"/>
      <c r="V20" s="52"/>
      <c r="W20" s="159"/>
      <c r="X20" s="159"/>
      <c r="Y20" s="52"/>
      <c r="Z20" s="160"/>
      <c r="AA20" s="160"/>
      <c r="AB20" s="161"/>
      <c r="AC20" s="157"/>
      <c r="AD20" s="158"/>
      <c r="AE20" s="162"/>
      <c r="AF20" s="163"/>
      <c r="AG20" s="157"/>
      <c r="AH20" s="52"/>
      <c r="AJ20" s="157"/>
      <c r="AK20" s="157"/>
      <c r="AL20" s="157"/>
      <c r="AM20" s="157"/>
      <c r="AN20" s="3"/>
      <c r="AO20" s="31" t="s">
        <v>57</v>
      </c>
    </row>
    <row r="21" spans="2:41" s="3" customFormat="1" ht="3.95" customHeight="1" x14ac:dyDescent="0.2">
      <c r="P21" s="75"/>
      <c r="Q21" s="91"/>
      <c r="R21" s="6"/>
      <c r="S21" s="39"/>
      <c r="T21" s="6"/>
      <c r="U21" s="5"/>
      <c r="V21" s="52"/>
      <c r="W21" s="56"/>
      <c r="X21" s="15"/>
      <c r="Y21" s="52"/>
      <c r="Z21" s="39"/>
      <c r="AA21" s="39"/>
      <c r="AB21" s="55"/>
      <c r="AC21" s="17"/>
      <c r="AD21" s="15"/>
      <c r="AE21" s="65"/>
      <c r="AF21" s="127"/>
      <c r="AG21" s="39"/>
      <c r="AH21" s="52"/>
      <c r="AJ21" s="17"/>
      <c r="AK21" s="17"/>
      <c r="AL21" s="17"/>
      <c r="AM21" s="17"/>
      <c r="AO21" s="31" t="s">
        <v>57</v>
      </c>
    </row>
    <row r="22" spans="2:41" s="3" customFormat="1" ht="9.9499999999999993" customHeight="1" x14ac:dyDescent="0.2">
      <c r="C22" s="174" t="s">
        <v>462</v>
      </c>
      <c r="L22" s="3" t="s">
        <v>85</v>
      </c>
      <c r="O22" s="3" t="s">
        <v>558</v>
      </c>
      <c r="P22" s="4"/>
      <c r="Q22" s="6"/>
      <c r="R22" s="80" t="s">
        <v>359</v>
      </c>
      <c r="S22" s="179" t="s">
        <v>463</v>
      </c>
      <c r="T22" s="182"/>
      <c r="U22" s="5"/>
      <c r="V22" s="52"/>
      <c r="W22" s="56"/>
      <c r="X22" s="15"/>
      <c r="Y22" s="52"/>
      <c r="Z22" s="39"/>
      <c r="AA22" s="39"/>
      <c r="AB22" s="55"/>
      <c r="AC22" s="17"/>
      <c r="AD22" s="15"/>
      <c r="AE22" s="65"/>
      <c r="AF22" s="65"/>
      <c r="AG22" s="17"/>
      <c r="AH22" s="52"/>
      <c r="AI22" s="127"/>
      <c r="AJ22" s="17"/>
      <c r="AK22" s="17"/>
      <c r="AL22" s="17"/>
      <c r="AM22" s="17"/>
      <c r="AO22" s="31" t="s">
        <v>57</v>
      </c>
    </row>
    <row r="23" spans="2:41" s="3" customFormat="1" ht="3" customHeight="1" x14ac:dyDescent="0.2">
      <c r="P23" s="75"/>
      <c r="Q23" s="91"/>
      <c r="R23" s="6"/>
      <c r="S23" s="39"/>
      <c r="T23" s="6"/>
      <c r="U23" s="5"/>
      <c r="V23" s="52"/>
      <c r="W23" s="56"/>
      <c r="X23" s="15"/>
      <c r="Y23" s="52"/>
      <c r="Z23" s="39"/>
      <c r="AA23" s="39"/>
      <c r="AB23" s="55"/>
      <c r="AC23" s="17"/>
      <c r="AD23" s="15"/>
      <c r="AE23" s="65"/>
      <c r="AF23" s="127"/>
      <c r="AG23" s="39"/>
      <c r="AH23" s="52"/>
      <c r="AJ23" s="17"/>
      <c r="AK23" s="17"/>
      <c r="AL23" s="17"/>
      <c r="AM23" s="17"/>
      <c r="AO23" s="31" t="s">
        <v>57</v>
      </c>
    </row>
    <row r="24" spans="2:41" s="3" customFormat="1" ht="9.9499999999999993" customHeight="1" x14ac:dyDescent="0.2">
      <c r="B24" s="115" t="s">
        <v>8</v>
      </c>
      <c r="D24" s="40"/>
      <c r="E24" s="75" t="s">
        <v>90</v>
      </c>
      <c r="F24" s="75"/>
      <c r="G24" s="30" t="s">
        <v>91</v>
      </c>
      <c r="H24" s="30"/>
      <c r="I24" s="30" t="s">
        <v>92</v>
      </c>
      <c r="J24" s="30"/>
      <c r="K24" s="30"/>
      <c r="L24" s="30" t="s">
        <v>560</v>
      </c>
      <c r="M24" s="30"/>
      <c r="N24" s="30"/>
      <c r="P24" s="75"/>
      <c r="Q24" s="91"/>
      <c r="R24" s="29"/>
      <c r="S24" s="39">
        <f t="shared" ref="S24:S25" si="10">IF(Suggested="Yes",AA24,AG24)</f>
        <v>55.85</v>
      </c>
      <c r="T24" s="37" t="s">
        <v>45</v>
      </c>
      <c r="U24" s="5" t="str">
        <f>+Instructions!$B$3</f>
        <v>J</v>
      </c>
      <c r="V24" s="52"/>
      <c r="W24" s="56">
        <f>+Instructions!$C$22</f>
        <v>0</v>
      </c>
      <c r="X24" s="17">
        <f t="shared" ref="X24:X25" si="11">ROUND($AA24*(1-W24)+0.004999,2)</f>
        <v>55.85</v>
      </c>
      <c r="Y24" s="52"/>
      <c r="Z24" s="6" t="s">
        <v>557</v>
      </c>
      <c r="AA24" s="39">
        <v>55.85</v>
      </c>
      <c r="AB24" s="60">
        <f t="shared" ref="AB24:AB25" si="12">+W24</f>
        <v>0</v>
      </c>
      <c r="AC24" s="17">
        <f t="shared" ref="AC24:AC25" si="13">+X24</f>
        <v>55.85</v>
      </c>
      <c r="AD24" s="12">
        <f t="shared" ref="AD24:AD25" si="14">(AG24-AC24)/AG24</f>
        <v>0</v>
      </c>
      <c r="AE24" s="124"/>
      <c r="AF24" s="132">
        <v>3</v>
      </c>
      <c r="AG24" s="53">
        <f t="shared" ref="AG24:AG25" si="15">SUM(AJ24:AL24)+AE24</f>
        <v>55.85</v>
      </c>
      <c r="AH24" s="52"/>
      <c r="AJ24" s="17">
        <f t="shared" ref="AJ24:AJ25" si="16">ROUND(AC24/(1-VLOOKUP(AF24,Group,2,FALSE)),2)</f>
        <v>55.85</v>
      </c>
      <c r="AK24" s="17">
        <f t="shared" ref="AK24:AK25" si="17">IF(VLOOKUP(AF24,Group,5,FALSE)="YES",VLOOKUP(ROUND(ROUND(AJ24,1)-AJ24,2),Round,2,FALSE)+VLOOKUP(AF24,Group,6,FALSE),0)</f>
        <v>0</v>
      </c>
      <c r="AL24" s="17">
        <f t="shared" ref="AL24:AL25" si="18">IF(VLOOKUP(AF24,Group,7,FALSE)="",0,ROUND(AJ24-0.04999,1)-AJ24+AM24)</f>
        <v>0</v>
      </c>
      <c r="AM24" s="17" t="str">
        <f t="shared" ref="AM24:AM25" si="19">IF(VLOOKUP(AF24,Group,7,FALSE)="","",VLOOKUP(AF24,Group,7,FALSE))</f>
        <v/>
      </c>
      <c r="AO24" s="31" t="s">
        <v>57</v>
      </c>
    </row>
    <row r="25" spans="2:41" s="3" customFormat="1" ht="9.9499999999999993" customHeight="1" x14ac:dyDescent="0.2">
      <c r="B25" s="115" t="s">
        <v>8</v>
      </c>
      <c r="D25" s="40"/>
      <c r="E25" s="75" t="s">
        <v>90</v>
      </c>
      <c r="F25" s="75"/>
      <c r="G25" s="30" t="s">
        <v>91</v>
      </c>
      <c r="H25" s="30"/>
      <c r="I25" s="30" t="s">
        <v>92</v>
      </c>
      <c r="J25" s="30"/>
      <c r="K25" s="30"/>
      <c r="L25" s="30" t="s">
        <v>561</v>
      </c>
      <c r="M25" s="30"/>
      <c r="N25" s="30"/>
      <c r="P25" s="75"/>
      <c r="Q25" s="91"/>
      <c r="R25" s="29"/>
      <c r="S25" s="39">
        <f t="shared" si="10"/>
        <v>55.85</v>
      </c>
      <c r="T25" s="37" t="s">
        <v>45</v>
      </c>
      <c r="U25" s="5" t="str">
        <f>+Instructions!$B$3</f>
        <v>J</v>
      </c>
      <c r="V25" s="52"/>
      <c r="W25" s="56">
        <f>+Instructions!$C$22</f>
        <v>0</v>
      </c>
      <c r="X25" s="17">
        <f t="shared" si="11"/>
        <v>55.85</v>
      </c>
      <c r="Y25" s="52"/>
      <c r="Z25" s="6" t="s">
        <v>557</v>
      </c>
      <c r="AA25" s="39">
        <v>55.85</v>
      </c>
      <c r="AB25" s="60">
        <f t="shared" si="12"/>
        <v>0</v>
      </c>
      <c r="AC25" s="17">
        <f t="shared" si="13"/>
        <v>55.85</v>
      </c>
      <c r="AD25" s="12">
        <f t="shared" si="14"/>
        <v>0</v>
      </c>
      <c r="AE25" s="124"/>
      <c r="AF25" s="132">
        <v>3</v>
      </c>
      <c r="AG25" s="53">
        <f t="shared" si="15"/>
        <v>55.85</v>
      </c>
      <c r="AH25" s="52"/>
      <c r="AJ25" s="17">
        <f t="shared" si="16"/>
        <v>55.85</v>
      </c>
      <c r="AK25" s="17">
        <f t="shared" si="17"/>
        <v>0</v>
      </c>
      <c r="AL25" s="17">
        <f t="shared" si="18"/>
        <v>0</v>
      </c>
      <c r="AM25" s="17" t="str">
        <f t="shared" si="19"/>
        <v/>
      </c>
      <c r="AO25" s="31" t="s">
        <v>57</v>
      </c>
    </row>
    <row r="26" spans="2:41" s="3" customFormat="1" ht="9.9499999999999993" customHeight="1" x14ac:dyDescent="0.2">
      <c r="B26" s="115" t="s">
        <v>8</v>
      </c>
      <c r="D26" s="40"/>
      <c r="E26" s="75" t="s">
        <v>90</v>
      </c>
      <c r="F26" s="75"/>
      <c r="G26" s="30" t="s">
        <v>91</v>
      </c>
      <c r="H26" s="30"/>
      <c r="I26" s="30" t="s">
        <v>92</v>
      </c>
      <c r="J26" s="30"/>
      <c r="K26" s="30"/>
      <c r="L26" s="30" t="s">
        <v>562</v>
      </c>
      <c r="M26" s="30"/>
      <c r="N26" s="30"/>
      <c r="P26" s="75"/>
      <c r="Q26" s="91"/>
      <c r="R26" s="29"/>
      <c r="S26" s="39">
        <f t="shared" ref="S26" si="20">IF(Suggested="Yes",AA26,AG26)</f>
        <v>58.9</v>
      </c>
      <c r="T26" s="37" t="s">
        <v>45</v>
      </c>
      <c r="U26" s="5" t="str">
        <f>+Instructions!$B$3</f>
        <v>J</v>
      </c>
      <c r="V26" s="52"/>
      <c r="W26" s="56">
        <f>+Instructions!$C$22</f>
        <v>0</v>
      </c>
      <c r="X26" s="17">
        <f t="shared" ref="X26" si="21">ROUND($AA26*(1-W26)+0.004999,2)</f>
        <v>58.9</v>
      </c>
      <c r="Y26" s="52"/>
      <c r="Z26" s="6" t="s">
        <v>557</v>
      </c>
      <c r="AA26" s="39">
        <v>58.9</v>
      </c>
      <c r="AB26" s="60">
        <f t="shared" ref="AB26" si="22">+W26</f>
        <v>0</v>
      </c>
      <c r="AC26" s="17">
        <f t="shared" ref="AC26" si="23">+X26</f>
        <v>58.9</v>
      </c>
      <c r="AD26" s="12">
        <f t="shared" ref="AD26" si="24">(AG26-AC26)/AG26</f>
        <v>0</v>
      </c>
      <c r="AE26" s="124"/>
      <c r="AF26" s="132">
        <v>3</v>
      </c>
      <c r="AG26" s="53">
        <f t="shared" ref="AG26" si="25">SUM(AJ26:AL26)+AE26</f>
        <v>58.9</v>
      </c>
      <c r="AH26" s="52"/>
      <c r="AJ26" s="17">
        <f t="shared" ref="AJ26" si="26">ROUND(AC26/(1-VLOOKUP(AF26,Group,2,FALSE)),2)</f>
        <v>58.9</v>
      </c>
      <c r="AK26" s="17">
        <f t="shared" ref="AK26" si="27">IF(VLOOKUP(AF26,Group,5,FALSE)="YES",VLOOKUP(ROUND(ROUND(AJ26,1)-AJ26,2),Round,2,FALSE)+VLOOKUP(AF26,Group,6,FALSE),0)</f>
        <v>0</v>
      </c>
      <c r="AL26" s="17">
        <f t="shared" ref="AL26" si="28">IF(VLOOKUP(AF26,Group,7,FALSE)="",0,ROUND(AJ26-0.04999,1)-AJ26+AM26)</f>
        <v>0</v>
      </c>
      <c r="AM26" s="17" t="str">
        <f t="shared" ref="AM26" si="29">IF(VLOOKUP(AF26,Group,7,FALSE)="","",VLOOKUP(AF26,Group,7,FALSE))</f>
        <v/>
      </c>
      <c r="AO26" s="31" t="s">
        <v>57</v>
      </c>
    </row>
    <row r="27" spans="2:41" s="3" customFormat="1" ht="9.9499999999999993" customHeight="1" x14ac:dyDescent="0.2">
      <c r="B27" s="115" t="s">
        <v>8</v>
      </c>
      <c r="D27" s="40"/>
      <c r="E27" s="75" t="s">
        <v>90</v>
      </c>
      <c r="F27" s="75"/>
      <c r="G27" s="30" t="s">
        <v>91</v>
      </c>
      <c r="H27" s="30"/>
      <c r="I27" s="30" t="s">
        <v>92</v>
      </c>
      <c r="J27" s="30"/>
      <c r="K27" s="30"/>
      <c r="L27" s="30" t="s">
        <v>563</v>
      </c>
      <c r="M27" s="30"/>
      <c r="N27" s="30"/>
      <c r="P27" s="75"/>
      <c r="Q27" s="91"/>
      <c r="R27" s="29"/>
      <c r="S27" s="39">
        <f t="shared" ref="S27:S28" si="30">IF(Suggested="Yes",AA27,AG27)</f>
        <v>58.9</v>
      </c>
      <c r="T27" s="37" t="s">
        <v>45</v>
      </c>
      <c r="U27" s="5" t="str">
        <f>+Instructions!$B$3</f>
        <v>J</v>
      </c>
      <c r="V27" s="52"/>
      <c r="W27" s="56">
        <f>+Instructions!$C$22</f>
        <v>0</v>
      </c>
      <c r="X27" s="17">
        <f t="shared" ref="X27:X28" si="31">ROUND($AA27*(1-W27)+0.004999,2)</f>
        <v>58.9</v>
      </c>
      <c r="Y27" s="52"/>
      <c r="Z27" s="6" t="s">
        <v>557</v>
      </c>
      <c r="AA27" s="39">
        <v>58.9</v>
      </c>
      <c r="AB27" s="60">
        <f t="shared" ref="AB27:AB28" si="32">+W27</f>
        <v>0</v>
      </c>
      <c r="AC27" s="17">
        <f t="shared" ref="AC27:AC28" si="33">+X27</f>
        <v>58.9</v>
      </c>
      <c r="AD27" s="12">
        <f t="shared" ref="AD27:AD28" si="34">(AG27-AC27)/AG27</f>
        <v>0</v>
      </c>
      <c r="AE27" s="124"/>
      <c r="AF27" s="132">
        <v>3</v>
      </c>
      <c r="AG27" s="53">
        <f t="shared" ref="AG27:AG28" si="35">SUM(AJ27:AL27)+AE27</f>
        <v>58.9</v>
      </c>
      <c r="AH27" s="52"/>
      <c r="AJ27" s="17">
        <f t="shared" ref="AJ27:AJ28" si="36">ROUND(AC27/(1-VLOOKUP(AF27,Group,2,FALSE)),2)</f>
        <v>58.9</v>
      </c>
      <c r="AK27" s="17">
        <f t="shared" ref="AK27:AK28" si="37">IF(VLOOKUP(AF27,Group,5,FALSE)="YES",VLOOKUP(ROUND(ROUND(AJ27,1)-AJ27,2),Round,2,FALSE)+VLOOKUP(AF27,Group,6,FALSE),0)</f>
        <v>0</v>
      </c>
      <c r="AL27" s="17">
        <f t="shared" ref="AL27:AL28" si="38">IF(VLOOKUP(AF27,Group,7,FALSE)="",0,ROUND(AJ27-0.04999,1)-AJ27+AM27)</f>
        <v>0</v>
      </c>
      <c r="AM27" s="17" t="str">
        <f t="shared" ref="AM27:AM28" si="39">IF(VLOOKUP(AF27,Group,7,FALSE)="","",VLOOKUP(AF27,Group,7,FALSE))</f>
        <v/>
      </c>
      <c r="AO27" s="31" t="s">
        <v>57</v>
      </c>
    </row>
    <row r="28" spans="2:41" s="3" customFormat="1" ht="9.9499999999999993" customHeight="1" x14ac:dyDescent="0.2">
      <c r="B28" s="115" t="s">
        <v>8</v>
      </c>
      <c r="D28" s="40"/>
      <c r="E28" s="75" t="s">
        <v>90</v>
      </c>
      <c r="F28" s="75"/>
      <c r="G28" s="30" t="s">
        <v>91</v>
      </c>
      <c r="H28" s="30"/>
      <c r="I28" s="30" t="s">
        <v>92</v>
      </c>
      <c r="J28" s="30"/>
      <c r="K28" s="30"/>
      <c r="L28" s="30" t="s">
        <v>570</v>
      </c>
      <c r="M28" s="30"/>
      <c r="N28" s="30"/>
      <c r="P28" s="75"/>
      <c r="Q28" s="91"/>
      <c r="R28" s="29"/>
      <c r="S28" s="39">
        <f t="shared" si="30"/>
        <v>58.9</v>
      </c>
      <c r="T28" s="37" t="s">
        <v>45</v>
      </c>
      <c r="U28" s="5" t="str">
        <f>+Instructions!$B$3</f>
        <v>J</v>
      </c>
      <c r="V28" s="52"/>
      <c r="W28" s="56">
        <f>+Instructions!$C$22</f>
        <v>0</v>
      </c>
      <c r="X28" s="17">
        <f t="shared" si="31"/>
        <v>58.9</v>
      </c>
      <c r="Y28" s="52"/>
      <c r="Z28" s="6" t="s">
        <v>557</v>
      </c>
      <c r="AA28" s="39">
        <v>58.9</v>
      </c>
      <c r="AB28" s="60">
        <f t="shared" si="32"/>
        <v>0</v>
      </c>
      <c r="AC28" s="17">
        <f t="shared" si="33"/>
        <v>58.9</v>
      </c>
      <c r="AD28" s="12">
        <f t="shared" si="34"/>
        <v>0</v>
      </c>
      <c r="AE28" s="124"/>
      <c r="AF28" s="132">
        <v>3</v>
      </c>
      <c r="AG28" s="53">
        <f t="shared" si="35"/>
        <v>58.9</v>
      </c>
      <c r="AH28" s="52"/>
      <c r="AJ28" s="17">
        <f t="shared" si="36"/>
        <v>58.9</v>
      </c>
      <c r="AK28" s="17">
        <f t="shared" si="37"/>
        <v>0</v>
      </c>
      <c r="AL28" s="17">
        <f t="shared" si="38"/>
        <v>0</v>
      </c>
      <c r="AM28" s="17" t="str">
        <f t="shared" si="39"/>
        <v/>
      </c>
      <c r="AO28" s="31" t="s">
        <v>57</v>
      </c>
    </row>
    <row r="29" spans="2:41" s="3" customFormat="1" ht="9.9499999999999993" customHeight="1" x14ac:dyDescent="0.2">
      <c r="B29" s="115" t="s">
        <v>8</v>
      </c>
      <c r="D29" s="40"/>
      <c r="E29" s="75" t="s">
        <v>90</v>
      </c>
      <c r="F29" s="75"/>
      <c r="G29" s="30" t="s">
        <v>91</v>
      </c>
      <c r="H29" s="30"/>
      <c r="I29" s="30" t="s">
        <v>92</v>
      </c>
      <c r="J29" s="30"/>
      <c r="L29" s="30" t="s">
        <v>464</v>
      </c>
      <c r="M29" s="30"/>
      <c r="N29" s="30"/>
      <c r="P29" s="75"/>
      <c r="Q29" s="91"/>
      <c r="R29" s="29"/>
      <c r="S29" s="39">
        <f t="shared" ref="S29:S51" si="40">IF(Suggested="Yes",AA29,AG29)</f>
        <v>58.9</v>
      </c>
      <c r="T29" s="37" t="s">
        <v>45</v>
      </c>
      <c r="U29" s="5" t="str">
        <f>+Instructions!$B$3</f>
        <v>J</v>
      </c>
      <c r="V29" s="52"/>
      <c r="W29" s="56">
        <f>+Instructions!$C$22</f>
        <v>0</v>
      </c>
      <c r="X29" s="17">
        <f t="shared" ref="X29:X51" si="41">ROUND($AA29*(1-W29)+0.004999,2)</f>
        <v>58.9</v>
      </c>
      <c r="Y29" s="52"/>
      <c r="Z29" s="6" t="s">
        <v>616</v>
      </c>
      <c r="AA29" s="39">
        <v>58.9</v>
      </c>
      <c r="AB29" s="60">
        <f t="shared" ref="AB29:AB51" si="42">+W29</f>
        <v>0</v>
      </c>
      <c r="AC29" s="17">
        <f t="shared" ref="AC29:AC51" si="43">+X29</f>
        <v>58.9</v>
      </c>
      <c r="AD29" s="12">
        <f t="shared" ref="AD29:AD51" si="44">(AG29-AC29)/AG29</f>
        <v>0</v>
      </c>
      <c r="AE29" s="124"/>
      <c r="AF29" s="132">
        <v>3</v>
      </c>
      <c r="AG29" s="53">
        <f t="shared" ref="AG29:AG51" si="45">SUM(AJ29:AL29)+AE29</f>
        <v>58.9</v>
      </c>
      <c r="AH29" s="52"/>
      <c r="AJ29" s="17">
        <f t="shared" ref="AJ29:AJ51" si="46">ROUND(AC29/(1-VLOOKUP(AF29,Group,2,FALSE)),2)</f>
        <v>58.9</v>
      </c>
      <c r="AK29" s="17">
        <f t="shared" ref="AK29:AK51" si="47">IF(VLOOKUP(AF29,Group,5,FALSE)="YES",VLOOKUP(ROUND(ROUND(AJ29,1)-AJ29,2),Round,2,FALSE)+VLOOKUP(AF29,Group,6,FALSE),0)</f>
        <v>0</v>
      </c>
      <c r="AL29" s="17">
        <f t="shared" ref="AL29:AL51" si="48">IF(VLOOKUP(AF29,Group,7,FALSE)="",0,ROUND(AJ29-0.04999,1)-AJ29+AM29)</f>
        <v>0</v>
      </c>
      <c r="AM29" s="17" t="str">
        <f t="shared" ref="AM29:AM51" si="49">IF(VLOOKUP(AF29,Group,7,FALSE)="","",VLOOKUP(AF29,Group,7,FALSE))</f>
        <v/>
      </c>
      <c r="AO29" s="31" t="s">
        <v>57</v>
      </c>
    </row>
    <row r="30" spans="2:41" s="3" customFormat="1" ht="9.9499999999999993" customHeight="1" x14ac:dyDescent="0.2">
      <c r="B30" s="115" t="s">
        <v>8</v>
      </c>
      <c r="D30" s="40"/>
      <c r="E30" s="75" t="s">
        <v>90</v>
      </c>
      <c r="F30" s="75"/>
      <c r="G30" s="30" t="s">
        <v>91</v>
      </c>
      <c r="H30" s="30"/>
      <c r="I30" s="30" t="s">
        <v>92</v>
      </c>
      <c r="J30" s="30"/>
      <c r="L30" s="30" t="s">
        <v>465</v>
      </c>
      <c r="M30" s="30"/>
      <c r="N30" s="30"/>
      <c r="P30" s="75"/>
      <c r="Q30" s="91"/>
      <c r="R30" s="29"/>
      <c r="S30" s="39">
        <f t="shared" si="40"/>
        <v>58.9</v>
      </c>
      <c r="T30" s="37" t="s">
        <v>45</v>
      </c>
      <c r="U30" s="5" t="str">
        <f>+Instructions!$B$3</f>
        <v>J</v>
      </c>
      <c r="V30" s="52"/>
      <c r="W30" s="56">
        <f>+Instructions!$C$22</f>
        <v>0</v>
      </c>
      <c r="X30" s="17">
        <f t="shared" si="41"/>
        <v>58.9</v>
      </c>
      <c r="Y30" s="52"/>
      <c r="Z30" s="6" t="s">
        <v>616</v>
      </c>
      <c r="AA30" s="39">
        <v>58.9</v>
      </c>
      <c r="AB30" s="60">
        <f t="shared" si="42"/>
        <v>0</v>
      </c>
      <c r="AC30" s="17">
        <f t="shared" si="43"/>
        <v>58.9</v>
      </c>
      <c r="AD30" s="12">
        <f t="shared" si="44"/>
        <v>0</v>
      </c>
      <c r="AE30" s="124"/>
      <c r="AF30" s="132">
        <v>3</v>
      </c>
      <c r="AG30" s="53">
        <f t="shared" si="45"/>
        <v>58.9</v>
      </c>
      <c r="AH30" s="52"/>
      <c r="AJ30" s="17">
        <f t="shared" si="46"/>
        <v>58.9</v>
      </c>
      <c r="AK30" s="17">
        <f t="shared" si="47"/>
        <v>0</v>
      </c>
      <c r="AL30" s="17">
        <f t="shared" si="48"/>
        <v>0</v>
      </c>
      <c r="AM30" s="17" t="str">
        <f t="shared" si="49"/>
        <v/>
      </c>
      <c r="AO30" s="31" t="s">
        <v>57</v>
      </c>
    </row>
    <row r="31" spans="2:41" s="3" customFormat="1" ht="9.9499999999999993" customHeight="1" x14ac:dyDescent="0.2">
      <c r="B31" s="115" t="s">
        <v>8</v>
      </c>
      <c r="D31" s="40"/>
      <c r="E31" s="75" t="s">
        <v>90</v>
      </c>
      <c r="F31" s="75"/>
      <c r="G31" s="30" t="s">
        <v>91</v>
      </c>
      <c r="H31" s="30"/>
      <c r="I31" s="30" t="s">
        <v>92</v>
      </c>
      <c r="J31" s="30"/>
      <c r="L31" s="30" t="s">
        <v>466</v>
      </c>
      <c r="M31" s="30"/>
      <c r="N31" s="30"/>
      <c r="P31" s="75"/>
      <c r="Q31" s="91"/>
      <c r="R31" s="29"/>
      <c r="S31" s="39">
        <f t="shared" si="40"/>
        <v>59.9</v>
      </c>
      <c r="T31" s="37" t="s">
        <v>45</v>
      </c>
      <c r="U31" s="5" t="str">
        <f>+Instructions!$B$3</f>
        <v>J</v>
      </c>
      <c r="V31" s="52"/>
      <c r="W31" s="56">
        <f>+Instructions!$C$22</f>
        <v>0</v>
      </c>
      <c r="X31" s="17">
        <f t="shared" si="41"/>
        <v>59.9</v>
      </c>
      <c r="Y31" s="52"/>
      <c r="Z31" s="6" t="s">
        <v>616</v>
      </c>
      <c r="AA31" s="39">
        <v>59.9</v>
      </c>
      <c r="AB31" s="60">
        <f t="shared" si="42"/>
        <v>0</v>
      </c>
      <c r="AC31" s="17">
        <f t="shared" si="43"/>
        <v>59.9</v>
      </c>
      <c r="AD31" s="12">
        <f t="shared" si="44"/>
        <v>0</v>
      </c>
      <c r="AE31" s="124"/>
      <c r="AF31" s="132">
        <v>3</v>
      </c>
      <c r="AG31" s="53">
        <f t="shared" si="45"/>
        <v>59.9</v>
      </c>
      <c r="AH31" s="52"/>
      <c r="AJ31" s="17">
        <f t="shared" si="46"/>
        <v>59.9</v>
      </c>
      <c r="AK31" s="17">
        <f t="shared" si="47"/>
        <v>0</v>
      </c>
      <c r="AL31" s="17">
        <f t="shared" si="48"/>
        <v>0</v>
      </c>
      <c r="AM31" s="17" t="str">
        <f t="shared" si="49"/>
        <v/>
      </c>
      <c r="AO31" s="31" t="s">
        <v>57</v>
      </c>
    </row>
    <row r="32" spans="2:41" s="3" customFormat="1" ht="9.9499999999999993" customHeight="1" x14ac:dyDescent="0.2">
      <c r="B32" s="115" t="s">
        <v>8</v>
      </c>
      <c r="D32" s="40"/>
      <c r="E32" s="75" t="s">
        <v>90</v>
      </c>
      <c r="F32" s="75"/>
      <c r="G32" s="30" t="s">
        <v>91</v>
      </c>
      <c r="H32" s="30"/>
      <c r="I32" s="30" t="s">
        <v>92</v>
      </c>
      <c r="J32" s="30"/>
      <c r="L32" s="30" t="s">
        <v>467</v>
      </c>
      <c r="M32" s="30"/>
      <c r="N32" s="30"/>
      <c r="P32" s="75"/>
      <c r="Q32" s="91"/>
      <c r="R32" s="29"/>
      <c r="S32" s="39">
        <f t="shared" si="40"/>
        <v>78.2</v>
      </c>
      <c r="T32" s="37" t="s">
        <v>45</v>
      </c>
      <c r="U32" s="5" t="str">
        <f>+Instructions!$B$3</f>
        <v>J</v>
      </c>
      <c r="V32" s="52"/>
      <c r="W32" s="56">
        <f>+Instructions!$C$22</f>
        <v>0</v>
      </c>
      <c r="X32" s="17">
        <f t="shared" si="41"/>
        <v>78.2</v>
      </c>
      <c r="Y32" s="52"/>
      <c r="Z32" s="6" t="s">
        <v>616</v>
      </c>
      <c r="AA32" s="39">
        <v>78.2</v>
      </c>
      <c r="AB32" s="60">
        <f t="shared" si="42"/>
        <v>0</v>
      </c>
      <c r="AC32" s="17">
        <f t="shared" si="43"/>
        <v>78.2</v>
      </c>
      <c r="AD32" s="12">
        <f t="shared" si="44"/>
        <v>0</v>
      </c>
      <c r="AE32" s="124"/>
      <c r="AF32" s="132">
        <v>3</v>
      </c>
      <c r="AG32" s="53">
        <f t="shared" si="45"/>
        <v>78.2</v>
      </c>
      <c r="AH32" s="52"/>
      <c r="AJ32" s="17">
        <f t="shared" si="46"/>
        <v>78.2</v>
      </c>
      <c r="AK32" s="17">
        <f t="shared" si="47"/>
        <v>0</v>
      </c>
      <c r="AL32" s="17">
        <f t="shared" si="48"/>
        <v>0</v>
      </c>
      <c r="AM32" s="17" t="str">
        <f t="shared" si="49"/>
        <v/>
      </c>
      <c r="AO32" s="31" t="s">
        <v>57</v>
      </c>
    </row>
    <row r="33" spans="2:41" s="3" customFormat="1" ht="9.9499999999999993" customHeight="1" x14ac:dyDescent="0.2">
      <c r="B33" s="115" t="s">
        <v>8</v>
      </c>
      <c r="D33" s="40"/>
      <c r="E33" s="75" t="s">
        <v>90</v>
      </c>
      <c r="F33" s="75"/>
      <c r="G33" s="30" t="s">
        <v>91</v>
      </c>
      <c r="H33" s="30"/>
      <c r="I33" s="30" t="s">
        <v>92</v>
      </c>
      <c r="J33" s="30"/>
      <c r="L33" s="30" t="s">
        <v>468</v>
      </c>
      <c r="M33" s="30"/>
      <c r="N33" s="30"/>
      <c r="P33" s="75"/>
      <c r="Q33" s="91"/>
      <c r="R33" s="29"/>
      <c r="S33" s="39">
        <f t="shared" si="40"/>
        <v>60.95</v>
      </c>
      <c r="T33" s="37" t="s">
        <v>45</v>
      </c>
      <c r="U33" s="5" t="str">
        <f>+Instructions!$B$3</f>
        <v>J</v>
      </c>
      <c r="V33" s="52"/>
      <c r="W33" s="56">
        <f>+Instructions!$C$22</f>
        <v>0</v>
      </c>
      <c r="X33" s="17">
        <f t="shared" si="41"/>
        <v>60.95</v>
      </c>
      <c r="Y33" s="52"/>
      <c r="Z33" s="6" t="s">
        <v>616</v>
      </c>
      <c r="AA33" s="39">
        <v>60.95</v>
      </c>
      <c r="AB33" s="60">
        <f t="shared" si="42"/>
        <v>0</v>
      </c>
      <c r="AC33" s="17">
        <f t="shared" si="43"/>
        <v>60.95</v>
      </c>
      <c r="AD33" s="12">
        <f t="shared" si="44"/>
        <v>0</v>
      </c>
      <c r="AE33" s="124"/>
      <c r="AF33" s="132">
        <v>3</v>
      </c>
      <c r="AG33" s="53">
        <f t="shared" si="45"/>
        <v>60.95</v>
      </c>
      <c r="AH33" s="52"/>
      <c r="AJ33" s="17">
        <f t="shared" si="46"/>
        <v>60.95</v>
      </c>
      <c r="AK33" s="17">
        <f t="shared" si="47"/>
        <v>0</v>
      </c>
      <c r="AL33" s="17">
        <f t="shared" si="48"/>
        <v>0</v>
      </c>
      <c r="AM33" s="17" t="str">
        <f t="shared" si="49"/>
        <v/>
      </c>
      <c r="AO33" s="31" t="s">
        <v>57</v>
      </c>
    </row>
    <row r="34" spans="2:41" s="3" customFormat="1" ht="9.9499999999999993" customHeight="1" x14ac:dyDescent="0.2">
      <c r="B34" s="115" t="s">
        <v>8</v>
      </c>
      <c r="D34" s="40"/>
      <c r="E34" s="75" t="s">
        <v>90</v>
      </c>
      <c r="F34" s="75"/>
      <c r="G34" s="30" t="s">
        <v>91</v>
      </c>
      <c r="H34" s="30"/>
      <c r="I34" s="30" t="s">
        <v>92</v>
      </c>
      <c r="J34" s="30"/>
      <c r="L34" s="30" t="s">
        <v>469</v>
      </c>
      <c r="M34" s="30"/>
      <c r="N34" s="30"/>
      <c r="P34" s="75"/>
      <c r="Q34" s="91"/>
      <c r="R34" s="29"/>
      <c r="S34" s="39">
        <f t="shared" si="40"/>
        <v>58.9</v>
      </c>
      <c r="T34" s="37" t="s">
        <v>45</v>
      </c>
      <c r="U34" s="5" t="str">
        <f>+Instructions!$B$3</f>
        <v>J</v>
      </c>
      <c r="V34" s="52"/>
      <c r="W34" s="56">
        <f>+Instructions!$C$22</f>
        <v>0</v>
      </c>
      <c r="X34" s="17">
        <f t="shared" si="41"/>
        <v>58.9</v>
      </c>
      <c r="Y34" s="52"/>
      <c r="Z34" s="6" t="s">
        <v>616</v>
      </c>
      <c r="AA34" s="39">
        <v>58.9</v>
      </c>
      <c r="AB34" s="60">
        <f t="shared" si="42"/>
        <v>0</v>
      </c>
      <c r="AC34" s="17">
        <f t="shared" si="43"/>
        <v>58.9</v>
      </c>
      <c r="AD34" s="12">
        <f t="shared" si="44"/>
        <v>0</v>
      </c>
      <c r="AE34" s="124"/>
      <c r="AF34" s="132">
        <v>3</v>
      </c>
      <c r="AG34" s="53">
        <f t="shared" si="45"/>
        <v>58.9</v>
      </c>
      <c r="AH34" s="52"/>
      <c r="AJ34" s="17">
        <f t="shared" si="46"/>
        <v>58.9</v>
      </c>
      <c r="AK34" s="17">
        <f t="shared" si="47"/>
        <v>0</v>
      </c>
      <c r="AL34" s="17">
        <f t="shared" si="48"/>
        <v>0</v>
      </c>
      <c r="AM34" s="17" t="str">
        <f t="shared" si="49"/>
        <v/>
      </c>
      <c r="AO34" s="31" t="s">
        <v>57</v>
      </c>
    </row>
    <row r="35" spans="2:41" s="3" customFormat="1" ht="9.9499999999999993" customHeight="1" x14ac:dyDescent="0.2">
      <c r="B35" s="115" t="s">
        <v>8</v>
      </c>
      <c r="D35" s="40"/>
      <c r="E35" s="75" t="s">
        <v>90</v>
      </c>
      <c r="F35" s="75"/>
      <c r="G35" s="30" t="s">
        <v>91</v>
      </c>
      <c r="H35" s="30"/>
      <c r="I35" s="30" t="s">
        <v>92</v>
      </c>
      <c r="J35" s="30"/>
      <c r="K35" s="30"/>
      <c r="L35" s="30" t="s">
        <v>564</v>
      </c>
      <c r="M35" s="30"/>
      <c r="N35" s="30"/>
      <c r="P35" s="75"/>
      <c r="Q35" s="91"/>
      <c r="R35" s="29"/>
      <c r="S35" s="39">
        <f t="shared" si="40"/>
        <v>58.9</v>
      </c>
      <c r="T35" s="37" t="s">
        <v>45</v>
      </c>
      <c r="U35" s="5" t="str">
        <f>+Instructions!$B$3</f>
        <v>J</v>
      </c>
      <c r="V35" s="52"/>
      <c r="W35" s="56">
        <f>+Instructions!$C$22</f>
        <v>0</v>
      </c>
      <c r="X35" s="17">
        <f t="shared" si="41"/>
        <v>58.9</v>
      </c>
      <c r="Y35" s="52"/>
      <c r="Z35" s="6" t="s">
        <v>557</v>
      </c>
      <c r="AA35" s="39">
        <v>58.9</v>
      </c>
      <c r="AB35" s="60">
        <f t="shared" si="42"/>
        <v>0</v>
      </c>
      <c r="AC35" s="17">
        <f t="shared" si="43"/>
        <v>58.9</v>
      </c>
      <c r="AD35" s="12">
        <f t="shared" si="44"/>
        <v>0</v>
      </c>
      <c r="AE35" s="124"/>
      <c r="AF35" s="132">
        <v>3</v>
      </c>
      <c r="AG35" s="53">
        <f t="shared" si="45"/>
        <v>58.9</v>
      </c>
      <c r="AH35" s="52"/>
      <c r="AJ35" s="17">
        <f t="shared" si="46"/>
        <v>58.9</v>
      </c>
      <c r="AK35" s="17">
        <f t="shared" si="47"/>
        <v>0</v>
      </c>
      <c r="AL35" s="17">
        <f t="shared" si="48"/>
        <v>0</v>
      </c>
      <c r="AM35" s="17" t="str">
        <f t="shared" si="49"/>
        <v/>
      </c>
      <c r="AO35" s="31" t="s">
        <v>57</v>
      </c>
    </row>
    <row r="36" spans="2:41" s="3" customFormat="1" ht="9.9499999999999993" customHeight="1" x14ac:dyDescent="0.2">
      <c r="B36" s="115" t="s">
        <v>8</v>
      </c>
      <c r="D36" s="40"/>
      <c r="E36" s="75" t="s">
        <v>90</v>
      </c>
      <c r="F36" s="75"/>
      <c r="G36" s="30" t="s">
        <v>91</v>
      </c>
      <c r="H36" s="30"/>
      <c r="I36" s="30" t="s">
        <v>92</v>
      </c>
      <c r="J36" s="30"/>
      <c r="L36" s="30" t="s">
        <v>470</v>
      </c>
      <c r="M36" s="30"/>
      <c r="N36" s="30"/>
      <c r="P36" s="75"/>
      <c r="Q36" s="91"/>
      <c r="R36" s="29"/>
      <c r="S36" s="39">
        <f t="shared" si="40"/>
        <v>58.9</v>
      </c>
      <c r="T36" s="37" t="s">
        <v>45</v>
      </c>
      <c r="U36" s="5" t="str">
        <f>+Instructions!$B$3</f>
        <v>J</v>
      </c>
      <c r="V36" s="52"/>
      <c r="W36" s="56">
        <f>+Instructions!$C$22</f>
        <v>0</v>
      </c>
      <c r="X36" s="17">
        <f t="shared" si="41"/>
        <v>58.9</v>
      </c>
      <c r="Y36" s="52"/>
      <c r="Z36" s="6" t="s">
        <v>616</v>
      </c>
      <c r="AA36" s="39">
        <v>58.9</v>
      </c>
      <c r="AB36" s="60">
        <f t="shared" si="42"/>
        <v>0</v>
      </c>
      <c r="AC36" s="17">
        <f t="shared" si="43"/>
        <v>58.9</v>
      </c>
      <c r="AD36" s="12">
        <f t="shared" si="44"/>
        <v>0</v>
      </c>
      <c r="AE36" s="124"/>
      <c r="AF36" s="132">
        <v>3</v>
      </c>
      <c r="AG36" s="53">
        <f t="shared" si="45"/>
        <v>58.9</v>
      </c>
      <c r="AH36" s="52"/>
      <c r="AJ36" s="17">
        <f t="shared" si="46"/>
        <v>58.9</v>
      </c>
      <c r="AK36" s="17">
        <f t="shared" si="47"/>
        <v>0</v>
      </c>
      <c r="AL36" s="17">
        <f t="shared" si="48"/>
        <v>0</v>
      </c>
      <c r="AM36" s="17" t="str">
        <f t="shared" si="49"/>
        <v/>
      </c>
      <c r="AO36" s="31" t="s">
        <v>57</v>
      </c>
    </row>
    <row r="37" spans="2:41" s="3" customFormat="1" ht="9.9499999999999993" customHeight="1" x14ac:dyDescent="0.2">
      <c r="B37" s="115" t="s">
        <v>8</v>
      </c>
      <c r="D37" s="40"/>
      <c r="E37" s="75" t="s">
        <v>90</v>
      </c>
      <c r="F37" s="75"/>
      <c r="G37" s="30" t="s">
        <v>91</v>
      </c>
      <c r="H37" s="30"/>
      <c r="I37" s="30" t="s">
        <v>92</v>
      </c>
      <c r="J37" s="30"/>
      <c r="L37" s="30" t="s">
        <v>471</v>
      </c>
      <c r="M37" s="30"/>
      <c r="N37" s="30"/>
      <c r="P37" s="75"/>
      <c r="Q37" s="91"/>
      <c r="R37" s="29"/>
      <c r="S37" s="39">
        <f t="shared" si="40"/>
        <v>59.9</v>
      </c>
      <c r="T37" s="37" t="s">
        <v>45</v>
      </c>
      <c r="U37" s="5" t="str">
        <f>+Instructions!$B$3</f>
        <v>J</v>
      </c>
      <c r="V37" s="52"/>
      <c r="W37" s="56">
        <f>+Instructions!$C$22</f>
        <v>0</v>
      </c>
      <c r="X37" s="17">
        <f t="shared" si="41"/>
        <v>59.9</v>
      </c>
      <c r="Y37" s="52"/>
      <c r="Z37" s="6" t="s">
        <v>616</v>
      </c>
      <c r="AA37" s="39">
        <v>59.9</v>
      </c>
      <c r="AB37" s="60">
        <f t="shared" si="42"/>
        <v>0</v>
      </c>
      <c r="AC37" s="17">
        <f t="shared" si="43"/>
        <v>59.9</v>
      </c>
      <c r="AD37" s="12">
        <f t="shared" si="44"/>
        <v>0</v>
      </c>
      <c r="AE37" s="124"/>
      <c r="AF37" s="132">
        <v>3</v>
      </c>
      <c r="AG37" s="53">
        <f t="shared" si="45"/>
        <v>59.9</v>
      </c>
      <c r="AH37" s="52"/>
      <c r="AJ37" s="17">
        <f t="shared" si="46"/>
        <v>59.9</v>
      </c>
      <c r="AK37" s="17">
        <f t="shared" si="47"/>
        <v>0</v>
      </c>
      <c r="AL37" s="17">
        <f t="shared" si="48"/>
        <v>0</v>
      </c>
      <c r="AM37" s="17" t="str">
        <f t="shared" si="49"/>
        <v/>
      </c>
      <c r="AO37" s="31" t="s">
        <v>57</v>
      </c>
    </row>
    <row r="38" spans="2:41" s="3" customFormat="1" ht="9.9499999999999993" customHeight="1" x14ac:dyDescent="0.2">
      <c r="B38" s="115" t="s">
        <v>8</v>
      </c>
      <c r="D38" s="40"/>
      <c r="E38" s="75" t="s">
        <v>90</v>
      </c>
      <c r="F38" s="75"/>
      <c r="G38" s="30" t="s">
        <v>91</v>
      </c>
      <c r="H38" s="30"/>
      <c r="I38" s="30" t="s">
        <v>92</v>
      </c>
      <c r="J38" s="30"/>
      <c r="K38" s="30"/>
      <c r="L38" s="30" t="s">
        <v>565</v>
      </c>
      <c r="M38" s="30"/>
      <c r="N38" s="30"/>
      <c r="P38" s="75"/>
      <c r="Q38" s="91"/>
      <c r="R38" s="29"/>
      <c r="S38" s="39">
        <f t="shared" si="40"/>
        <v>59.9</v>
      </c>
      <c r="T38" s="37" t="s">
        <v>45</v>
      </c>
      <c r="U38" s="5" t="str">
        <f>+Instructions!$B$3</f>
        <v>J</v>
      </c>
      <c r="V38" s="52"/>
      <c r="W38" s="56">
        <f>+Instructions!$C$22</f>
        <v>0</v>
      </c>
      <c r="X38" s="17">
        <f t="shared" si="41"/>
        <v>59.9</v>
      </c>
      <c r="Y38" s="52"/>
      <c r="Z38" s="6" t="s">
        <v>557</v>
      </c>
      <c r="AA38" s="39">
        <v>59.9</v>
      </c>
      <c r="AB38" s="60">
        <f t="shared" si="42"/>
        <v>0</v>
      </c>
      <c r="AC38" s="17">
        <f t="shared" si="43"/>
        <v>59.9</v>
      </c>
      <c r="AD38" s="12">
        <f t="shared" si="44"/>
        <v>0</v>
      </c>
      <c r="AE38" s="124"/>
      <c r="AF38" s="132">
        <v>3</v>
      </c>
      <c r="AG38" s="53">
        <f t="shared" si="45"/>
        <v>59.9</v>
      </c>
      <c r="AH38" s="52"/>
      <c r="AJ38" s="17">
        <f t="shared" si="46"/>
        <v>59.9</v>
      </c>
      <c r="AK38" s="17">
        <f t="shared" si="47"/>
        <v>0</v>
      </c>
      <c r="AL38" s="17">
        <f t="shared" si="48"/>
        <v>0</v>
      </c>
      <c r="AM38" s="17" t="str">
        <f t="shared" si="49"/>
        <v/>
      </c>
      <c r="AO38" s="31" t="s">
        <v>57</v>
      </c>
    </row>
    <row r="39" spans="2:41" s="3" customFormat="1" ht="9.9499999999999993" customHeight="1" x14ac:dyDescent="0.2">
      <c r="B39" s="115" t="s">
        <v>8</v>
      </c>
      <c r="D39" s="40"/>
      <c r="E39" s="75" t="s">
        <v>90</v>
      </c>
      <c r="F39" s="75"/>
      <c r="G39" s="30" t="s">
        <v>91</v>
      </c>
      <c r="H39" s="30"/>
      <c r="I39" s="30" t="s">
        <v>92</v>
      </c>
      <c r="J39" s="30"/>
      <c r="K39" s="30"/>
      <c r="L39" s="30" t="s">
        <v>566</v>
      </c>
      <c r="M39" s="30"/>
      <c r="N39" s="30"/>
      <c r="P39" s="75"/>
      <c r="Q39" s="91"/>
      <c r="R39" s="29"/>
      <c r="S39" s="39">
        <f t="shared" si="40"/>
        <v>58.9</v>
      </c>
      <c r="T39" s="37" t="s">
        <v>45</v>
      </c>
      <c r="U39" s="5" t="str">
        <f>+Instructions!$B$3</f>
        <v>J</v>
      </c>
      <c r="V39" s="52"/>
      <c r="W39" s="56">
        <f>+Instructions!$C$22</f>
        <v>0</v>
      </c>
      <c r="X39" s="17">
        <f t="shared" si="41"/>
        <v>58.9</v>
      </c>
      <c r="Y39" s="52"/>
      <c r="Z39" s="6" t="s">
        <v>557</v>
      </c>
      <c r="AA39" s="39">
        <v>58.9</v>
      </c>
      <c r="AB39" s="60">
        <f t="shared" si="42"/>
        <v>0</v>
      </c>
      <c r="AC39" s="17">
        <f t="shared" si="43"/>
        <v>58.9</v>
      </c>
      <c r="AD39" s="12">
        <f t="shared" si="44"/>
        <v>0</v>
      </c>
      <c r="AE39" s="124"/>
      <c r="AF39" s="132">
        <v>3</v>
      </c>
      <c r="AG39" s="53">
        <f t="shared" si="45"/>
        <v>58.9</v>
      </c>
      <c r="AH39" s="52"/>
      <c r="AJ39" s="17">
        <f t="shared" si="46"/>
        <v>58.9</v>
      </c>
      <c r="AK39" s="17">
        <f t="shared" si="47"/>
        <v>0</v>
      </c>
      <c r="AL39" s="17">
        <f t="shared" si="48"/>
        <v>0</v>
      </c>
      <c r="AM39" s="17" t="str">
        <f t="shared" si="49"/>
        <v/>
      </c>
      <c r="AO39" s="31" t="s">
        <v>57</v>
      </c>
    </row>
    <row r="40" spans="2:41" s="3" customFormat="1" ht="9.9499999999999993" customHeight="1" x14ac:dyDescent="0.2">
      <c r="B40" s="115" t="s">
        <v>8</v>
      </c>
      <c r="D40" s="40"/>
      <c r="E40" s="75" t="s">
        <v>90</v>
      </c>
      <c r="F40" s="75"/>
      <c r="G40" s="30" t="s">
        <v>91</v>
      </c>
      <c r="H40" s="30"/>
      <c r="I40" s="30" t="s">
        <v>92</v>
      </c>
      <c r="J40" s="30"/>
      <c r="K40" s="30"/>
      <c r="L40" s="30" t="s">
        <v>567</v>
      </c>
      <c r="M40" s="30"/>
      <c r="N40" s="30"/>
      <c r="P40" s="75"/>
      <c r="Q40" s="91"/>
      <c r="R40" s="29"/>
      <c r="S40" s="39">
        <f t="shared" ref="S40" si="50">IF(Suggested="Yes",AA40,AG40)</f>
        <v>58.9</v>
      </c>
      <c r="T40" s="37" t="s">
        <v>45</v>
      </c>
      <c r="U40" s="5" t="str">
        <f>+Instructions!$B$3</f>
        <v>J</v>
      </c>
      <c r="V40" s="52"/>
      <c r="W40" s="56">
        <f>+Instructions!$C$22</f>
        <v>0</v>
      </c>
      <c r="X40" s="17">
        <f t="shared" ref="X40" si="51">ROUND($AA40*(1-W40)+0.004999,2)</f>
        <v>58.9</v>
      </c>
      <c r="Y40" s="52"/>
      <c r="Z40" s="6" t="s">
        <v>557</v>
      </c>
      <c r="AA40" s="39">
        <v>58.9</v>
      </c>
      <c r="AB40" s="60">
        <f t="shared" ref="AB40" si="52">+W40</f>
        <v>0</v>
      </c>
      <c r="AC40" s="17">
        <f t="shared" ref="AC40" si="53">+X40</f>
        <v>58.9</v>
      </c>
      <c r="AD40" s="12">
        <f t="shared" ref="AD40" si="54">(AG40-AC40)/AG40</f>
        <v>0</v>
      </c>
      <c r="AE40" s="124"/>
      <c r="AF40" s="132">
        <v>3</v>
      </c>
      <c r="AG40" s="53">
        <f t="shared" ref="AG40" si="55">SUM(AJ40:AL40)+AE40</f>
        <v>58.9</v>
      </c>
      <c r="AH40" s="52"/>
      <c r="AJ40" s="17">
        <f t="shared" ref="AJ40" si="56">ROUND(AC40/(1-VLOOKUP(AF40,Group,2,FALSE)),2)</f>
        <v>58.9</v>
      </c>
      <c r="AK40" s="17">
        <f t="shared" ref="AK40" si="57">IF(VLOOKUP(AF40,Group,5,FALSE)="YES",VLOOKUP(ROUND(ROUND(AJ40,1)-AJ40,2),Round,2,FALSE)+VLOOKUP(AF40,Group,6,FALSE),0)</f>
        <v>0</v>
      </c>
      <c r="AL40" s="17">
        <f t="shared" ref="AL40" si="58">IF(VLOOKUP(AF40,Group,7,FALSE)="",0,ROUND(AJ40-0.04999,1)-AJ40+AM40)</f>
        <v>0</v>
      </c>
      <c r="AM40" s="17" t="str">
        <f t="shared" ref="AM40" si="59">IF(VLOOKUP(AF40,Group,7,FALSE)="","",VLOOKUP(AF40,Group,7,FALSE))</f>
        <v/>
      </c>
      <c r="AO40" s="31" t="s">
        <v>57</v>
      </c>
    </row>
    <row r="41" spans="2:41" s="3" customFormat="1" ht="9.9499999999999993" customHeight="1" x14ac:dyDescent="0.2">
      <c r="B41" s="115" t="s">
        <v>8</v>
      </c>
      <c r="D41" s="40"/>
      <c r="E41" s="75" t="s">
        <v>90</v>
      </c>
      <c r="F41" s="75"/>
      <c r="G41" s="30" t="s">
        <v>91</v>
      </c>
      <c r="H41" s="30"/>
      <c r="I41" s="30" t="s">
        <v>92</v>
      </c>
      <c r="J41" s="30"/>
      <c r="K41" s="30"/>
      <c r="L41" s="30" t="s">
        <v>568</v>
      </c>
      <c r="M41" s="30"/>
      <c r="N41" s="30"/>
      <c r="P41" s="75"/>
      <c r="Q41" s="91"/>
      <c r="R41" s="29"/>
      <c r="S41" s="39">
        <f t="shared" si="40"/>
        <v>58.9</v>
      </c>
      <c r="T41" s="37" t="s">
        <v>45</v>
      </c>
      <c r="U41" s="5" t="str">
        <f>+Instructions!$B$3</f>
        <v>J</v>
      </c>
      <c r="V41" s="52"/>
      <c r="W41" s="56">
        <f>+Instructions!$C$22</f>
        <v>0</v>
      </c>
      <c r="X41" s="17">
        <f t="shared" si="41"/>
        <v>58.9</v>
      </c>
      <c r="Y41" s="52"/>
      <c r="Z41" s="6" t="s">
        <v>557</v>
      </c>
      <c r="AA41" s="39">
        <v>58.9</v>
      </c>
      <c r="AB41" s="60">
        <f t="shared" si="42"/>
        <v>0</v>
      </c>
      <c r="AC41" s="17">
        <f t="shared" si="43"/>
        <v>58.9</v>
      </c>
      <c r="AD41" s="12">
        <f t="shared" si="44"/>
        <v>0</v>
      </c>
      <c r="AE41" s="124"/>
      <c r="AF41" s="132">
        <v>3</v>
      </c>
      <c r="AG41" s="53">
        <f t="shared" si="45"/>
        <v>58.9</v>
      </c>
      <c r="AH41" s="52"/>
      <c r="AJ41" s="17">
        <f t="shared" si="46"/>
        <v>58.9</v>
      </c>
      <c r="AK41" s="17">
        <f t="shared" si="47"/>
        <v>0</v>
      </c>
      <c r="AL41" s="17">
        <f t="shared" si="48"/>
        <v>0</v>
      </c>
      <c r="AM41" s="17" t="str">
        <f t="shared" si="49"/>
        <v/>
      </c>
      <c r="AO41" s="31" t="s">
        <v>57</v>
      </c>
    </row>
    <row r="42" spans="2:41" s="3" customFormat="1" ht="9.9499999999999993" customHeight="1" x14ac:dyDescent="0.2">
      <c r="B42" s="115" t="s">
        <v>8</v>
      </c>
      <c r="D42" s="40"/>
      <c r="E42" s="75" t="s">
        <v>90</v>
      </c>
      <c r="F42" s="75"/>
      <c r="G42" s="30" t="s">
        <v>91</v>
      </c>
      <c r="H42" s="30"/>
      <c r="I42" s="30" t="s">
        <v>92</v>
      </c>
      <c r="J42" s="30"/>
      <c r="K42" s="30"/>
      <c r="L42" s="30" t="s">
        <v>569</v>
      </c>
      <c r="M42" s="30"/>
      <c r="N42" s="30"/>
      <c r="P42" s="75"/>
      <c r="Q42" s="91"/>
      <c r="R42" s="29"/>
      <c r="S42" s="39">
        <f t="shared" si="40"/>
        <v>59.9</v>
      </c>
      <c r="T42" s="37" t="s">
        <v>45</v>
      </c>
      <c r="U42" s="5" t="str">
        <f>+Instructions!$B$3</f>
        <v>J</v>
      </c>
      <c r="V42" s="52"/>
      <c r="W42" s="56">
        <f>+Instructions!$C$22</f>
        <v>0</v>
      </c>
      <c r="X42" s="17">
        <f t="shared" si="41"/>
        <v>59.9</v>
      </c>
      <c r="Y42" s="52"/>
      <c r="Z42" s="6" t="s">
        <v>557</v>
      </c>
      <c r="AA42" s="39">
        <v>59.9</v>
      </c>
      <c r="AB42" s="60">
        <f t="shared" si="42"/>
        <v>0</v>
      </c>
      <c r="AC42" s="17">
        <f t="shared" si="43"/>
        <v>59.9</v>
      </c>
      <c r="AD42" s="12">
        <f t="shared" si="44"/>
        <v>0</v>
      </c>
      <c r="AE42" s="124"/>
      <c r="AF42" s="132">
        <v>3</v>
      </c>
      <c r="AG42" s="53">
        <f t="shared" si="45"/>
        <v>59.9</v>
      </c>
      <c r="AH42" s="52"/>
      <c r="AJ42" s="17">
        <f t="shared" si="46"/>
        <v>59.9</v>
      </c>
      <c r="AK42" s="17">
        <f t="shared" si="47"/>
        <v>0</v>
      </c>
      <c r="AL42" s="17">
        <f t="shared" si="48"/>
        <v>0</v>
      </c>
      <c r="AM42" s="17" t="str">
        <f t="shared" si="49"/>
        <v/>
      </c>
      <c r="AO42" s="31" t="s">
        <v>57</v>
      </c>
    </row>
    <row r="43" spans="2:41" s="3" customFormat="1" ht="9.9499999999999993" customHeight="1" x14ac:dyDescent="0.2">
      <c r="B43" s="115" t="s">
        <v>8</v>
      </c>
      <c r="D43" s="40"/>
      <c r="E43" s="75" t="s">
        <v>90</v>
      </c>
      <c r="F43" s="75"/>
      <c r="G43" s="30" t="s">
        <v>91</v>
      </c>
      <c r="H43" s="30"/>
      <c r="I43" s="30" t="s">
        <v>92</v>
      </c>
      <c r="J43" s="30"/>
      <c r="L43" s="30" t="s">
        <v>472</v>
      </c>
      <c r="M43" s="30"/>
      <c r="N43" s="30"/>
      <c r="P43" s="75"/>
      <c r="Q43" s="91"/>
      <c r="R43" s="29"/>
      <c r="S43" s="39">
        <f t="shared" si="40"/>
        <v>60.95</v>
      </c>
      <c r="T43" s="37" t="s">
        <v>45</v>
      </c>
      <c r="U43" s="5" t="str">
        <f>+Instructions!$B$3</f>
        <v>J</v>
      </c>
      <c r="V43" s="52"/>
      <c r="W43" s="56">
        <f>+Instructions!$C$22</f>
        <v>0</v>
      </c>
      <c r="X43" s="17">
        <f t="shared" si="41"/>
        <v>60.95</v>
      </c>
      <c r="Y43" s="52"/>
      <c r="Z43" s="6" t="s">
        <v>616</v>
      </c>
      <c r="AA43" s="39">
        <v>60.95</v>
      </c>
      <c r="AB43" s="60">
        <f t="shared" si="42"/>
        <v>0</v>
      </c>
      <c r="AC43" s="17">
        <f t="shared" si="43"/>
        <v>60.95</v>
      </c>
      <c r="AD43" s="12">
        <f t="shared" si="44"/>
        <v>0</v>
      </c>
      <c r="AE43" s="124"/>
      <c r="AF43" s="132">
        <v>3</v>
      </c>
      <c r="AG43" s="53">
        <f t="shared" si="45"/>
        <v>60.95</v>
      </c>
      <c r="AH43" s="52"/>
      <c r="AJ43" s="17">
        <f t="shared" si="46"/>
        <v>60.95</v>
      </c>
      <c r="AK43" s="17">
        <f t="shared" si="47"/>
        <v>0</v>
      </c>
      <c r="AL43" s="17">
        <f t="shared" si="48"/>
        <v>0</v>
      </c>
      <c r="AM43" s="17" t="str">
        <f t="shared" si="49"/>
        <v/>
      </c>
      <c r="AO43" s="31" t="s">
        <v>57</v>
      </c>
    </row>
    <row r="44" spans="2:41" s="3" customFormat="1" ht="9.9499999999999993" customHeight="1" x14ac:dyDescent="0.2">
      <c r="B44" s="115" t="s">
        <v>8</v>
      </c>
      <c r="D44" s="40"/>
      <c r="E44" s="75" t="s">
        <v>90</v>
      </c>
      <c r="F44" s="75"/>
      <c r="G44" s="30" t="s">
        <v>91</v>
      </c>
      <c r="H44" s="30"/>
      <c r="I44" s="30" t="s">
        <v>92</v>
      </c>
      <c r="J44" s="30"/>
      <c r="L44" s="30" t="s">
        <v>473</v>
      </c>
      <c r="M44" s="30"/>
      <c r="N44" s="30"/>
      <c r="P44" s="75"/>
      <c r="Q44" s="91"/>
      <c r="R44" s="29"/>
      <c r="S44" s="39">
        <f t="shared" si="40"/>
        <v>59.9</v>
      </c>
      <c r="T44" s="37" t="s">
        <v>45</v>
      </c>
      <c r="U44" s="5" t="str">
        <f>+Instructions!$B$3</f>
        <v>J</v>
      </c>
      <c r="V44" s="52"/>
      <c r="W44" s="56">
        <f>+Instructions!$C$22</f>
        <v>0</v>
      </c>
      <c r="X44" s="17">
        <f t="shared" si="41"/>
        <v>59.9</v>
      </c>
      <c r="Y44" s="52"/>
      <c r="Z44" s="6" t="s">
        <v>616</v>
      </c>
      <c r="AA44" s="39">
        <v>59.9</v>
      </c>
      <c r="AB44" s="60">
        <f t="shared" si="42"/>
        <v>0</v>
      </c>
      <c r="AC44" s="17">
        <f t="shared" si="43"/>
        <v>59.9</v>
      </c>
      <c r="AD44" s="12">
        <f t="shared" si="44"/>
        <v>0</v>
      </c>
      <c r="AE44" s="124"/>
      <c r="AF44" s="132">
        <v>3</v>
      </c>
      <c r="AG44" s="53">
        <f t="shared" si="45"/>
        <v>59.9</v>
      </c>
      <c r="AH44" s="52"/>
      <c r="AJ44" s="17">
        <f t="shared" si="46"/>
        <v>59.9</v>
      </c>
      <c r="AK44" s="17">
        <f t="shared" si="47"/>
        <v>0</v>
      </c>
      <c r="AL44" s="17">
        <f t="shared" si="48"/>
        <v>0</v>
      </c>
      <c r="AM44" s="17" t="str">
        <f t="shared" si="49"/>
        <v/>
      </c>
      <c r="AO44" s="31" t="s">
        <v>57</v>
      </c>
    </row>
    <row r="45" spans="2:41" s="3" customFormat="1" ht="9.9499999999999993" customHeight="1" x14ac:dyDescent="0.2">
      <c r="B45" s="115" t="s">
        <v>8</v>
      </c>
      <c r="D45" s="40"/>
      <c r="E45" s="75" t="s">
        <v>90</v>
      </c>
      <c r="F45" s="75"/>
      <c r="G45" s="30" t="s">
        <v>91</v>
      </c>
      <c r="H45" s="30"/>
      <c r="I45" s="30" t="s">
        <v>92</v>
      </c>
      <c r="J45" s="30"/>
      <c r="L45" s="30" t="s">
        <v>474</v>
      </c>
      <c r="M45" s="30"/>
      <c r="N45" s="30"/>
      <c r="P45" s="75"/>
      <c r="Q45" s="91"/>
      <c r="R45" s="29"/>
      <c r="S45" s="39">
        <f t="shared" si="40"/>
        <v>64</v>
      </c>
      <c r="T45" s="37" t="s">
        <v>45</v>
      </c>
      <c r="U45" s="5" t="str">
        <f>+Instructions!$B$3</f>
        <v>J</v>
      </c>
      <c r="V45" s="52"/>
      <c r="W45" s="56">
        <f>+Instructions!$C$22</f>
        <v>0</v>
      </c>
      <c r="X45" s="17">
        <f t="shared" si="41"/>
        <v>64</v>
      </c>
      <c r="Y45" s="52"/>
      <c r="Z45" s="6" t="s">
        <v>616</v>
      </c>
      <c r="AA45" s="39">
        <v>64</v>
      </c>
      <c r="AB45" s="60">
        <f t="shared" si="42"/>
        <v>0</v>
      </c>
      <c r="AC45" s="17">
        <f t="shared" si="43"/>
        <v>64</v>
      </c>
      <c r="AD45" s="12">
        <f t="shared" si="44"/>
        <v>0</v>
      </c>
      <c r="AE45" s="124"/>
      <c r="AF45" s="132">
        <v>3</v>
      </c>
      <c r="AG45" s="53">
        <f t="shared" si="45"/>
        <v>64</v>
      </c>
      <c r="AH45" s="52"/>
      <c r="AJ45" s="17">
        <f t="shared" si="46"/>
        <v>64</v>
      </c>
      <c r="AK45" s="17">
        <f t="shared" si="47"/>
        <v>0</v>
      </c>
      <c r="AL45" s="17">
        <f t="shared" si="48"/>
        <v>0</v>
      </c>
      <c r="AM45" s="17" t="str">
        <f t="shared" si="49"/>
        <v/>
      </c>
      <c r="AO45" s="31" t="s">
        <v>57</v>
      </c>
    </row>
    <row r="46" spans="2:41" s="3" customFormat="1" ht="9.9499999999999993" customHeight="1" x14ac:dyDescent="0.2">
      <c r="B46" s="115" t="s">
        <v>8</v>
      </c>
      <c r="D46" s="40"/>
      <c r="E46" s="75" t="s">
        <v>90</v>
      </c>
      <c r="F46" s="75"/>
      <c r="G46" s="30" t="s">
        <v>91</v>
      </c>
      <c r="H46" s="30"/>
      <c r="I46" s="30" t="s">
        <v>92</v>
      </c>
      <c r="J46" s="30"/>
      <c r="L46" s="30" t="s">
        <v>475</v>
      </c>
      <c r="M46" s="30"/>
      <c r="N46" s="30"/>
      <c r="P46" s="75"/>
      <c r="Q46" s="91"/>
      <c r="R46" s="29"/>
      <c r="S46" s="39">
        <f t="shared" si="40"/>
        <v>81.25</v>
      </c>
      <c r="T46" s="37" t="s">
        <v>45</v>
      </c>
      <c r="U46" s="5" t="str">
        <f>+Instructions!$B$3</f>
        <v>J</v>
      </c>
      <c r="V46" s="52"/>
      <c r="W46" s="56">
        <f>+Instructions!$C$22</f>
        <v>0</v>
      </c>
      <c r="X46" s="17">
        <f t="shared" si="41"/>
        <v>81.25</v>
      </c>
      <c r="Y46" s="52"/>
      <c r="Z46" s="6" t="s">
        <v>616</v>
      </c>
      <c r="AA46" s="39">
        <v>81.25</v>
      </c>
      <c r="AB46" s="60">
        <f t="shared" si="42"/>
        <v>0</v>
      </c>
      <c r="AC46" s="17">
        <f t="shared" si="43"/>
        <v>81.25</v>
      </c>
      <c r="AD46" s="12">
        <f t="shared" si="44"/>
        <v>0</v>
      </c>
      <c r="AE46" s="124"/>
      <c r="AF46" s="132">
        <v>3</v>
      </c>
      <c r="AG46" s="53">
        <f t="shared" si="45"/>
        <v>81.25</v>
      </c>
      <c r="AH46" s="52"/>
      <c r="AJ46" s="17">
        <f t="shared" si="46"/>
        <v>81.25</v>
      </c>
      <c r="AK46" s="17">
        <f t="shared" si="47"/>
        <v>0</v>
      </c>
      <c r="AL46" s="17">
        <f t="shared" si="48"/>
        <v>0</v>
      </c>
      <c r="AM46" s="17" t="str">
        <f t="shared" si="49"/>
        <v/>
      </c>
      <c r="AO46" s="31" t="s">
        <v>57</v>
      </c>
    </row>
    <row r="47" spans="2:41" s="3" customFormat="1" ht="9.9499999999999993" customHeight="1" x14ac:dyDescent="0.2">
      <c r="B47" s="115" t="s">
        <v>8</v>
      </c>
      <c r="D47" s="40"/>
      <c r="E47" s="75" t="s">
        <v>90</v>
      </c>
      <c r="F47" s="75"/>
      <c r="G47" s="30" t="s">
        <v>91</v>
      </c>
      <c r="H47" s="30"/>
      <c r="I47" s="30" t="s">
        <v>92</v>
      </c>
      <c r="J47" s="30"/>
      <c r="L47" s="30" t="s">
        <v>476</v>
      </c>
      <c r="M47" s="30"/>
      <c r="N47" s="30"/>
      <c r="P47" s="75"/>
      <c r="Q47" s="91"/>
      <c r="R47" s="29"/>
      <c r="S47" s="39">
        <f t="shared" si="40"/>
        <v>58.9</v>
      </c>
      <c r="T47" s="37" t="s">
        <v>45</v>
      </c>
      <c r="U47" s="5" t="str">
        <f>+Instructions!$B$3</f>
        <v>J</v>
      </c>
      <c r="V47" s="52"/>
      <c r="W47" s="56">
        <f>+Instructions!$C$22</f>
        <v>0</v>
      </c>
      <c r="X47" s="17">
        <f t="shared" si="41"/>
        <v>58.9</v>
      </c>
      <c r="Y47" s="52"/>
      <c r="Z47" s="6" t="s">
        <v>616</v>
      </c>
      <c r="AA47" s="39">
        <v>58.9</v>
      </c>
      <c r="AB47" s="60">
        <f t="shared" si="42"/>
        <v>0</v>
      </c>
      <c r="AC47" s="17">
        <f t="shared" si="43"/>
        <v>58.9</v>
      </c>
      <c r="AD47" s="12">
        <f t="shared" si="44"/>
        <v>0</v>
      </c>
      <c r="AE47" s="124"/>
      <c r="AF47" s="132">
        <v>3</v>
      </c>
      <c r="AG47" s="53">
        <f t="shared" si="45"/>
        <v>58.9</v>
      </c>
      <c r="AH47" s="52"/>
      <c r="AJ47" s="17">
        <f t="shared" si="46"/>
        <v>58.9</v>
      </c>
      <c r="AK47" s="17">
        <f t="shared" si="47"/>
        <v>0</v>
      </c>
      <c r="AL47" s="17">
        <f t="shared" si="48"/>
        <v>0</v>
      </c>
      <c r="AM47" s="17" t="str">
        <f t="shared" si="49"/>
        <v/>
      </c>
      <c r="AO47" s="31" t="s">
        <v>57</v>
      </c>
    </row>
    <row r="48" spans="2:41" s="3" customFormat="1" ht="9.9499999999999993" customHeight="1" x14ac:dyDescent="0.2">
      <c r="B48" s="115" t="s">
        <v>8</v>
      </c>
      <c r="D48" s="40"/>
      <c r="E48" s="75" t="s">
        <v>90</v>
      </c>
      <c r="F48" s="75"/>
      <c r="G48" s="30" t="s">
        <v>91</v>
      </c>
      <c r="H48" s="30"/>
      <c r="I48" s="30" t="s">
        <v>92</v>
      </c>
      <c r="J48" s="30"/>
      <c r="L48" s="30" t="s">
        <v>477</v>
      </c>
      <c r="M48" s="30"/>
      <c r="N48" s="30"/>
      <c r="P48" s="75"/>
      <c r="Q48" s="91"/>
      <c r="R48" s="29"/>
      <c r="S48" s="39">
        <f t="shared" si="40"/>
        <v>58.9</v>
      </c>
      <c r="T48" s="37" t="s">
        <v>45</v>
      </c>
      <c r="U48" s="5" t="str">
        <f>+Instructions!$B$3</f>
        <v>J</v>
      </c>
      <c r="V48" s="52"/>
      <c r="W48" s="56">
        <f>+Instructions!$C$22</f>
        <v>0</v>
      </c>
      <c r="X48" s="17">
        <f t="shared" si="41"/>
        <v>58.9</v>
      </c>
      <c r="Y48" s="52"/>
      <c r="Z48" s="6" t="s">
        <v>616</v>
      </c>
      <c r="AA48" s="39">
        <v>58.9</v>
      </c>
      <c r="AB48" s="60">
        <f t="shared" si="42"/>
        <v>0</v>
      </c>
      <c r="AC48" s="17">
        <f t="shared" si="43"/>
        <v>58.9</v>
      </c>
      <c r="AD48" s="12">
        <f t="shared" si="44"/>
        <v>0</v>
      </c>
      <c r="AE48" s="124"/>
      <c r="AF48" s="132">
        <v>3</v>
      </c>
      <c r="AG48" s="53">
        <f t="shared" si="45"/>
        <v>58.9</v>
      </c>
      <c r="AH48" s="52"/>
      <c r="AJ48" s="17">
        <f t="shared" si="46"/>
        <v>58.9</v>
      </c>
      <c r="AK48" s="17">
        <f t="shared" si="47"/>
        <v>0</v>
      </c>
      <c r="AL48" s="17">
        <f t="shared" si="48"/>
        <v>0</v>
      </c>
      <c r="AM48" s="17" t="str">
        <f t="shared" si="49"/>
        <v/>
      </c>
      <c r="AO48" s="31" t="s">
        <v>57</v>
      </c>
    </row>
    <row r="49" spans="2:41" s="3" customFormat="1" ht="9.9499999999999993" customHeight="1" x14ac:dyDescent="0.2">
      <c r="B49" s="115" t="s">
        <v>8</v>
      </c>
      <c r="D49" s="40"/>
      <c r="E49" s="75" t="s">
        <v>90</v>
      </c>
      <c r="F49" s="75"/>
      <c r="G49" s="30" t="s">
        <v>91</v>
      </c>
      <c r="H49" s="30"/>
      <c r="I49" s="30" t="s">
        <v>92</v>
      </c>
      <c r="J49" s="30"/>
      <c r="L49" s="30" t="s">
        <v>536</v>
      </c>
      <c r="M49" s="30"/>
      <c r="N49" s="30"/>
      <c r="P49" s="75"/>
      <c r="Q49" s="91"/>
      <c r="R49" s="29"/>
      <c r="S49" s="39">
        <f t="shared" si="40"/>
        <v>58.9</v>
      </c>
      <c r="T49" s="37" t="s">
        <v>45</v>
      </c>
      <c r="U49" s="5" t="str">
        <f>+Instructions!$B$3</f>
        <v>J</v>
      </c>
      <c r="V49" s="52"/>
      <c r="W49" s="56">
        <f>+Instructions!$C$22</f>
        <v>0</v>
      </c>
      <c r="X49" s="17">
        <f t="shared" si="41"/>
        <v>58.9</v>
      </c>
      <c r="Y49" s="52"/>
      <c r="Z49" s="6" t="s">
        <v>616</v>
      </c>
      <c r="AA49" s="39">
        <v>58.9</v>
      </c>
      <c r="AB49" s="60">
        <f t="shared" si="42"/>
        <v>0</v>
      </c>
      <c r="AC49" s="17">
        <f t="shared" si="43"/>
        <v>58.9</v>
      </c>
      <c r="AD49" s="12">
        <f t="shared" si="44"/>
        <v>0</v>
      </c>
      <c r="AE49" s="124"/>
      <c r="AF49" s="132">
        <v>3</v>
      </c>
      <c r="AG49" s="53">
        <f t="shared" si="45"/>
        <v>58.9</v>
      </c>
      <c r="AH49" s="52"/>
      <c r="AJ49" s="17">
        <f t="shared" si="46"/>
        <v>58.9</v>
      </c>
      <c r="AK49" s="17">
        <f t="shared" si="47"/>
        <v>0</v>
      </c>
      <c r="AL49" s="17">
        <f t="shared" si="48"/>
        <v>0</v>
      </c>
      <c r="AM49" s="17" t="str">
        <f t="shared" si="49"/>
        <v/>
      </c>
      <c r="AO49" s="31" t="s">
        <v>57</v>
      </c>
    </row>
    <row r="50" spans="2:41" s="3" customFormat="1" ht="9.9499999999999993" customHeight="1" x14ac:dyDescent="0.2">
      <c r="B50" s="115" t="s">
        <v>8</v>
      </c>
      <c r="D50" s="40"/>
      <c r="E50" s="75" t="s">
        <v>90</v>
      </c>
      <c r="F50" s="75"/>
      <c r="G50" s="30" t="s">
        <v>91</v>
      </c>
      <c r="H50" s="30"/>
      <c r="I50" s="30" t="s">
        <v>92</v>
      </c>
      <c r="J50" s="30"/>
      <c r="L50" s="30" t="s">
        <v>478</v>
      </c>
      <c r="M50" s="30"/>
      <c r="N50" s="30"/>
      <c r="P50" s="75"/>
      <c r="Q50" s="91"/>
      <c r="R50" s="29"/>
      <c r="S50" s="39">
        <f t="shared" si="40"/>
        <v>60.95</v>
      </c>
      <c r="T50" s="37" t="s">
        <v>45</v>
      </c>
      <c r="U50" s="5" t="str">
        <f>+Instructions!$B$3</f>
        <v>J</v>
      </c>
      <c r="V50" s="52"/>
      <c r="W50" s="56">
        <f>+Instructions!$C$22</f>
        <v>0</v>
      </c>
      <c r="X50" s="17">
        <f t="shared" si="41"/>
        <v>60.95</v>
      </c>
      <c r="Y50" s="52"/>
      <c r="Z50" s="6" t="s">
        <v>616</v>
      </c>
      <c r="AA50" s="39">
        <v>60.95</v>
      </c>
      <c r="AB50" s="60">
        <f t="shared" si="42"/>
        <v>0</v>
      </c>
      <c r="AC50" s="17">
        <f t="shared" si="43"/>
        <v>60.95</v>
      </c>
      <c r="AD50" s="12">
        <f t="shared" si="44"/>
        <v>0</v>
      </c>
      <c r="AE50" s="124"/>
      <c r="AF50" s="132">
        <v>3</v>
      </c>
      <c r="AG50" s="53">
        <f t="shared" si="45"/>
        <v>60.95</v>
      </c>
      <c r="AH50" s="52"/>
      <c r="AJ50" s="17">
        <f t="shared" si="46"/>
        <v>60.95</v>
      </c>
      <c r="AK50" s="17">
        <f t="shared" si="47"/>
        <v>0</v>
      </c>
      <c r="AL50" s="17">
        <f t="shared" si="48"/>
        <v>0</v>
      </c>
      <c r="AM50" s="17" t="str">
        <f t="shared" si="49"/>
        <v/>
      </c>
      <c r="AO50" s="31" t="s">
        <v>57</v>
      </c>
    </row>
    <row r="51" spans="2:41" s="3" customFormat="1" ht="9.9499999999999993" customHeight="1" x14ac:dyDescent="0.2">
      <c r="B51" s="115" t="s">
        <v>8</v>
      </c>
      <c r="D51" s="40"/>
      <c r="E51" s="75" t="s">
        <v>90</v>
      </c>
      <c r="F51" s="75"/>
      <c r="G51" s="30" t="s">
        <v>91</v>
      </c>
      <c r="H51" s="30"/>
      <c r="I51" s="30" t="s">
        <v>92</v>
      </c>
      <c r="J51" s="30"/>
      <c r="L51" s="30" t="s">
        <v>479</v>
      </c>
      <c r="M51" s="30"/>
      <c r="N51" s="30"/>
      <c r="P51" s="75"/>
      <c r="Q51" s="91"/>
      <c r="R51" s="29"/>
      <c r="S51" s="39">
        <f t="shared" si="40"/>
        <v>62.95</v>
      </c>
      <c r="T51" s="37" t="s">
        <v>45</v>
      </c>
      <c r="U51" s="5" t="str">
        <f>+Instructions!$B$3</f>
        <v>J</v>
      </c>
      <c r="V51" s="52"/>
      <c r="W51" s="56">
        <f>+Instructions!$C$22</f>
        <v>0</v>
      </c>
      <c r="X51" s="17">
        <f t="shared" si="41"/>
        <v>62.95</v>
      </c>
      <c r="Y51" s="52"/>
      <c r="Z51" s="6" t="s">
        <v>616</v>
      </c>
      <c r="AA51" s="39">
        <v>62.95</v>
      </c>
      <c r="AB51" s="60">
        <f t="shared" si="42"/>
        <v>0</v>
      </c>
      <c r="AC51" s="17">
        <f t="shared" si="43"/>
        <v>62.95</v>
      </c>
      <c r="AD51" s="12">
        <f t="shared" si="44"/>
        <v>0</v>
      </c>
      <c r="AE51" s="124"/>
      <c r="AF51" s="132">
        <v>3</v>
      </c>
      <c r="AG51" s="53">
        <f t="shared" si="45"/>
        <v>62.95</v>
      </c>
      <c r="AH51" s="52"/>
      <c r="AJ51" s="17">
        <f t="shared" si="46"/>
        <v>62.95</v>
      </c>
      <c r="AK51" s="17">
        <f t="shared" si="47"/>
        <v>0</v>
      </c>
      <c r="AL51" s="17">
        <f t="shared" si="48"/>
        <v>0</v>
      </c>
      <c r="AM51" s="17" t="str">
        <f t="shared" si="49"/>
        <v/>
      </c>
      <c r="AO51" s="31" t="s">
        <v>57</v>
      </c>
    </row>
    <row r="52" spans="2:41" s="3" customFormat="1" ht="2.1" customHeight="1" x14ac:dyDescent="0.2">
      <c r="C52" s="74"/>
      <c r="E52" s="30"/>
      <c r="P52" s="4"/>
      <c r="Q52" s="6"/>
      <c r="S52" s="21"/>
      <c r="T52" s="68"/>
      <c r="U52" s="5"/>
      <c r="V52" s="52"/>
      <c r="W52" s="70"/>
      <c r="X52" s="70"/>
      <c r="Y52" s="52"/>
      <c r="Z52" s="39"/>
      <c r="AA52" s="17"/>
      <c r="AB52" s="15"/>
      <c r="AC52" s="15"/>
      <c r="AD52" s="15"/>
      <c r="AE52" s="15"/>
      <c r="AF52" s="65"/>
      <c r="AG52" s="17"/>
      <c r="AH52" s="52"/>
      <c r="AO52" s="31" t="s">
        <v>57</v>
      </c>
    </row>
    <row r="53" spans="2:41" s="3" customFormat="1" ht="9.9499999999999993" customHeight="1" x14ac:dyDescent="0.2">
      <c r="D53" s="152" t="s">
        <v>123</v>
      </c>
      <c r="E53" s="185" t="s">
        <v>255</v>
      </c>
      <c r="P53" s="4"/>
      <c r="Q53" s="6"/>
      <c r="S53" s="21"/>
      <c r="U53" s="5"/>
      <c r="V53" s="52"/>
      <c r="W53" s="56"/>
      <c r="X53" s="15"/>
      <c r="Y53" s="52"/>
      <c r="Z53" s="39"/>
      <c r="AA53" s="39"/>
      <c r="AB53" s="55"/>
      <c r="AC53" s="17"/>
      <c r="AD53" s="15"/>
      <c r="AE53" s="65"/>
      <c r="AF53" s="65"/>
      <c r="AG53" s="17"/>
      <c r="AH53" s="52"/>
      <c r="AI53" s="127"/>
      <c r="AJ53" s="17"/>
      <c r="AK53" s="17"/>
      <c r="AL53" s="17"/>
      <c r="AM53" s="17"/>
      <c r="AO53" s="31" t="s">
        <v>57</v>
      </c>
    </row>
    <row r="54" spans="2:41" s="3" customFormat="1" ht="3.95" customHeight="1" x14ac:dyDescent="0.2">
      <c r="P54" s="75"/>
      <c r="Q54" s="91"/>
      <c r="R54" s="6"/>
      <c r="S54" s="39"/>
      <c r="T54" s="6"/>
      <c r="U54" s="5"/>
      <c r="V54" s="52"/>
      <c r="W54" s="56"/>
      <c r="X54" s="15"/>
      <c r="Y54" s="52"/>
      <c r="Z54" s="39"/>
      <c r="AA54" s="39"/>
      <c r="AB54" s="55"/>
      <c r="AC54" s="17"/>
      <c r="AD54" s="15"/>
      <c r="AE54" s="65"/>
      <c r="AF54" s="127"/>
      <c r="AG54" s="39"/>
      <c r="AH54" s="52"/>
      <c r="AJ54" s="17"/>
      <c r="AK54" s="17"/>
      <c r="AL54" s="17"/>
      <c r="AM54" s="17"/>
      <c r="AO54" s="31" t="s">
        <v>57</v>
      </c>
    </row>
    <row r="55" spans="2:41" s="3" customFormat="1" ht="9.9499999999999993" customHeight="1" x14ac:dyDescent="0.2">
      <c r="C55" s="174" t="s">
        <v>432</v>
      </c>
      <c r="P55" s="4"/>
      <c r="Q55" s="6"/>
      <c r="R55" s="80" t="s">
        <v>359</v>
      </c>
      <c r="S55" s="179" t="s">
        <v>433</v>
      </c>
      <c r="T55" s="182"/>
      <c r="U55" s="5"/>
      <c r="V55" s="52"/>
      <c r="W55" s="56"/>
      <c r="X55" s="15"/>
      <c r="Y55" s="52"/>
      <c r="Z55" s="39"/>
      <c r="AA55" s="39"/>
      <c r="AB55" s="55"/>
      <c r="AC55" s="17"/>
      <c r="AD55" s="15"/>
      <c r="AE55" s="65"/>
      <c r="AF55" s="65"/>
      <c r="AG55" s="17"/>
      <c r="AH55" s="52"/>
      <c r="AI55" s="127"/>
      <c r="AJ55" s="17"/>
      <c r="AK55" s="17"/>
      <c r="AL55" s="17"/>
      <c r="AM55" s="17"/>
      <c r="AO55" s="31" t="s">
        <v>57</v>
      </c>
    </row>
    <row r="56" spans="2:41" s="3" customFormat="1" ht="3" customHeight="1" x14ac:dyDescent="0.2">
      <c r="P56" s="75"/>
      <c r="Q56" s="91"/>
      <c r="R56" s="6"/>
      <c r="S56" s="39"/>
      <c r="T56" s="6"/>
      <c r="U56" s="5"/>
      <c r="V56" s="52"/>
      <c r="W56" s="56"/>
      <c r="X56" s="15"/>
      <c r="Y56" s="52"/>
      <c r="Z56" s="39"/>
      <c r="AA56" s="39"/>
      <c r="AB56" s="55"/>
      <c r="AC56" s="17"/>
      <c r="AD56" s="15"/>
      <c r="AE56" s="65"/>
      <c r="AF56" s="127"/>
      <c r="AG56" s="39"/>
      <c r="AH56" s="52"/>
      <c r="AJ56" s="17"/>
      <c r="AK56" s="17"/>
      <c r="AL56" s="17"/>
      <c r="AM56" s="17"/>
      <c r="AO56" s="31" t="s">
        <v>57</v>
      </c>
    </row>
    <row r="57" spans="2:41" s="3" customFormat="1" ht="9.9499999999999993" customHeight="1" x14ac:dyDescent="0.2">
      <c r="B57" s="115" t="s">
        <v>8</v>
      </c>
      <c r="D57" s="40"/>
      <c r="E57" s="75" t="s">
        <v>90</v>
      </c>
      <c r="F57" s="75"/>
      <c r="G57" s="30" t="s">
        <v>91</v>
      </c>
      <c r="H57" s="30"/>
      <c r="I57" s="30" t="s">
        <v>92</v>
      </c>
      <c r="J57" s="30"/>
      <c r="L57" s="30" t="s">
        <v>434</v>
      </c>
      <c r="M57" s="30"/>
      <c r="N57" s="30"/>
      <c r="P57" s="75"/>
      <c r="Q57" s="91"/>
      <c r="R57" s="29" t="s">
        <v>50</v>
      </c>
      <c r="S57" s="39"/>
      <c r="T57" s="37" t="s">
        <v>45</v>
      </c>
      <c r="U57" s="5" t="str">
        <f>+Instructions!$B$3</f>
        <v>J</v>
      </c>
      <c r="V57" s="52"/>
      <c r="W57" s="56">
        <f>+Instructions!$C$22</f>
        <v>0</v>
      </c>
      <c r="X57" s="17">
        <f t="shared" ref="X57:X60" si="60">ROUND($AA57*(1-W57)+0.004999,2)</f>
        <v>0.05</v>
      </c>
      <c r="Y57" s="52"/>
      <c r="Z57" s="6" t="s">
        <v>556</v>
      </c>
      <c r="AA57" s="39">
        <v>0.05</v>
      </c>
      <c r="AB57" s="60">
        <f t="shared" ref="AB57:AB60" si="61">+W57</f>
        <v>0</v>
      </c>
      <c r="AC57" s="17">
        <f t="shared" ref="AC57:AC60" si="62">+X57</f>
        <v>0.05</v>
      </c>
      <c r="AD57" s="12">
        <f t="shared" ref="AD57:AD60" si="63">(AG57-AC57)/AG57</f>
        <v>0</v>
      </c>
      <c r="AE57" s="124"/>
      <c r="AF57" s="132">
        <v>3</v>
      </c>
      <c r="AG57" s="53">
        <f t="shared" ref="AG57:AG60" si="64">SUM(AJ57:AL57)+AE57</f>
        <v>0.05</v>
      </c>
      <c r="AH57" s="52"/>
      <c r="AJ57" s="17">
        <f t="shared" ref="AJ57:AJ60" si="65">ROUND(AC57/(1-VLOOKUP(AF57,Group,2,FALSE)),2)</f>
        <v>0.05</v>
      </c>
      <c r="AK57" s="17">
        <f t="shared" ref="AK57:AK60" si="66">IF(VLOOKUP(AF57,Group,5,FALSE)="YES",VLOOKUP(ROUND(ROUND(AJ57,1)-AJ57,2),Round,2,FALSE)+VLOOKUP(AF57,Group,6,FALSE),0)</f>
        <v>0</v>
      </c>
      <c r="AL57" s="17">
        <f t="shared" ref="AL57:AL60" si="67">IF(VLOOKUP(AF57,Group,7,FALSE)="",0,ROUND(AJ57-0.04999,1)-AJ57+AM57)</f>
        <v>0</v>
      </c>
      <c r="AM57" s="17" t="str">
        <f t="shared" ref="AM57:AM60" si="68">IF(VLOOKUP(AF57,Group,7,FALSE)="","",VLOOKUP(AF57,Group,7,FALSE))</f>
        <v/>
      </c>
      <c r="AO57" s="31" t="s">
        <v>57</v>
      </c>
    </row>
    <row r="58" spans="2:41" s="3" customFormat="1" ht="9.9499999999999993" customHeight="1" x14ac:dyDescent="0.2">
      <c r="B58" s="115" t="s">
        <v>8</v>
      </c>
      <c r="D58" s="40"/>
      <c r="E58" s="75" t="s">
        <v>90</v>
      </c>
      <c r="F58" s="75"/>
      <c r="G58" s="30" t="s">
        <v>91</v>
      </c>
      <c r="H58" s="30"/>
      <c r="I58" s="30" t="s">
        <v>92</v>
      </c>
      <c r="J58" s="30"/>
      <c r="K58" s="30"/>
      <c r="L58" s="30" t="s">
        <v>525</v>
      </c>
      <c r="M58" s="30"/>
      <c r="N58" s="30"/>
      <c r="P58" s="75"/>
      <c r="Q58" s="91"/>
      <c r="R58" s="29" t="s">
        <v>50</v>
      </c>
      <c r="S58" s="39"/>
      <c r="T58" s="37" t="s">
        <v>45</v>
      </c>
      <c r="U58" s="5" t="str">
        <f>+Instructions!$B$3</f>
        <v>J</v>
      </c>
      <c r="V58" s="52"/>
      <c r="W58" s="56">
        <f>+Instructions!$C$22</f>
        <v>0</v>
      </c>
      <c r="X58" s="17">
        <f t="shared" si="60"/>
        <v>0.05</v>
      </c>
      <c r="Y58" s="52"/>
      <c r="Z58" s="6" t="s">
        <v>556</v>
      </c>
      <c r="AA58" s="39">
        <v>0.05</v>
      </c>
      <c r="AB58" s="60">
        <f t="shared" si="61"/>
        <v>0</v>
      </c>
      <c r="AC58" s="17">
        <f t="shared" si="62"/>
        <v>0.05</v>
      </c>
      <c r="AD58" s="12">
        <f t="shared" si="63"/>
        <v>0</v>
      </c>
      <c r="AE58" s="124"/>
      <c r="AF58" s="132">
        <v>3</v>
      </c>
      <c r="AG58" s="53">
        <f t="shared" si="64"/>
        <v>0.05</v>
      </c>
      <c r="AH58" s="52"/>
      <c r="AJ58" s="17">
        <f t="shared" si="65"/>
        <v>0.05</v>
      </c>
      <c r="AK58" s="17">
        <f t="shared" si="66"/>
        <v>0</v>
      </c>
      <c r="AL58" s="17">
        <f t="shared" si="67"/>
        <v>0</v>
      </c>
      <c r="AM58" s="17" t="str">
        <f t="shared" si="68"/>
        <v/>
      </c>
      <c r="AO58" s="31" t="s">
        <v>57</v>
      </c>
    </row>
    <row r="59" spans="2:41" s="3" customFormat="1" ht="9.9499999999999993" customHeight="1" x14ac:dyDescent="0.2">
      <c r="B59" s="115" t="s">
        <v>8</v>
      </c>
      <c r="D59" s="40"/>
      <c r="E59" s="75" t="s">
        <v>90</v>
      </c>
      <c r="F59" s="75"/>
      <c r="G59" s="30" t="s">
        <v>91</v>
      </c>
      <c r="H59" s="30"/>
      <c r="I59" s="30" t="s">
        <v>92</v>
      </c>
      <c r="J59" s="30"/>
      <c r="L59" s="30" t="s">
        <v>435</v>
      </c>
      <c r="M59" s="30"/>
      <c r="N59" s="30"/>
      <c r="P59" s="75"/>
      <c r="Q59" s="91"/>
      <c r="R59" s="29"/>
      <c r="S59" s="39">
        <f t="shared" ref="S59:S60" si="69">IF(Suggested="Yes",AA59,AG59)</f>
        <v>155.35</v>
      </c>
      <c r="T59" s="37" t="s">
        <v>45</v>
      </c>
      <c r="U59" s="5" t="str">
        <f>+Instructions!$B$3</f>
        <v>J</v>
      </c>
      <c r="V59" s="52"/>
      <c r="W59" s="56">
        <f>+Instructions!$C$22</f>
        <v>0</v>
      </c>
      <c r="X59" s="17">
        <f t="shared" si="60"/>
        <v>155.35</v>
      </c>
      <c r="Y59" s="52"/>
      <c r="Z59" s="6" t="s">
        <v>616</v>
      </c>
      <c r="AA59" s="39">
        <v>155.35</v>
      </c>
      <c r="AB59" s="60">
        <f t="shared" si="61"/>
        <v>0</v>
      </c>
      <c r="AC59" s="17">
        <f t="shared" si="62"/>
        <v>155.35</v>
      </c>
      <c r="AD59" s="12">
        <f t="shared" si="63"/>
        <v>0</v>
      </c>
      <c r="AE59" s="124"/>
      <c r="AF59" s="132">
        <v>3</v>
      </c>
      <c r="AG59" s="53">
        <f t="shared" si="64"/>
        <v>155.35</v>
      </c>
      <c r="AH59" s="52"/>
      <c r="AJ59" s="17">
        <f t="shared" si="65"/>
        <v>155.35</v>
      </c>
      <c r="AK59" s="17">
        <f t="shared" si="66"/>
        <v>0</v>
      </c>
      <c r="AL59" s="17">
        <f t="shared" si="67"/>
        <v>0</v>
      </c>
      <c r="AM59" s="17" t="str">
        <f t="shared" si="68"/>
        <v/>
      </c>
      <c r="AO59" s="31" t="s">
        <v>57</v>
      </c>
    </row>
    <row r="60" spans="2:41" s="3" customFormat="1" ht="9.9499999999999993" customHeight="1" x14ac:dyDescent="0.2">
      <c r="B60" s="115" t="s">
        <v>8</v>
      </c>
      <c r="D60" s="40"/>
      <c r="E60" s="75" t="s">
        <v>90</v>
      </c>
      <c r="F60" s="75"/>
      <c r="G60" s="30" t="s">
        <v>91</v>
      </c>
      <c r="H60" s="30"/>
      <c r="I60" s="30" t="s">
        <v>92</v>
      </c>
      <c r="J60" s="30"/>
      <c r="L60" s="30" t="s">
        <v>436</v>
      </c>
      <c r="M60" s="30"/>
      <c r="N60" s="30"/>
      <c r="P60" s="75"/>
      <c r="Q60" s="91"/>
      <c r="R60" s="29"/>
      <c r="S60" s="39">
        <f t="shared" si="69"/>
        <v>141.1</v>
      </c>
      <c r="T60" s="37" t="s">
        <v>45</v>
      </c>
      <c r="U60" s="5" t="str">
        <f>+Instructions!$B$3</f>
        <v>J</v>
      </c>
      <c r="V60" s="52"/>
      <c r="W60" s="56">
        <f>+Instructions!$C$22</f>
        <v>0</v>
      </c>
      <c r="X60" s="17">
        <f t="shared" si="60"/>
        <v>141.1</v>
      </c>
      <c r="Y60" s="52"/>
      <c r="Z60" s="6" t="s">
        <v>616</v>
      </c>
      <c r="AA60" s="39">
        <v>141.1</v>
      </c>
      <c r="AB60" s="60">
        <f t="shared" si="61"/>
        <v>0</v>
      </c>
      <c r="AC60" s="17">
        <f t="shared" si="62"/>
        <v>141.1</v>
      </c>
      <c r="AD60" s="12">
        <f t="shared" si="63"/>
        <v>0</v>
      </c>
      <c r="AE60" s="124"/>
      <c r="AF60" s="132">
        <v>3</v>
      </c>
      <c r="AG60" s="53">
        <f t="shared" si="64"/>
        <v>141.1</v>
      </c>
      <c r="AH60" s="52"/>
      <c r="AJ60" s="17">
        <f t="shared" si="65"/>
        <v>141.1</v>
      </c>
      <c r="AK60" s="17">
        <f t="shared" si="66"/>
        <v>0</v>
      </c>
      <c r="AL60" s="17">
        <f t="shared" si="67"/>
        <v>0</v>
      </c>
      <c r="AM60" s="17" t="str">
        <f t="shared" si="68"/>
        <v/>
      </c>
      <c r="AO60" s="31" t="s">
        <v>57</v>
      </c>
    </row>
    <row r="61" spans="2:41" s="3" customFormat="1" ht="9.9499999999999993" customHeight="1" x14ac:dyDescent="0.2">
      <c r="B61" s="115" t="s">
        <v>8</v>
      </c>
      <c r="D61" s="40"/>
      <c r="E61" s="75" t="s">
        <v>90</v>
      </c>
      <c r="F61" s="75"/>
      <c r="G61" s="30" t="s">
        <v>91</v>
      </c>
      <c r="H61" s="30"/>
      <c r="I61" s="30" t="s">
        <v>92</v>
      </c>
      <c r="J61" s="30"/>
      <c r="L61" s="30" t="s">
        <v>437</v>
      </c>
      <c r="M61" s="30"/>
      <c r="N61" s="30"/>
      <c r="P61" s="75"/>
      <c r="Q61" s="91"/>
      <c r="R61" s="29" t="s">
        <v>50</v>
      </c>
      <c r="S61" s="39"/>
      <c r="T61" s="37" t="s">
        <v>45</v>
      </c>
      <c r="U61" s="5" t="str">
        <f>+Instructions!$B$3</f>
        <v>J</v>
      </c>
      <c r="V61" s="52"/>
      <c r="W61" s="56">
        <f>+Instructions!$C$22</f>
        <v>0</v>
      </c>
      <c r="X61" s="17">
        <f t="shared" ref="X61:X62" si="70">ROUND($AA61*(1-W61)+0.004999,2)</f>
        <v>0.05</v>
      </c>
      <c r="Y61" s="52"/>
      <c r="Z61" s="6" t="s">
        <v>556</v>
      </c>
      <c r="AA61" s="39">
        <v>0.05</v>
      </c>
      <c r="AB61" s="60">
        <f t="shared" ref="AB61:AB62" si="71">+W61</f>
        <v>0</v>
      </c>
      <c r="AC61" s="17">
        <f t="shared" ref="AC61:AC62" si="72">+X61</f>
        <v>0.05</v>
      </c>
      <c r="AD61" s="12">
        <f t="shared" ref="AD61:AD62" si="73">(AG61-AC61)/AG61</f>
        <v>0</v>
      </c>
      <c r="AE61" s="124"/>
      <c r="AF61" s="132">
        <v>3</v>
      </c>
      <c r="AG61" s="53">
        <f t="shared" ref="AG61:AG62" si="74">SUM(AJ61:AL61)+AE61</f>
        <v>0.05</v>
      </c>
      <c r="AH61" s="52"/>
      <c r="AJ61" s="17">
        <f t="shared" ref="AJ61:AJ62" si="75">ROUND(AC61/(1-VLOOKUP(AF61,Group,2,FALSE)),2)</f>
        <v>0.05</v>
      </c>
      <c r="AK61" s="17">
        <f t="shared" ref="AK61:AK62" si="76">IF(VLOOKUP(AF61,Group,5,FALSE)="YES",VLOOKUP(ROUND(ROUND(AJ61,1)-AJ61,2),Round,2,FALSE)+VLOOKUP(AF61,Group,6,FALSE),0)</f>
        <v>0</v>
      </c>
      <c r="AL61" s="17">
        <f t="shared" ref="AL61:AL62" si="77">IF(VLOOKUP(AF61,Group,7,FALSE)="",0,ROUND(AJ61-0.04999,1)-AJ61+AM61)</f>
        <v>0</v>
      </c>
      <c r="AM61" s="17" t="str">
        <f t="shared" ref="AM61:AM62" si="78">IF(VLOOKUP(AF61,Group,7,FALSE)="","",VLOOKUP(AF61,Group,7,FALSE))</f>
        <v/>
      </c>
      <c r="AO61" s="31" t="s">
        <v>57</v>
      </c>
    </row>
    <row r="62" spans="2:41" s="3" customFormat="1" ht="9.9499999999999993" customHeight="1" x14ac:dyDescent="0.2">
      <c r="B62" s="115" t="s">
        <v>8</v>
      </c>
      <c r="D62" s="40"/>
      <c r="E62" s="75" t="s">
        <v>90</v>
      </c>
      <c r="F62" s="75"/>
      <c r="G62" s="30" t="s">
        <v>91</v>
      </c>
      <c r="H62" s="30"/>
      <c r="I62" s="30" t="s">
        <v>92</v>
      </c>
      <c r="J62" s="30"/>
      <c r="L62" s="30" t="s">
        <v>438</v>
      </c>
      <c r="M62" s="30"/>
      <c r="N62" s="30"/>
      <c r="P62" s="75"/>
      <c r="Q62" s="91"/>
      <c r="R62" s="29" t="s">
        <v>50</v>
      </c>
      <c r="S62" s="39"/>
      <c r="T62" s="37" t="s">
        <v>45</v>
      </c>
      <c r="U62" s="5" t="str">
        <f>+Instructions!$B$3</f>
        <v>J</v>
      </c>
      <c r="V62" s="52"/>
      <c r="W62" s="56">
        <f>+Instructions!$C$22</f>
        <v>0</v>
      </c>
      <c r="X62" s="17">
        <f t="shared" si="70"/>
        <v>0.05</v>
      </c>
      <c r="Y62" s="52"/>
      <c r="Z62" s="6" t="s">
        <v>556</v>
      </c>
      <c r="AA62" s="39">
        <v>0.05</v>
      </c>
      <c r="AB62" s="60">
        <f t="shared" si="71"/>
        <v>0</v>
      </c>
      <c r="AC62" s="17">
        <f t="shared" si="72"/>
        <v>0.05</v>
      </c>
      <c r="AD62" s="12">
        <f t="shared" si="73"/>
        <v>0</v>
      </c>
      <c r="AE62" s="124"/>
      <c r="AF62" s="132">
        <v>3</v>
      </c>
      <c r="AG62" s="53">
        <f t="shared" si="74"/>
        <v>0.05</v>
      </c>
      <c r="AH62" s="52"/>
      <c r="AJ62" s="17">
        <f t="shared" si="75"/>
        <v>0.05</v>
      </c>
      <c r="AK62" s="17">
        <f t="shared" si="76"/>
        <v>0</v>
      </c>
      <c r="AL62" s="17">
        <f t="shared" si="77"/>
        <v>0</v>
      </c>
      <c r="AM62" s="17" t="str">
        <f t="shared" si="78"/>
        <v/>
      </c>
      <c r="AO62" s="31" t="s">
        <v>57</v>
      </c>
    </row>
    <row r="63" spans="2:41" s="3" customFormat="1" ht="2.1" customHeight="1" x14ac:dyDescent="0.2">
      <c r="C63" s="74"/>
      <c r="E63" s="30"/>
      <c r="P63" s="186"/>
      <c r="Q63" s="6"/>
      <c r="S63" s="21"/>
      <c r="T63" s="68"/>
      <c r="U63" s="5"/>
      <c r="V63" s="52"/>
      <c r="W63" s="70"/>
      <c r="X63" s="70"/>
      <c r="Y63" s="52"/>
      <c r="Z63" s="39"/>
      <c r="AA63" s="17"/>
      <c r="AB63" s="15"/>
      <c r="AC63" s="15"/>
      <c r="AD63" s="15"/>
      <c r="AE63" s="15"/>
      <c r="AF63" s="65"/>
      <c r="AG63" s="17"/>
      <c r="AH63" s="52"/>
      <c r="AO63" s="31" t="s">
        <v>57</v>
      </c>
    </row>
    <row r="64" spans="2:41" s="3" customFormat="1" ht="9.9499999999999993" customHeight="1" x14ac:dyDescent="0.2">
      <c r="D64" s="152" t="s">
        <v>240</v>
      </c>
      <c r="E64" s="185" t="s">
        <v>255</v>
      </c>
      <c r="K64" s="185" t="s">
        <v>241</v>
      </c>
      <c r="P64" s="186"/>
      <c r="Q64" s="6"/>
      <c r="S64" s="21"/>
      <c r="U64" s="5"/>
      <c r="V64" s="52"/>
      <c r="W64" s="56"/>
      <c r="X64" s="15"/>
      <c r="Y64" s="52"/>
      <c r="Z64" s="39"/>
      <c r="AA64" s="39"/>
      <c r="AB64" s="55"/>
      <c r="AC64" s="17"/>
      <c r="AD64" s="15"/>
      <c r="AE64" s="65"/>
      <c r="AF64" s="65"/>
      <c r="AG64" s="17"/>
      <c r="AH64" s="52"/>
      <c r="AI64" s="127"/>
      <c r="AJ64" s="17"/>
      <c r="AK64" s="17"/>
      <c r="AL64" s="17"/>
      <c r="AM64" s="17"/>
      <c r="AO64" s="31" t="s">
        <v>57</v>
      </c>
    </row>
    <row r="65" spans="2:41" s="3" customFormat="1" ht="3.95" customHeight="1" x14ac:dyDescent="0.2">
      <c r="C65" s="74"/>
      <c r="E65" s="30"/>
      <c r="P65" s="4"/>
      <c r="Q65" s="6"/>
      <c r="S65" s="21"/>
      <c r="T65" s="68"/>
      <c r="U65" s="5"/>
      <c r="V65" s="52"/>
      <c r="W65" s="70"/>
      <c r="X65" s="70"/>
      <c r="Y65" s="52"/>
      <c r="Z65" s="39"/>
      <c r="AA65" s="17"/>
      <c r="AB65" s="15"/>
      <c r="AC65" s="15"/>
      <c r="AD65" s="15"/>
      <c r="AE65" s="15"/>
      <c r="AF65" s="65"/>
      <c r="AG65" s="17"/>
      <c r="AH65" s="52"/>
      <c r="AO65" s="31" t="s">
        <v>57</v>
      </c>
    </row>
    <row r="66" spans="2:41" s="3" customFormat="1" ht="9.9499999999999993" customHeight="1" x14ac:dyDescent="0.2">
      <c r="C66" s="174" t="s">
        <v>538</v>
      </c>
      <c r="L66" s="3" t="s">
        <v>85</v>
      </c>
      <c r="O66" s="3" t="s">
        <v>85</v>
      </c>
      <c r="P66" s="4"/>
      <c r="Q66" s="6"/>
      <c r="R66" s="80" t="s">
        <v>359</v>
      </c>
      <c r="S66" s="179" t="s">
        <v>360</v>
      </c>
      <c r="T66" s="182"/>
      <c r="U66" s="5"/>
      <c r="V66" s="52"/>
      <c r="W66" s="56"/>
      <c r="X66" s="15"/>
      <c r="Y66" s="52"/>
      <c r="Z66" s="39"/>
      <c r="AA66" s="39"/>
      <c r="AB66" s="55"/>
      <c r="AC66" s="17"/>
      <c r="AD66" s="15"/>
      <c r="AE66" s="65"/>
      <c r="AF66" s="65"/>
      <c r="AG66" s="17"/>
      <c r="AH66" s="52"/>
      <c r="AI66" s="127"/>
      <c r="AJ66" s="17"/>
      <c r="AK66" s="17"/>
      <c r="AL66" s="17"/>
      <c r="AM66" s="17"/>
      <c r="AO66" s="31" t="s">
        <v>57</v>
      </c>
    </row>
    <row r="67" spans="2:41" s="3" customFormat="1" ht="3" customHeight="1" x14ac:dyDescent="0.2">
      <c r="P67" s="75"/>
      <c r="Q67" s="91"/>
      <c r="R67" s="6"/>
      <c r="S67" s="39"/>
      <c r="T67" s="6"/>
      <c r="U67" s="5"/>
      <c r="V67" s="52"/>
      <c r="W67" s="56"/>
      <c r="X67" s="15"/>
      <c r="Y67" s="52"/>
      <c r="Z67" s="39"/>
      <c r="AA67" s="39"/>
      <c r="AB67" s="55"/>
      <c r="AC67" s="17"/>
      <c r="AD67" s="15"/>
      <c r="AE67" s="65"/>
      <c r="AF67" s="127"/>
      <c r="AG67" s="39"/>
      <c r="AH67" s="52"/>
      <c r="AJ67" s="17"/>
      <c r="AK67" s="17"/>
      <c r="AL67" s="17"/>
      <c r="AM67" s="17"/>
      <c r="AO67" s="31" t="s">
        <v>57</v>
      </c>
    </row>
    <row r="68" spans="2:41" s="3" customFormat="1" ht="9.9499999999999993" customHeight="1" x14ac:dyDescent="0.2">
      <c r="D68" s="180" t="s">
        <v>297</v>
      </c>
      <c r="E68" s="30"/>
      <c r="P68" s="4"/>
      <c r="Q68" s="6"/>
      <c r="U68" s="5"/>
      <c r="V68" s="52"/>
      <c r="W68" s="56"/>
      <c r="X68" s="15"/>
      <c r="Y68" s="52"/>
      <c r="Z68" s="39"/>
      <c r="AA68" s="39"/>
      <c r="AB68" s="55"/>
      <c r="AC68" s="17"/>
      <c r="AD68" s="15"/>
      <c r="AE68" s="65"/>
      <c r="AF68" s="65"/>
      <c r="AG68" s="17"/>
      <c r="AH68" s="52"/>
      <c r="AI68" s="127"/>
      <c r="AJ68" s="17"/>
      <c r="AK68" s="17"/>
      <c r="AL68" s="17"/>
      <c r="AM68" s="17"/>
      <c r="AO68" s="31" t="s">
        <v>57</v>
      </c>
    </row>
    <row r="69" spans="2:41" s="3" customFormat="1" ht="2.1" customHeight="1" x14ac:dyDescent="0.2">
      <c r="C69" s="74"/>
      <c r="E69" s="30"/>
      <c r="P69" s="4"/>
      <c r="Q69" s="6"/>
      <c r="S69" s="21"/>
      <c r="T69" s="68"/>
      <c r="U69" s="5"/>
      <c r="V69" s="52"/>
      <c r="W69" s="70"/>
      <c r="X69" s="70"/>
      <c r="Y69" s="52"/>
      <c r="Z69" s="39"/>
      <c r="AA69" s="17"/>
      <c r="AB69" s="15"/>
      <c r="AC69" s="15"/>
      <c r="AD69" s="15"/>
      <c r="AE69" s="15"/>
      <c r="AF69" s="65"/>
      <c r="AG69" s="17"/>
      <c r="AH69" s="52"/>
      <c r="AO69" s="31" t="s">
        <v>57</v>
      </c>
    </row>
    <row r="70" spans="2:41" s="3" customFormat="1" ht="9.9499999999999993" customHeight="1" x14ac:dyDescent="0.2">
      <c r="B70" s="115" t="s">
        <v>8</v>
      </c>
      <c r="D70" s="40"/>
      <c r="E70" s="75" t="s">
        <v>298</v>
      </c>
      <c r="F70" s="75"/>
      <c r="G70" s="30" t="s">
        <v>91</v>
      </c>
      <c r="H70" s="30"/>
      <c r="I70" s="30" t="s">
        <v>299</v>
      </c>
      <c r="J70" s="30"/>
      <c r="K70" s="30"/>
      <c r="L70" s="30" t="s">
        <v>300</v>
      </c>
      <c r="M70" s="30"/>
      <c r="N70" s="30"/>
      <c r="P70" s="75" t="s">
        <v>369</v>
      </c>
      <c r="Q70" s="29"/>
      <c r="R70" s="29"/>
      <c r="S70" s="39">
        <f t="shared" ref="S70:S115" si="79">IF(Suggested="Yes",AA70,AG70)</f>
        <v>179.7</v>
      </c>
      <c r="T70" s="37" t="s">
        <v>252</v>
      </c>
      <c r="U70" s="5" t="str">
        <f>+Instructions!$B$3</f>
        <v>J</v>
      </c>
      <c r="V70" s="52"/>
      <c r="W70" s="56">
        <f>+Instructions!$C$22</f>
        <v>0</v>
      </c>
      <c r="X70" s="17">
        <f t="shared" ref="X70:X115" si="80">ROUND($AA70*(1-W70)+0.004999,2)</f>
        <v>179.7</v>
      </c>
      <c r="Y70" s="52"/>
      <c r="Z70" s="6" t="s">
        <v>616</v>
      </c>
      <c r="AA70" s="39">
        <v>179.7</v>
      </c>
      <c r="AB70" s="60">
        <f t="shared" ref="AB70:AB115" si="81">+W70</f>
        <v>0</v>
      </c>
      <c r="AC70" s="17">
        <f t="shared" ref="AC70:AC115" si="82">+X70</f>
        <v>179.7</v>
      </c>
      <c r="AD70" s="12">
        <f t="shared" ref="AD70:AD115" si="83">(AG70-AC70)/AG70</f>
        <v>0</v>
      </c>
      <c r="AE70" s="124"/>
      <c r="AF70" s="132">
        <v>3</v>
      </c>
      <c r="AG70" s="53">
        <f t="shared" ref="AG70:AG115" si="84">SUM(AJ70:AL70)+AE70</f>
        <v>179.7</v>
      </c>
      <c r="AH70" s="52"/>
      <c r="AJ70" s="17">
        <f t="shared" ref="AJ70:AJ115" si="85">ROUND(AC70/(1-VLOOKUP(AF70,Group,2,FALSE)),2)</f>
        <v>179.7</v>
      </c>
      <c r="AK70" s="17">
        <f t="shared" ref="AK70:AK115" si="86">IF(VLOOKUP(AF70,Group,5,FALSE)="YES",VLOOKUP(ROUND(ROUND(AJ70,1)-AJ70,2),Round,2,FALSE)+VLOOKUP(AF70,Group,6,FALSE),0)</f>
        <v>0</v>
      </c>
      <c r="AL70" s="17">
        <f t="shared" ref="AL70:AL115" si="87">IF(VLOOKUP(AF70,Group,7,FALSE)="",0,ROUND(AJ70-0.04999,1)-AJ70+AM70)</f>
        <v>0</v>
      </c>
      <c r="AM70" s="17" t="str">
        <f t="shared" ref="AM70:AM115" si="88">IF(VLOOKUP(AF70,Group,7,FALSE)="","",VLOOKUP(AF70,Group,7,FALSE))</f>
        <v/>
      </c>
      <c r="AO70" s="31" t="s">
        <v>57</v>
      </c>
    </row>
    <row r="71" spans="2:41" s="3" customFormat="1" ht="9.9499999999999993" customHeight="1" x14ac:dyDescent="0.2">
      <c r="B71" s="115" t="s">
        <v>8</v>
      </c>
      <c r="D71" s="40"/>
      <c r="E71" s="75" t="s">
        <v>298</v>
      </c>
      <c r="F71" s="75"/>
      <c r="G71" s="30" t="s">
        <v>91</v>
      </c>
      <c r="H71" s="30"/>
      <c r="I71" s="30" t="s">
        <v>299</v>
      </c>
      <c r="J71" s="30"/>
      <c r="K71" s="30"/>
      <c r="L71" s="30" t="s">
        <v>301</v>
      </c>
      <c r="M71" s="30"/>
      <c r="N71" s="30"/>
      <c r="P71" s="75" t="s">
        <v>369</v>
      </c>
      <c r="Q71" s="29"/>
      <c r="R71" s="29"/>
      <c r="S71" s="39">
        <f t="shared" si="79"/>
        <v>179.7</v>
      </c>
      <c r="T71" s="37" t="s">
        <v>252</v>
      </c>
      <c r="U71" s="5" t="str">
        <f>+Instructions!$B$3</f>
        <v>J</v>
      </c>
      <c r="V71" s="52"/>
      <c r="W71" s="56">
        <f>+Instructions!$C$22</f>
        <v>0</v>
      </c>
      <c r="X71" s="17">
        <f t="shared" si="80"/>
        <v>179.7</v>
      </c>
      <c r="Y71" s="52"/>
      <c r="Z71" s="6" t="s">
        <v>616</v>
      </c>
      <c r="AA71" s="39">
        <v>179.7</v>
      </c>
      <c r="AB71" s="60">
        <f t="shared" si="81"/>
        <v>0</v>
      </c>
      <c r="AC71" s="17">
        <f t="shared" si="82"/>
        <v>179.7</v>
      </c>
      <c r="AD71" s="12">
        <f t="shared" si="83"/>
        <v>0</v>
      </c>
      <c r="AE71" s="124"/>
      <c r="AF71" s="132">
        <v>3</v>
      </c>
      <c r="AG71" s="53">
        <f t="shared" si="84"/>
        <v>179.7</v>
      </c>
      <c r="AH71" s="52"/>
      <c r="AJ71" s="17">
        <f t="shared" si="85"/>
        <v>179.7</v>
      </c>
      <c r="AK71" s="17">
        <f t="shared" si="86"/>
        <v>0</v>
      </c>
      <c r="AL71" s="17">
        <f t="shared" si="87"/>
        <v>0</v>
      </c>
      <c r="AM71" s="17" t="str">
        <f t="shared" si="88"/>
        <v/>
      </c>
      <c r="AO71" s="31" t="s">
        <v>57</v>
      </c>
    </row>
    <row r="72" spans="2:41" s="3" customFormat="1" ht="9.9499999999999993" customHeight="1" x14ac:dyDescent="0.2">
      <c r="B72" s="115" t="s">
        <v>8</v>
      </c>
      <c r="D72" s="40"/>
      <c r="E72" s="75" t="s">
        <v>298</v>
      </c>
      <c r="F72" s="75"/>
      <c r="G72" s="30" t="s">
        <v>91</v>
      </c>
      <c r="H72" s="30"/>
      <c r="I72" s="30" t="s">
        <v>299</v>
      </c>
      <c r="J72" s="30"/>
      <c r="K72" s="30"/>
      <c r="L72" s="30" t="s">
        <v>302</v>
      </c>
      <c r="M72" s="30"/>
      <c r="N72" s="30"/>
      <c r="P72" s="75" t="s">
        <v>369</v>
      </c>
      <c r="Q72" s="29"/>
      <c r="R72" s="29"/>
      <c r="S72" s="39">
        <f t="shared" si="79"/>
        <v>93.4</v>
      </c>
      <c r="T72" s="37" t="s">
        <v>252</v>
      </c>
      <c r="U72" s="5" t="str">
        <f>+Instructions!$B$3</f>
        <v>J</v>
      </c>
      <c r="V72" s="52"/>
      <c r="W72" s="56">
        <f>+Instructions!$C$22</f>
        <v>0</v>
      </c>
      <c r="X72" s="17">
        <f t="shared" si="80"/>
        <v>93.4</v>
      </c>
      <c r="Y72" s="52"/>
      <c r="Z72" s="6" t="s">
        <v>616</v>
      </c>
      <c r="AA72" s="39">
        <v>93.4</v>
      </c>
      <c r="AB72" s="60">
        <f t="shared" si="81"/>
        <v>0</v>
      </c>
      <c r="AC72" s="17">
        <f t="shared" si="82"/>
        <v>93.4</v>
      </c>
      <c r="AD72" s="12">
        <f t="shared" si="83"/>
        <v>0</v>
      </c>
      <c r="AE72" s="124"/>
      <c r="AF72" s="132">
        <v>3</v>
      </c>
      <c r="AG72" s="53">
        <f t="shared" si="84"/>
        <v>93.4</v>
      </c>
      <c r="AH72" s="52"/>
      <c r="AJ72" s="17">
        <f t="shared" si="85"/>
        <v>93.4</v>
      </c>
      <c r="AK72" s="17">
        <f t="shared" si="86"/>
        <v>0</v>
      </c>
      <c r="AL72" s="17">
        <f t="shared" si="87"/>
        <v>0</v>
      </c>
      <c r="AM72" s="17" t="str">
        <f t="shared" si="88"/>
        <v/>
      </c>
      <c r="AO72" s="31" t="s">
        <v>57</v>
      </c>
    </row>
    <row r="73" spans="2:41" s="3" customFormat="1" ht="9.9499999999999993" customHeight="1" x14ac:dyDescent="0.2">
      <c r="B73" s="115" t="s">
        <v>8</v>
      </c>
      <c r="D73" s="40"/>
      <c r="E73" s="75" t="s">
        <v>298</v>
      </c>
      <c r="F73" s="75"/>
      <c r="G73" s="30" t="s">
        <v>91</v>
      </c>
      <c r="H73" s="30"/>
      <c r="I73" s="30" t="s">
        <v>299</v>
      </c>
      <c r="J73" s="30"/>
      <c r="K73" s="30"/>
      <c r="L73" s="30" t="s">
        <v>303</v>
      </c>
      <c r="M73" s="30"/>
      <c r="N73" s="30"/>
      <c r="P73" s="75" t="s">
        <v>369</v>
      </c>
      <c r="Q73" s="29"/>
      <c r="R73" s="29"/>
      <c r="S73" s="39">
        <f t="shared" si="79"/>
        <v>114.75</v>
      </c>
      <c r="T73" s="37" t="s">
        <v>252</v>
      </c>
      <c r="U73" s="5" t="str">
        <f>+Instructions!$B$3</f>
        <v>J</v>
      </c>
      <c r="V73" s="52"/>
      <c r="W73" s="56">
        <f>+Instructions!$C$22</f>
        <v>0</v>
      </c>
      <c r="X73" s="17">
        <f t="shared" si="80"/>
        <v>114.75</v>
      </c>
      <c r="Y73" s="52"/>
      <c r="Z73" s="6" t="s">
        <v>616</v>
      </c>
      <c r="AA73" s="39">
        <v>114.75</v>
      </c>
      <c r="AB73" s="60">
        <f t="shared" si="81"/>
        <v>0</v>
      </c>
      <c r="AC73" s="17">
        <f t="shared" si="82"/>
        <v>114.75</v>
      </c>
      <c r="AD73" s="12">
        <f t="shared" si="83"/>
        <v>0</v>
      </c>
      <c r="AE73" s="124"/>
      <c r="AF73" s="132">
        <v>3</v>
      </c>
      <c r="AG73" s="53">
        <f t="shared" si="84"/>
        <v>114.75</v>
      </c>
      <c r="AH73" s="52"/>
      <c r="AJ73" s="17">
        <f t="shared" si="85"/>
        <v>114.75</v>
      </c>
      <c r="AK73" s="17">
        <f t="shared" si="86"/>
        <v>0</v>
      </c>
      <c r="AL73" s="17">
        <f t="shared" si="87"/>
        <v>0</v>
      </c>
      <c r="AM73" s="17" t="str">
        <f t="shared" si="88"/>
        <v/>
      </c>
      <c r="AO73" s="31" t="s">
        <v>57</v>
      </c>
    </row>
    <row r="74" spans="2:41" s="3" customFormat="1" ht="9.9499999999999993" customHeight="1" x14ac:dyDescent="0.2">
      <c r="B74" s="115" t="s">
        <v>8</v>
      </c>
      <c r="D74" s="40"/>
      <c r="E74" s="75" t="s">
        <v>298</v>
      </c>
      <c r="F74" s="75"/>
      <c r="G74" s="30" t="s">
        <v>91</v>
      </c>
      <c r="H74" s="30"/>
      <c r="I74" s="30" t="s">
        <v>299</v>
      </c>
      <c r="J74" s="30"/>
      <c r="K74" s="30"/>
      <c r="L74" s="30" t="s">
        <v>572</v>
      </c>
      <c r="M74" s="30"/>
      <c r="N74" s="30"/>
      <c r="P74" s="75" t="s">
        <v>369</v>
      </c>
      <c r="Q74" s="91"/>
      <c r="R74" s="29"/>
      <c r="S74" s="39">
        <f t="shared" ref="S74" si="89">IF(Suggested="Yes",AA74,AG74)</f>
        <v>233.5</v>
      </c>
      <c r="T74" s="37" t="s">
        <v>252</v>
      </c>
      <c r="U74" s="5" t="str">
        <f>+Instructions!$B$3</f>
        <v>J</v>
      </c>
      <c r="V74" s="52"/>
      <c r="W74" s="56">
        <f>+Instructions!$C$22</f>
        <v>0</v>
      </c>
      <c r="X74" s="17">
        <f t="shared" ref="X74" si="90">ROUND($AA74*(1-W74)+0.004999,2)</f>
        <v>233.5</v>
      </c>
      <c r="Y74" s="52"/>
      <c r="Z74" s="6" t="s">
        <v>557</v>
      </c>
      <c r="AA74" s="39">
        <v>233.5</v>
      </c>
      <c r="AB74" s="60">
        <f t="shared" ref="AB74" si="91">+W74</f>
        <v>0</v>
      </c>
      <c r="AC74" s="17">
        <f t="shared" ref="AC74" si="92">+X74</f>
        <v>233.5</v>
      </c>
      <c r="AD74" s="12">
        <f t="shared" ref="AD74" si="93">(AG74-AC74)/AG74</f>
        <v>0</v>
      </c>
      <c r="AE74" s="124"/>
      <c r="AF74" s="132">
        <v>3</v>
      </c>
      <c r="AG74" s="53">
        <f t="shared" ref="AG74" si="94">SUM(AJ74:AL74)+AE74</f>
        <v>233.5</v>
      </c>
      <c r="AH74" s="52"/>
      <c r="AJ74" s="17">
        <f t="shared" ref="AJ74" si="95">ROUND(AC74/(1-VLOOKUP(AF74,Group,2,FALSE)),2)</f>
        <v>233.5</v>
      </c>
      <c r="AK74" s="17">
        <f t="shared" ref="AK74" si="96">IF(VLOOKUP(AF74,Group,5,FALSE)="YES",VLOOKUP(ROUND(ROUND(AJ74,1)-AJ74,2),Round,2,FALSE)+VLOOKUP(AF74,Group,6,FALSE),0)</f>
        <v>0</v>
      </c>
      <c r="AL74" s="17">
        <f t="shared" ref="AL74" si="97">IF(VLOOKUP(AF74,Group,7,FALSE)="",0,ROUND(AJ74-0.04999,1)-AJ74+AM74)</f>
        <v>0</v>
      </c>
      <c r="AM74" s="17" t="str">
        <f t="shared" ref="AM74" si="98">IF(VLOOKUP(AF74,Group,7,FALSE)="","",VLOOKUP(AF74,Group,7,FALSE))</f>
        <v/>
      </c>
      <c r="AO74" s="31" t="s">
        <v>57</v>
      </c>
    </row>
    <row r="75" spans="2:41" s="3" customFormat="1" ht="9.9499999999999993" customHeight="1" x14ac:dyDescent="0.2">
      <c r="B75" s="115" t="s">
        <v>8</v>
      </c>
      <c r="D75" s="40"/>
      <c r="E75" s="75" t="s">
        <v>298</v>
      </c>
      <c r="F75" s="75"/>
      <c r="G75" s="30" t="s">
        <v>91</v>
      </c>
      <c r="H75" s="30"/>
      <c r="I75" s="30" t="s">
        <v>299</v>
      </c>
      <c r="J75" s="30"/>
      <c r="K75" s="30"/>
      <c r="L75" s="30" t="s">
        <v>573</v>
      </c>
      <c r="M75" s="30"/>
      <c r="N75" s="30"/>
      <c r="P75" s="75" t="s">
        <v>369</v>
      </c>
      <c r="Q75" s="91"/>
      <c r="R75" s="29"/>
      <c r="S75" s="39">
        <f t="shared" si="79"/>
        <v>237.55</v>
      </c>
      <c r="T75" s="37" t="s">
        <v>252</v>
      </c>
      <c r="U75" s="5" t="str">
        <f>+Instructions!$B$3</f>
        <v>J</v>
      </c>
      <c r="V75" s="52"/>
      <c r="W75" s="56">
        <f>+Instructions!$C$22</f>
        <v>0</v>
      </c>
      <c r="X75" s="17">
        <f t="shared" si="80"/>
        <v>237.55</v>
      </c>
      <c r="Y75" s="52"/>
      <c r="Z75" s="6" t="s">
        <v>557</v>
      </c>
      <c r="AA75" s="39">
        <v>237.55</v>
      </c>
      <c r="AB75" s="60">
        <f t="shared" si="81"/>
        <v>0</v>
      </c>
      <c r="AC75" s="17">
        <f t="shared" si="82"/>
        <v>237.55</v>
      </c>
      <c r="AD75" s="12">
        <f t="shared" si="83"/>
        <v>0</v>
      </c>
      <c r="AE75" s="124"/>
      <c r="AF75" s="132">
        <v>3</v>
      </c>
      <c r="AG75" s="53">
        <f t="shared" si="84"/>
        <v>237.55</v>
      </c>
      <c r="AH75" s="52"/>
      <c r="AJ75" s="17">
        <f t="shared" si="85"/>
        <v>237.55</v>
      </c>
      <c r="AK75" s="17">
        <f t="shared" si="86"/>
        <v>0</v>
      </c>
      <c r="AL75" s="17">
        <f t="shared" si="87"/>
        <v>0</v>
      </c>
      <c r="AM75" s="17" t="str">
        <f t="shared" si="88"/>
        <v/>
      </c>
      <c r="AO75" s="31" t="s">
        <v>57</v>
      </c>
    </row>
    <row r="76" spans="2:41" s="3" customFormat="1" ht="9.9499999999999993" customHeight="1" x14ac:dyDescent="0.2">
      <c r="B76" s="115" t="s">
        <v>8</v>
      </c>
      <c r="D76" s="40"/>
      <c r="E76" s="75" t="s">
        <v>298</v>
      </c>
      <c r="F76" s="75"/>
      <c r="G76" s="30" t="s">
        <v>91</v>
      </c>
      <c r="H76" s="30"/>
      <c r="I76" s="30" t="s">
        <v>299</v>
      </c>
      <c r="J76" s="30"/>
      <c r="K76" s="30"/>
      <c r="L76" s="30" t="s">
        <v>304</v>
      </c>
      <c r="M76" s="30"/>
      <c r="N76" s="30"/>
      <c r="P76" s="75" t="s">
        <v>369</v>
      </c>
      <c r="Q76" s="29"/>
      <c r="R76" s="29"/>
      <c r="S76" s="39">
        <f t="shared" si="79"/>
        <v>173.6</v>
      </c>
      <c r="T76" s="37" t="s">
        <v>252</v>
      </c>
      <c r="U76" s="5" t="str">
        <f>+Instructions!$B$3</f>
        <v>J</v>
      </c>
      <c r="V76" s="52"/>
      <c r="W76" s="56">
        <f>+Instructions!$C$22</f>
        <v>0</v>
      </c>
      <c r="X76" s="17">
        <f t="shared" si="80"/>
        <v>173.6</v>
      </c>
      <c r="Y76" s="52"/>
      <c r="Z76" s="6" t="s">
        <v>616</v>
      </c>
      <c r="AA76" s="39">
        <v>173.6</v>
      </c>
      <c r="AB76" s="60">
        <f t="shared" si="81"/>
        <v>0</v>
      </c>
      <c r="AC76" s="17">
        <f t="shared" si="82"/>
        <v>173.6</v>
      </c>
      <c r="AD76" s="12">
        <f t="shared" si="83"/>
        <v>0</v>
      </c>
      <c r="AE76" s="124"/>
      <c r="AF76" s="132">
        <v>3</v>
      </c>
      <c r="AG76" s="53">
        <f t="shared" si="84"/>
        <v>173.6</v>
      </c>
      <c r="AH76" s="52"/>
      <c r="AJ76" s="17">
        <f t="shared" si="85"/>
        <v>173.6</v>
      </c>
      <c r="AK76" s="17">
        <f t="shared" si="86"/>
        <v>0</v>
      </c>
      <c r="AL76" s="17">
        <f t="shared" si="87"/>
        <v>0</v>
      </c>
      <c r="AM76" s="17" t="str">
        <f t="shared" si="88"/>
        <v/>
      </c>
      <c r="AO76" s="31" t="s">
        <v>57</v>
      </c>
    </row>
    <row r="77" spans="2:41" s="3" customFormat="1" ht="9.9499999999999993" customHeight="1" x14ac:dyDescent="0.2">
      <c r="B77" s="115" t="s">
        <v>8</v>
      </c>
      <c r="D77" s="40"/>
      <c r="E77" s="75" t="s">
        <v>298</v>
      </c>
      <c r="F77" s="75"/>
      <c r="G77" s="30" t="s">
        <v>91</v>
      </c>
      <c r="H77" s="30"/>
      <c r="I77" s="30" t="s">
        <v>299</v>
      </c>
      <c r="J77" s="30"/>
      <c r="K77" s="30"/>
      <c r="L77" s="30" t="s">
        <v>305</v>
      </c>
      <c r="M77" s="30"/>
      <c r="N77" s="30"/>
      <c r="P77" s="75" t="s">
        <v>369</v>
      </c>
      <c r="Q77" s="29"/>
      <c r="R77" s="29"/>
      <c r="S77" s="39">
        <f t="shared" si="79"/>
        <v>201</v>
      </c>
      <c r="T77" s="37" t="s">
        <v>252</v>
      </c>
      <c r="U77" s="5" t="str">
        <f>+Instructions!$B$3</f>
        <v>J</v>
      </c>
      <c r="V77" s="52"/>
      <c r="W77" s="56">
        <f>+Instructions!$C$22</f>
        <v>0</v>
      </c>
      <c r="X77" s="17">
        <f t="shared" si="80"/>
        <v>201</v>
      </c>
      <c r="Y77" s="52"/>
      <c r="Z77" s="6" t="s">
        <v>616</v>
      </c>
      <c r="AA77" s="39">
        <v>201</v>
      </c>
      <c r="AB77" s="60">
        <f t="shared" si="81"/>
        <v>0</v>
      </c>
      <c r="AC77" s="17">
        <f t="shared" si="82"/>
        <v>201</v>
      </c>
      <c r="AD77" s="12">
        <f t="shared" si="83"/>
        <v>0</v>
      </c>
      <c r="AE77" s="124"/>
      <c r="AF77" s="132">
        <v>3</v>
      </c>
      <c r="AG77" s="53">
        <f t="shared" si="84"/>
        <v>201</v>
      </c>
      <c r="AH77" s="52"/>
      <c r="AJ77" s="17">
        <f t="shared" si="85"/>
        <v>201</v>
      </c>
      <c r="AK77" s="17">
        <f t="shared" si="86"/>
        <v>0</v>
      </c>
      <c r="AL77" s="17">
        <f t="shared" si="87"/>
        <v>0</v>
      </c>
      <c r="AM77" s="17" t="str">
        <f t="shared" si="88"/>
        <v/>
      </c>
      <c r="AO77" s="31" t="s">
        <v>57</v>
      </c>
    </row>
    <row r="78" spans="2:41" s="3" customFormat="1" ht="9.9499999999999993" customHeight="1" x14ac:dyDescent="0.2">
      <c r="B78" s="115" t="s">
        <v>8</v>
      </c>
      <c r="D78" s="40"/>
      <c r="E78" s="75" t="s">
        <v>298</v>
      </c>
      <c r="F78" s="75"/>
      <c r="G78" s="30" t="s">
        <v>91</v>
      </c>
      <c r="H78" s="30"/>
      <c r="I78" s="30" t="s">
        <v>299</v>
      </c>
      <c r="J78" s="30"/>
      <c r="K78" s="30"/>
      <c r="L78" s="30" t="s">
        <v>306</v>
      </c>
      <c r="M78" s="30"/>
      <c r="N78" s="30"/>
      <c r="P78" s="75" t="s">
        <v>369</v>
      </c>
      <c r="Q78" s="29"/>
      <c r="R78" s="29"/>
      <c r="S78" s="39">
        <f t="shared" si="79"/>
        <v>173.6</v>
      </c>
      <c r="T78" s="37" t="s">
        <v>252</v>
      </c>
      <c r="U78" s="5" t="str">
        <f>+Instructions!$B$3</f>
        <v>J</v>
      </c>
      <c r="V78" s="52"/>
      <c r="W78" s="56">
        <f>+Instructions!$C$22</f>
        <v>0</v>
      </c>
      <c r="X78" s="17">
        <f t="shared" si="80"/>
        <v>173.6</v>
      </c>
      <c r="Y78" s="52"/>
      <c r="Z78" s="6" t="s">
        <v>616</v>
      </c>
      <c r="AA78" s="39">
        <v>173.6</v>
      </c>
      <c r="AB78" s="60">
        <f t="shared" si="81"/>
        <v>0</v>
      </c>
      <c r="AC78" s="17">
        <f t="shared" si="82"/>
        <v>173.6</v>
      </c>
      <c r="AD78" s="12">
        <f t="shared" si="83"/>
        <v>0</v>
      </c>
      <c r="AE78" s="124"/>
      <c r="AF78" s="132">
        <v>3</v>
      </c>
      <c r="AG78" s="53">
        <f t="shared" si="84"/>
        <v>173.6</v>
      </c>
      <c r="AH78" s="52"/>
      <c r="AJ78" s="17">
        <f t="shared" si="85"/>
        <v>173.6</v>
      </c>
      <c r="AK78" s="17">
        <f t="shared" si="86"/>
        <v>0</v>
      </c>
      <c r="AL78" s="17">
        <f t="shared" si="87"/>
        <v>0</v>
      </c>
      <c r="AM78" s="17" t="str">
        <f t="shared" si="88"/>
        <v/>
      </c>
      <c r="AO78" s="31" t="s">
        <v>57</v>
      </c>
    </row>
    <row r="79" spans="2:41" s="3" customFormat="1" ht="9.9499999999999993" customHeight="1" x14ac:dyDescent="0.2">
      <c r="B79" s="115" t="s">
        <v>8</v>
      </c>
      <c r="D79" s="40"/>
      <c r="E79" s="75" t="s">
        <v>298</v>
      </c>
      <c r="F79" s="75"/>
      <c r="G79" s="30" t="s">
        <v>91</v>
      </c>
      <c r="H79" s="30"/>
      <c r="I79" s="30" t="s">
        <v>299</v>
      </c>
      <c r="J79" s="30"/>
      <c r="K79" s="30"/>
      <c r="L79" s="30" t="s">
        <v>307</v>
      </c>
      <c r="M79" s="30"/>
      <c r="N79" s="30"/>
      <c r="P79" s="75" t="s">
        <v>369</v>
      </c>
      <c r="Q79" s="29"/>
      <c r="R79" s="29"/>
      <c r="S79" s="39">
        <f t="shared" si="79"/>
        <v>173.6</v>
      </c>
      <c r="T79" s="37" t="s">
        <v>252</v>
      </c>
      <c r="U79" s="5" t="str">
        <f>+Instructions!$B$3</f>
        <v>J</v>
      </c>
      <c r="V79" s="52"/>
      <c r="W79" s="56">
        <f>+Instructions!$C$22</f>
        <v>0</v>
      </c>
      <c r="X79" s="17">
        <f t="shared" si="80"/>
        <v>173.6</v>
      </c>
      <c r="Y79" s="52"/>
      <c r="Z79" s="6" t="s">
        <v>616</v>
      </c>
      <c r="AA79" s="39">
        <v>173.6</v>
      </c>
      <c r="AB79" s="60">
        <f t="shared" si="81"/>
        <v>0</v>
      </c>
      <c r="AC79" s="17">
        <f t="shared" si="82"/>
        <v>173.6</v>
      </c>
      <c r="AD79" s="12">
        <f t="shared" si="83"/>
        <v>0</v>
      </c>
      <c r="AE79" s="124"/>
      <c r="AF79" s="132">
        <v>3</v>
      </c>
      <c r="AG79" s="53">
        <f t="shared" si="84"/>
        <v>173.6</v>
      </c>
      <c r="AH79" s="52"/>
      <c r="AJ79" s="17">
        <f t="shared" si="85"/>
        <v>173.6</v>
      </c>
      <c r="AK79" s="17">
        <f t="shared" si="86"/>
        <v>0</v>
      </c>
      <c r="AL79" s="17">
        <f t="shared" si="87"/>
        <v>0</v>
      </c>
      <c r="AM79" s="17" t="str">
        <f t="shared" si="88"/>
        <v/>
      </c>
      <c r="AO79" s="31" t="s">
        <v>57</v>
      </c>
    </row>
    <row r="80" spans="2:41" s="3" customFormat="1" ht="9.9499999999999993" customHeight="1" x14ac:dyDescent="0.2">
      <c r="B80" s="115" t="s">
        <v>8</v>
      </c>
      <c r="D80" s="40"/>
      <c r="E80" s="75" t="s">
        <v>298</v>
      </c>
      <c r="F80" s="75"/>
      <c r="G80" s="30" t="s">
        <v>91</v>
      </c>
      <c r="H80" s="30"/>
      <c r="I80" s="30" t="s">
        <v>299</v>
      </c>
      <c r="J80" s="30"/>
      <c r="K80" s="30"/>
      <c r="L80" s="30" t="s">
        <v>308</v>
      </c>
      <c r="M80" s="30"/>
      <c r="N80" s="30"/>
      <c r="P80" s="75" t="s">
        <v>369</v>
      </c>
      <c r="Q80" s="29"/>
      <c r="R80" s="29"/>
      <c r="S80" s="39">
        <f t="shared" si="79"/>
        <v>216.25</v>
      </c>
      <c r="T80" s="37" t="s">
        <v>252</v>
      </c>
      <c r="U80" s="5" t="str">
        <f>+Instructions!$B$3</f>
        <v>J</v>
      </c>
      <c r="V80" s="52"/>
      <c r="W80" s="56">
        <f>+Instructions!$C$22</f>
        <v>0</v>
      </c>
      <c r="X80" s="17">
        <f t="shared" si="80"/>
        <v>216.25</v>
      </c>
      <c r="Y80" s="52"/>
      <c r="Z80" s="6" t="s">
        <v>616</v>
      </c>
      <c r="AA80" s="39">
        <v>216.25</v>
      </c>
      <c r="AB80" s="60">
        <f t="shared" si="81"/>
        <v>0</v>
      </c>
      <c r="AC80" s="17">
        <f t="shared" si="82"/>
        <v>216.25</v>
      </c>
      <c r="AD80" s="12">
        <f t="shared" si="83"/>
        <v>0</v>
      </c>
      <c r="AE80" s="124"/>
      <c r="AF80" s="132">
        <v>3</v>
      </c>
      <c r="AG80" s="53">
        <f t="shared" si="84"/>
        <v>216.25</v>
      </c>
      <c r="AH80" s="52"/>
      <c r="AJ80" s="17">
        <f t="shared" si="85"/>
        <v>216.25</v>
      </c>
      <c r="AK80" s="17">
        <f t="shared" si="86"/>
        <v>0</v>
      </c>
      <c r="AL80" s="17">
        <f t="shared" si="87"/>
        <v>0</v>
      </c>
      <c r="AM80" s="17" t="str">
        <f t="shared" si="88"/>
        <v/>
      </c>
      <c r="AO80" s="31" t="s">
        <v>57</v>
      </c>
    </row>
    <row r="81" spans="2:41" s="3" customFormat="1" ht="9.9499999999999993" customHeight="1" x14ac:dyDescent="0.2">
      <c r="B81" s="115" t="s">
        <v>8</v>
      </c>
      <c r="D81" s="40"/>
      <c r="E81" s="75" t="s">
        <v>298</v>
      </c>
      <c r="F81" s="75"/>
      <c r="G81" s="30" t="s">
        <v>91</v>
      </c>
      <c r="H81" s="30"/>
      <c r="I81" s="30" t="s">
        <v>299</v>
      </c>
      <c r="J81" s="30"/>
      <c r="K81" s="30"/>
      <c r="L81" s="30" t="s">
        <v>309</v>
      </c>
      <c r="M81" s="30"/>
      <c r="N81" s="30"/>
      <c r="P81" s="75" t="s">
        <v>369</v>
      </c>
      <c r="Q81" s="29"/>
      <c r="R81" s="29"/>
      <c r="S81" s="39">
        <f t="shared" si="79"/>
        <v>185.8</v>
      </c>
      <c r="T81" s="37" t="s">
        <v>252</v>
      </c>
      <c r="U81" s="5" t="str">
        <f>+Instructions!$B$3</f>
        <v>J</v>
      </c>
      <c r="V81" s="52"/>
      <c r="W81" s="56">
        <f>+Instructions!$C$22</f>
        <v>0</v>
      </c>
      <c r="X81" s="17">
        <f t="shared" si="80"/>
        <v>185.8</v>
      </c>
      <c r="Y81" s="52"/>
      <c r="Z81" s="6" t="s">
        <v>616</v>
      </c>
      <c r="AA81" s="39">
        <v>185.8</v>
      </c>
      <c r="AB81" s="60">
        <f t="shared" si="81"/>
        <v>0</v>
      </c>
      <c r="AC81" s="17">
        <f t="shared" si="82"/>
        <v>185.8</v>
      </c>
      <c r="AD81" s="12">
        <f t="shared" si="83"/>
        <v>0</v>
      </c>
      <c r="AE81" s="124"/>
      <c r="AF81" s="132">
        <v>3</v>
      </c>
      <c r="AG81" s="53">
        <f t="shared" si="84"/>
        <v>185.8</v>
      </c>
      <c r="AH81" s="52"/>
      <c r="AJ81" s="17">
        <f t="shared" si="85"/>
        <v>185.8</v>
      </c>
      <c r="AK81" s="17">
        <f t="shared" si="86"/>
        <v>0</v>
      </c>
      <c r="AL81" s="17">
        <f t="shared" si="87"/>
        <v>0</v>
      </c>
      <c r="AM81" s="17" t="str">
        <f t="shared" si="88"/>
        <v/>
      </c>
      <c r="AO81" s="31" t="s">
        <v>57</v>
      </c>
    </row>
    <row r="82" spans="2:41" s="3" customFormat="1" ht="9.9499999999999993" customHeight="1" x14ac:dyDescent="0.2">
      <c r="B82" s="115" t="s">
        <v>8</v>
      </c>
      <c r="D82" s="40"/>
      <c r="E82" s="75" t="s">
        <v>298</v>
      </c>
      <c r="F82" s="75"/>
      <c r="G82" s="30" t="s">
        <v>91</v>
      </c>
      <c r="H82" s="30"/>
      <c r="I82" s="30" t="s">
        <v>299</v>
      </c>
      <c r="J82" s="30"/>
      <c r="K82" s="30"/>
      <c r="L82" s="30" t="s">
        <v>310</v>
      </c>
      <c r="M82" s="30"/>
      <c r="N82" s="30"/>
      <c r="P82" s="75" t="s">
        <v>369</v>
      </c>
      <c r="Q82" s="29"/>
      <c r="R82" s="29"/>
      <c r="S82" s="39">
        <f t="shared" si="79"/>
        <v>185.8</v>
      </c>
      <c r="T82" s="37" t="s">
        <v>252</v>
      </c>
      <c r="U82" s="5" t="str">
        <f>+Instructions!$B$3</f>
        <v>J</v>
      </c>
      <c r="V82" s="52"/>
      <c r="W82" s="56">
        <f>+Instructions!$C$22</f>
        <v>0</v>
      </c>
      <c r="X82" s="17">
        <f t="shared" si="80"/>
        <v>185.8</v>
      </c>
      <c r="Y82" s="52"/>
      <c r="Z82" s="6" t="s">
        <v>616</v>
      </c>
      <c r="AA82" s="39">
        <v>185.8</v>
      </c>
      <c r="AB82" s="60">
        <f t="shared" si="81"/>
        <v>0</v>
      </c>
      <c r="AC82" s="17">
        <f t="shared" si="82"/>
        <v>185.8</v>
      </c>
      <c r="AD82" s="12">
        <f t="shared" si="83"/>
        <v>0</v>
      </c>
      <c r="AE82" s="124"/>
      <c r="AF82" s="132">
        <v>3</v>
      </c>
      <c r="AG82" s="53">
        <f t="shared" si="84"/>
        <v>185.8</v>
      </c>
      <c r="AH82" s="52"/>
      <c r="AJ82" s="17">
        <f t="shared" si="85"/>
        <v>185.8</v>
      </c>
      <c r="AK82" s="17">
        <f t="shared" si="86"/>
        <v>0</v>
      </c>
      <c r="AL82" s="17">
        <f t="shared" si="87"/>
        <v>0</v>
      </c>
      <c r="AM82" s="17" t="str">
        <f t="shared" si="88"/>
        <v/>
      </c>
      <c r="AO82" s="31" t="s">
        <v>57</v>
      </c>
    </row>
    <row r="83" spans="2:41" s="3" customFormat="1" ht="9.9499999999999993" customHeight="1" x14ac:dyDescent="0.2">
      <c r="B83" s="115" t="s">
        <v>8</v>
      </c>
      <c r="D83" s="40"/>
      <c r="E83" s="75" t="s">
        <v>298</v>
      </c>
      <c r="F83" s="75"/>
      <c r="G83" s="30" t="s">
        <v>91</v>
      </c>
      <c r="H83" s="30"/>
      <c r="I83" s="30" t="s">
        <v>299</v>
      </c>
      <c r="J83" s="30"/>
      <c r="K83" s="30"/>
      <c r="L83" s="30" t="s">
        <v>311</v>
      </c>
      <c r="M83" s="30"/>
      <c r="N83" s="30"/>
      <c r="P83" s="75" t="s">
        <v>369</v>
      </c>
      <c r="Q83" s="29"/>
      <c r="R83" s="29"/>
      <c r="S83" s="39">
        <f t="shared" si="79"/>
        <v>179.7</v>
      </c>
      <c r="T83" s="37" t="s">
        <v>252</v>
      </c>
      <c r="U83" s="5" t="str">
        <f>+Instructions!$B$3</f>
        <v>J</v>
      </c>
      <c r="V83" s="52"/>
      <c r="W83" s="56">
        <f>+Instructions!$C$22</f>
        <v>0</v>
      </c>
      <c r="X83" s="17">
        <f t="shared" si="80"/>
        <v>179.7</v>
      </c>
      <c r="Y83" s="52"/>
      <c r="Z83" s="6" t="s">
        <v>616</v>
      </c>
      <c r="AA83" s="39">
        <v>179.7</v>
      </c>
      <c r="AB83" s="60">
        <f t="shared" si="81"/>
        <v>0</v>
      </c>
      <c r="AC83" s="17">
        <f t="shared" si="82"/>
        <v>179.7</v>
      </c>
      <c r="AD83" s="12">
        <f t="shared" si="83"/>
        <v>0</v>
      </c>
      <c r="AE83" s="124"/>
      <c r="AF83" s="132">
        <v>3</v>
      </c>
      <c r="AG83" s="53">
        <f t="shared" si="84"/>
        <v>179.7</v>
      </c>
      <c r="AH83" s="52"/>
      <c r="AJ83" s="17">
        <f t="shared" si="85"/>
        <v>179.7</v>
      </c>
      <c r="AK83" s="17">
        <f t="shared" si="86"/>
        <v>0</v>
      </c>
      <c r="AL83" s="17">
        <f t="shared" si="87"/>
        <v>0</v>
      </c>
      <c r="AM83" s="17" t="str">
        <f t="shared" si="88"/>
        <v/>
      </c>
      <c r="AO83" s="31" t="s">
        <v>57</v>
      </c>
    </row>
    <row r="84" spans="2:41" s="3" customFormat="1" ht="9.9499999999999993" customHeight="1" x14ac:dyDescent="0.2">
      <c r="B84" s="115" t="s">
        <v>8</v>
      </c>
      <c r="D84" s="40"/>
      <c r="E84" s="75" t="s">
        <v>298</v>
      </c>
      <c r="F84" s="75"/>
      <c r="G84" s="30" t="s">
        <v>91</v>
      </c>
      <c r="H84" s="30"/>
      <c r="I84" s="30" t="s">
        <v>299</v>
      </c>
      <c r="J84" s="30"/>
      <c r="K84" s="30"/>
      <c r="L84" s="30" t="s">
        <v>574</v>
      </c>
      <c r="M84" s="30"/>
      <c r="N84" s="30"/>
      <c r="P84" s="75" t="s">
        <v>369</v>
      </c>
      <c r="Q84" s="91"/>
      <c r="R84" s="29"/>
      <c r="S84" s="39">
        <f t="shared" si="79"/>
        <v>196.95</v>
      </c>
      <c r="T84" s="37" t="s">
        <v>252</v>
      </c>
      <c r="U84" s="5" t="str">
        <f>+Instructions!$B$3</f>
        <v>J</v>
      </c>
      <c r="V84" s="52"/>
      <c r="W84" s="56">
        <f>+Instructions!$C$22</f>
        <v>0</v>
      </c>
      <c r="X84" s="17">
        <f t="shared" si="80"/>
        <v>196.95</v>
      </c>
      <c r="Y84" s="52"/>
      <c r="Z84" s="6" t="s">
        <v>557</v>
      </c>
      <c r="AA84" s="39">
        <v>196.95</v>
      </c>
      <c r="AB84" s="60">
        <f t="shared" si="81"/>
        <v>0</v>
      </c>
      <c r="AC84" s="17">
        <f t="shared" si="82"/>
        <v>196.95</v>
      </c>
      <c r="AD84" s="12">
        <f t="shared" si="83"/>
        <v>0</v>
      </c>
      <c r="AE84" s="124"/>
      <c r="AF84" s="132">
        <v>3</v>
      </c>
      <c r="AG84" s="53">
        <f t="shared" si="84"/>
        <v>196.95</v>
      </c>
      <c r="AH84" s="52"/>
      <c r="AJ84" s="17">
        <f t="shared" si="85"/>
        <v>196.95</v>
      </c>
      <c r="AK84" s="17">
        <f t="shared" si="86"/>
        <v>0</v>
      </c>
      <c r="AL84" s="17">
        <f t="shared" si="87"/>
        <v>0</v>
      </c>
      <c r="AM84" s="17" t="str">
        <f t="shared" si="88"/>
        <v/>
      </c>
      <c r="AO84" s="31" t="s">
        <v>57</v>
      </c>
    </row>
    <row r="85" spans="2:41" s="3" customFormat="1" ht="9.9499999999999993" customHeight="1" x14ac:dyDescent="0.2">
      <c r="B85" s="115" t="s">
        <v>8</v>
      </c>
      <c r="D85" s="40"/>
      <c r="E85" s="75" t="s">
        <v>298</v>
      </c>
      <c r="F85" s="75"/>
      <c r="G85" s="30" t="s">
        <v>91</v>
      </c>
      <c r="H85" s="30"/>
      <c r="I85" s="30" t="s">
        <v>299</v>
      </c>
      <c r="J85" s="30"/>
      <c r="K85" s="30"/>
      <c r="L85" s="30" t="s">
        <v>575</v>
      </c>
      <c r="M85" s="30"/>
      <c r="N85" s="30"/>
      <c r="P85" s="75" t="s">
        <v>369</v>
      </c>
      <c r="Q85" s="91"/>
      <c r="R85" s="29"/>
      <c r="S85" s="39">
        <f t="shared" ref="S85" si="99">IF(Suggested="Yes",AA85,AG85)</f>
        <v>237.55</v>
      </c>
      <c r="T85" s="37" t="s">
        <v>252</v>
      </c>
      <c r="U85" s="5" t="str">
        <f>+Instructions!$B$3</f>
        <v>J</v>
      </c>
      <c r="V85" s="52"/>
      <c r="W85" s="56">
        <f>+Instructions!$C$22</f>
        <v>0</v>
      </c>
      <c r="X85" s="17">
        <f t="shared" ref="X85" si="100">ROUND($AA85*(1-W85)+0.004999,2)</f>
        <v>237.55</v>
      </c>
      <c r="Y85" s="52"/>
      <c r="Z85" s="6" t="s">
        <v>557</v>
      </c>
      <c r="AA85" s="39">
        <v>237.55</v>
      </c>
      <c r="AB85" s="60">
        <f t="shared" ref="AB85" si="101">+W85</f>
        <v>0</v>
      </c>
      <c r="AC85" s="17">
        <f t="shared" ref="AC85" si="102">+X85</f>
        <v>237.55</v>
      </c>
      <c r="AD85" s="12">
        <f t="shared" ref="AD85" si="103">(AG85-AC85)/AG85</f>
        <v>0</v>
      </c>
      <c r="AE85" s="124"/>
      <c r="AF85" s="132">
        <v>3</v>
      </c>
      <c r="AG85" s="53">
        <f t="shared" ref="AG85" si="104">SUM(AJ85:AL85)+AE85</f>
        <v>237.55</v>
      </c>
      <c r="AH85" s="52"/>
      <c r="AJ85" s="17">
        <f t="shared" ref="AJ85" si="105">ROUND(AC85/(1-VLOOKUP(AF85,Group,2,FALSE)),2)</f>
        <v>237.55</v>
      </c>
      <c r="AK85" s="17">
        <f t="shared" ref="AK85" si="106">IF(VLOOKUP(AF85,Group,5,FALSE)="YES",VLOOKUP(ROUND(ROUND(AJ85,1)-AJ85,2),Round,2,FALSE)+VLOOKUP(AF85,Group,6,FALSE),0)</f>
        <v>0</v>
      </c>
      <c r="AL85" s="17">
        <f t="shared" ref="AL85" si="107">IF(VLOOKUP(AF85,Group,7,FALSE)="",0,ROUND(AJ85-0.04999,1)-AJ85+AM85)</f>
        <v>0</v>
      </c>
      <c r="AM85" s="17" t="str">
        <f t="shared" ref="AM85" si="108">IF(VLOOKUP(AF85,Group,7,FALSE)="","",VLOOKUP(AF85,Group,7,FALSE))</f>
        <v/>
      </c>
      <c r="AO85" s="31" t="s">
        <v>57</v>
      </c>
    </row>
    <row r="86" spans="2:41" s="3" customFormat="1" ht="9.9499999999999993" customHeight="1" x14ac:dyDescent="0.2">
      <c r="B86" s="115" t="s">
        <v>8</v>
      </c>
      <c r="D86" s="40"/>
      <c r="E86" s="75" t="s">
        <v>298</v>
      </c>
      <c r="F86" s="75"/>
      <c r="G86" s="30" t="s">
        <v>91</v>
      </c>
      <c r="H86" s="30"/>
      <c r="I86" s="30" t="s">
        <v>299</v>
      </c>
      <c r="J86" s="30"/>
      <c r="K86" s="30"/>
      <c r="L86" s="30" t="s">
        <v>312</v>
      </c>
      <c r="M86" s="30"/>
      <c r="N86" s="30"/>
      <c r="P86" s="75" t="s">
        <v>369</v>
      </c>
      <c r="Q86" s="29"/>
      <c r="R86" s="29"/>
      <c r="S86" s="39">
        <f t="shared" si="79"/>
        <v>185.8</v>
      </c>
      <c r="T86" s="37" t="s">
        <v>252</v>
      </c>
      <c r="U86" s="5" t="str">
        <f>+Instructions!$B$3</f>
        <v>J</v>
      </c>
      <c r="V86" s="52"/>
      <c r="W86" s="56">
        <f>+Instructions!$C$22</f>
        <v>0</v>
      </c>
      <c r="X86" s="17">
        <f t="shared" si="80"/>
        <v>185.8</v>
      </c>
      <c r="Y86" s="52"/>
      <c r="Z86" s="6" t="s">
        <v>616</v>
      </c>
      <c r="AA86" s="39">
        <v>185.8</v>
      </c>
      <c r="AB86" s="60">
        <f t="shared" si="81"/>
        <v>0</v>
      </c>
      <c r="AC86" s="17">
        <f t="shared" si="82"/>
        <v>185.8</v>
      </c>
      <c r="AD86" s="12">
        <f t="shared" si="83"/>
        <v>0</v>
      </c>
      <c r="AE86" s="124"/>
      <c r="AF86" s="132">
        <v>3</v>
      </c>
      <c r="AG86" s="53">
        <f t="shared" si="84"/>
        <v>185.8</v>
      </c>
      <c r="AH86" s="52"/>
      <c r="AJ86" s="17">
        <f t="shared" si="85"/>
        <v>185.8</v>
      </c>
      <c r="AK86" s="17">
        <f t="shared" si="86"/>
        <v>0</v>
      </c>
      <c r="AL86" s="17">
        <f t="shared" si="87"/>
        <v>0</v>
      </c>
      <c r="AM86" s="17" t="str">
        <f t="shared" si="88"/>
        <v/>
      </c>
      <c r="AO86" s="31" t="s">
        <v>57</v>
      </c>
    </row>
    <row r="87" spans="2:41" s="3" customFormat="1" ht="9.9499999999999993" customHeight="1" x14ac:dyDescent="0.2">
      <c r="B87" s="115" t="s">
        <v>8</v>
      </c>
      <c r="D87" s="40"/>
      <c r="E87" s="75" t="s">
        <v>298</v>
      </c>
      <c r="F87" s="75"/>
      <c r="G87" s="30" t="s">
        <v>91</v>
      </c>
      <c r="H87" s="30"/>
      <c r="I87" s="30" t="s">
        <v>299</v>
      </c>
      <c r="J87" s="30"/>
      <c r="K87" s="30"/>
      <c r="L87" s="30" t="s">
        <v>313</v>
      </c>
      <c r="M87" s="30"/>
      <c r="N87" s="30"/>
      <c r="P87" s="75" t="s">
        <v>369</v>
      </c>
      <c r="Q87" s="29"/>
      <c r="R87" s="29"/>
      <c r="S87" s="39">
        <f t="shared" si="79"/>
        <v>201</v>
      </c>
      <c r="T87" s="37" t="s">
        <v>252</v>
      </c>
      <c r="U87" s="5" t="str">
        <f>+Instructions!$B$3</f>
        <v>J</v>
      </c>
      <c r="V87" s="52"/>
      <c r="W87" s="56">
        <f>+Instructions!$C$22</f>
        <v>0</v>
      </c>
      <c r="X87" s="17">
        <f t="shared" si="80"/>
        <v>201</v>
      </c>
      <c r="Y87" s="52"/>
      <c r="Z87" s="6" t="s">
        <v>616</v>
      </c>
      <c r="AA87" s="39">
        <v>201</v>
      </c>
      <c r="AB87" s="60">
        <f t="shared" si="81"/>
        <v>0</v>
      </c>
      <c r="AC87" s="17">
        <f t="shared" si="82"/>
        <v>201</v>
      </c>
      <c r="AD87" s="12">
        <f t="shared" si="83"/>
        <v>0</v>
      </c>
      <c r="AE87" s="124"/>
      <c r="AF87" s="132">
        <v>3</v>
      </c>
      <c r="AG87" s="53">
        <f t="shared" si="84"/>
        <v>201</v>
      </c>
      <c r="AH87" s="52"/>
      <c r="AJ87" s="17">
        <f t="shared" si="85"/>
        <v>201</v>
      </c>
      <c r="AK87" s="17">
        <f t="shared" si="86"/>
        <v>0</v>
      </c>
      <c r="AL87" s="17">
        <f t="shared" si="87"/>
        <v>0</v>
      </c>
      <c r="AM87" s="17" t="str">
        <f t="shared" si="88"/>
        <v/>
      </c>
      <c r="AO87" s="31" t="s">
        <v>57</v>
      </c>
    </row>
    <row r="88" spans="2:41" s="3" customFormat="1" ht="9.9499999999999993" customHeight="1" x14ac:dyDescent="0.2">
      <c r="B88" s="115" t="s">
        <v>8</v>
      </c>
      <c r="D88" s="40"/>
      <c r="E88" s="75" t="s">
        <v>298</v>
      </c>
      <c r="F88" s="75"/>
      <c r="G88" s="30" t="s">
        <v>91</v>
      </c>
      <c r="H88" s="30"/>
      <c r="I88" s="30" t="s">
        <v>299</v>
      </c>
      <c r="J88" s="30"/>
      <c r="K88" s="30"/>
      <c r="L88" s="30" t="s">
        <v>314</v>
      </c>
      <c r="M88" s="30"/>
      <c r="N88" s="30"/>
      <c r="P88" s="75" t="s">
        <v>369</v>
      </c>
      <c r="Q88" s="29"/>
      <c r="R88" s="29"/>
      <c r="S88" s="39">
        <f t="shared" si="79"/>
        <v>201</v>
      </c>
      <c r="T88" s="37" t="s">
        <v>252</v>
      </c>
      <c r="U88" s="5" t="str">
        <f>+Instructions!$B$3</f>
        <v>J</v>
      </c>
      <c r="V88" s="52"/>
      <c r="W88" s="56">
        <f>+Instructions!$C$22</f>
        <v>0</v>
      </c>
      <c r="X88" s="17">
        <f t="shared" si="80"/>
        <v>201</v>
      </c>
      <c r="Y88" s="52"/>
      <c r="Z88" s="6" t="s">
        <v>616</v>
      </c>
      <c r="AA88" s="39">
        <v>201</v>
      </c>
      <c r="AB88" s="60">
        <f t="shared" si="81"/>
        <v>0</v>
      </c>
      <c r="AC88" s="17">
        <f t="shared" si="82"/>
        <v>201</v>
      </c>
      <c r="AD88" s="12">
        <f t="shared" si="83"/>
        <v>0</v>
      </c>
      <c r="AE88" s="124"/>
      <c r="AF88" s="132">
        <v>3</v>
      </c>
      <c r="AG88" s="53">
        <f t="shared" si="84"/>
        <v>201</v>
      </c>
      <c r="AH88" s="52"/>
      <c r="AJ88" s="17">
        <f t="shared" si="85"/>
        <v>201</v>
      </c>
      <c r="AK88" s="17">
        <f t="shared" si="86"/>
        <v>0</v>
      </c>
      <c r="AL88" s="17">
        <f t="shared" si="87"/>
        <v>0</v>
      </c>
      <c r="AM88" s="17" t="str">
        <f t="shared" si="88"/>
        <v/>
      </c>
      <c r="AO88" s="31" t="s">
        <v>57</v>
      </c>
    </row>
    <row r="89" spans="2:41" s="3" customFormat="1" ht="9.9499999999999993" customHeight="1" x14ac:dyDescent="0.2">
      <c r="B89" s="115" t="s">
        <v>8</v>
      </c>
      <c r="D89" s="40"/>
      <c r="E89" s="75" t="s">
        <v>298</v>
      </c>
      <c r="F89" s="75"/>
      <c r="G89" s="30" t="s">
        <v>91</v>
      </c>
      <c r="H89" s="30"/>
      <c r="I89" s="30" t="s">
        <v>299</v>
      </c>
      <c r="J89" s="30"/>
      <c r="K89" s="30"/>
      <c r="L89" s="30" t="s">
        <v>315</v>
      </c>
      <c r="M89" s="30"/>
      <c r="N89" s="30"/>
      <c r="P89" s="75" t="s">
        <v>369</v>
      </c>
      <c r="Q89" s="29"/>
      <c r="R89" s="29"/>
      <c r="S89" s="39">
        <f t="shared" si="79"/>
        <v>72.099999999999994</v>
      </c>
      <c r="T89" s="37" t="s">
        <v>252</v>
      </c>
      <c r="U89" s="5" t="str">
        <f>+Instructions!$B$3</f>
        <v>J</v>
      </c>
      <c r="V89" s="52"/>
      <c r="W89" s="56">
        <f>+Instructions!$C$22</f>
        <v>0</v>
      </c>
      <c r="X89" s="17">
        <f t="shared" si="80"/>
        <v>72.099999999999994</v>
      </c>
      <c r="Y89" s="52"/>
      <c r="Z89" s="6" t="s">
        <v>616</v>
      </c>
      <c r="AA89" s="39">
        <v>72.099999999999994</v>
      </c>
      <c r="AB89" s="60">
        <f t="shared" si="81"/>
        <v>0</v>
      </c>
      <c r="AC89" s="17">
        <f t="shared" si="82"/>
        <v>72.099999999999994</v>
      </c>
      <c r="AD89" s="12">
        <f t="shared" si="83"/>
        <v>0</v>
      </c>
      <c r="AE89" s="124"/>
      <c r="AF89" s="132">
        <v>3</v>
      </c>
      <c r="AG89" s="53">
        <f t="shared" si="84"/>
        <v>72.099999999999994</v>
      </c>
      <c r="AH89" s="52"/>
      <c r="AJ89" s="17">
        <f t="shared" si="85"/>
        <v>72.099999999999994</v>
      </c>
      <c r="AK89" s="17">
        <f t="shared" si="86"/>
        <v>0</v>
      </c>
      <c r="AL89" s="17">
        <f t="shared" si="87"/>
        <v>0</v>
      </c>
      <c r="AM89" s="17" t="str">
        <f t="shared" si="88"/>
        <v/>
      </c>
      <c r="AO89" s="31" t="s">
        <v>57</v>
      </c>
    </row>
    <row r="90" spans="2:41" s="3" customFormat="1" ht="9.9499999999999993" customHeight="1" x14ac:dyDescent="0.2">
      <c r="B90" s="115" t="s">
        <v>8</v>
      </c>
      <c r="D90" s="40"/>
      <c r="E90" s="75" t="s">
        <v>298</v>
      </c>
      <c r="F90" s="75"/>
      <c r="G90" s="30" t="s">
        <v>91</v>
      </c>
      <c r="H90" s="30"/>
      <c r="I90" s="30" t="s">
        <v>299</v>
      </c>
      <c r="J90" s="30"/>
      <c r="K90" s="30"/>
      <c r="L90" s="30" t="s">
        <v>485</v>
      </c>
      <c r="M90" s="30"/>
      <c r="N90" s="30"/>
      <c r="P90" s="75" t="s">
        <v>369</v>
      </c>
      <c r="Q90" s="29"/>
      <c r="R90" s="29"/>
      <c r="S90" s="39">
        <f t="shared" si="79"/>
        <v>101.55</v>
      </c>
      <c r="T90" s="37" t="s">
        <v>252</v>
      </c>
      <c r="U90" s="5" t="str">
        <f>+Instructions!$B$3</f>
        <v>J</v>
      </c>
      <c r="V90" s="52"/>
      <c r="W90" s="56">
        <f>+Instructions!$C$22</f>
        <v>0</v>
      </c>
      <c r="X90" s="17">
        <f t="shared" si="80"/>
        <v>101.55</v>
      </c>
      <c r="Y90" s="52"/>
      <c r="Z90" s="6" t="s">
        <v>616</v>
      </c>
      <c r="AA90" s="39">
        <v>101.55</v>
      </c>
      <c r="AB90" s="60">
        <f t="shared" si="81"/>
        <v>0</v>
      </c>
      <c r="AC90" s="17">
        <f t="shared" si="82"/>
        <v>101.55</v>
      </c>
      <c r="AD90" s="12">
        <f t="shared" si="83"/>
        <v>0</v>
      </c>
      <c r="AE90" s="124"/>
      <c r="AF90" s="132">
        <v>3</v>
      </c>
      <c r="AG90" s="53">
        <f t="shared" si="84"/>
        <v>101.55</v>
      </c>
      <c r="AH90" s="52"/>
      <c r="AJ90" s="17">
        <f t="shared" si="85"/>
        <v>101.55</v>
      </c>
      <c r="AK90" s="17">
        <f t="shared" si="86"/>
        <v>0</v>
      </c>
      <c r="AL90" s="17">
        <f t="shared" si="87"/>
        <v>0</v>
      </c>
      <c r="AM90" s="17" t="str">
        <f t="shared" si="88"/>
        <v/>
      </c>
      <c r="AO90" s="31" t="s">
        <v>57</v>
      </c>
    </row>
    <row r="91" spans="2:41" s="3" customFormat="1" ht="9.9499999999999993" customHeight="1" x14ac:dyDescent="0.2">
      <c r="B91" s="115" t="s">
        <v>8</v>
      </c>
      <c r="D91" s="40"/>
      <c r="E91" s="75" t="s">
        <v>298</v>
      </c>
      <c r="F91" s="75"/>
      <c r="G91" s="30" t="s">
        <v>91</v>
      </c>
      <c r="H91" s="30"/>
      <c r="I91" s="30" t="s">
        <v>299</v>
      </c>
      <c r="J91" s="30"/>
      <c r="K91" s="30"/>
      <c r="L91" s="30" t="s">
        <v>576</v>
      </c>
      <c r="M91" s="30"/>
      <c r="N91" s="30"/>
      <c r="P91" s="75" t="s">
        <v>369</v>
      </c>
      <c r="Q91" s="91"/>
      <c r="R91" s="29"/>
      <c r="S91" s="39">
        <f t="shared" si="79"/>
        <v>237.55</v>
      </c>
      <c r="T91" s="37" t="s">
        <v>252</v>
      </c>
      <c r="U91" s="5" t="str">
        <f>+Instructions!$B$3</f>
        <v>J</v>
      </c>
      <c r="V91" s="52"/>
      <c r="W91" s="56">
        <f>+Instructions!$C$22</f>
        <v>0</v>
      </c>
      <c r="X91" s="17">
        <f t="shared" si="80"/>
        <v>237.55</v>
      </c>
      <c r="Y91" s="52"/>
      <c r="Z91" s="6" t="s">
        <v>557</v>
      </c>
      <c r="AA91" s="39">
        <v>237.55</v>
      </c>
      <c r="AB91" s="60">
        <f t="shared" si="81"/>
        <v>0</v>
      </c>
      <c r="AC91" s="17">
        <f t="shared" si="82"/>
        <v>237.55</v>
      </c>
      <c r="AD91" s="12">
        <f t="shared" si="83"/>
        <v>0</v>
      </c>
      <c r="AE91" s="124"/>
      <c r="AF91" s="132">
        <v>3</v>
      </c>
      <c r="AG91" s="53">
        <f t="shared" si="84"/>
        <v>237.55</v>
      </c>
      <c r="AH91" s="52"/>
      <c r="AJ91" s="17">
        <f t="shared" si="85"/>
        <v>237.55</v>
      </c>
      <c r="AK91" s="17">
        <f t="shared" si="86"/>
        <v>0</v>
      </c>
      <c r="AL91" s="17">
        <f t="shared" si="87"/>
        <v>0</v>
      </c>
      <c r="AM91" s="17" t="str">
        <f t="shared" si="88"/>
        <v/>
      </c>
      <c r="AO91" s="31" t="s">
        <v>57</v>
      </c>
    </row>
    <row r="92" spans="2:41" s="3" customFormat="1" ht="9.9499999999999993" customHeight="1" x14ac:dyDescent="0.2">
      <c r="B92" s="115" t="s">
        <v>8</v>
      </c>
      <c r="D92" s="40"/>
      <c r="E92" s="75" t="s">
        <v>298</v>
      </c>
      <c r="F92" s="75"/>
      <c r="G92" s="30" t="s">
        <v>91</v>
      </c>
      <c r="H92" s="30"/>
      <c r="I92" s="30" t="s">
        <v>299</v>
      </c>
      <c r="J92" s="30"/>
      <c r="K92" s="30"/>
      <c r="L92" s="30" t="s">
        <v>316</v>
      </c>
      <c r="M92" s="30"/>
      <c r="N92" s="30"/>
      <c r="P92" s="75" t="s">
        <v>369</v>
      </c>
      <c r="Q92" s="29"/>
      <c r="R92" s="29"/>
      <c r="S92" s="39">
        <f t="shared" si="79"/>
        <v>179.7</v>
      </c>
      <c r="T92" s="37" t="s">
        <v>252</v>
      </c>
      <c r="U92" s="5" t="str">
        <f>+Instructions!$B$3</f>
        <v>J</v>
      </c>
      <c r="V92" s="52"/>
      <c r="W92" s="56">
        <f>+Instructions!$C$22</f>
        <v>0</v>
      </c>
      <c r="X92" s="17">
        <f t="shared" si="80"/>
        <v>179.7</v>
      </c>
      <c r="Y92" s="52"/>
      <c r="Z92" s="6" t="s">
        <v>616</v>
      </c>
      <c r="AA92" s="39">
        <v>179.7</v>
      </c>
      <c r="AB92" s="60">
        <f t="shared" si="81"/>
        <v>0</v>
      </c>
      <c r="AC92" s="17">
        <f t="shared" si="82"/>
        <v>179.7</v>
      </c>
      <c r="AD92" s="12">
        <f t="shared" si="83"/>
        <v>0</v>
      </c>
      <c r="AE92" s="124"/>
      <c r="AF92" s="132">
        <v>3</v>
      </c>
      <c r="AG92" s="53">
        <f t="shared" si="84"/>
        <v>179.7</v>
      </c>
      <c r="AH92" s="52"/>
      <c r="AJ92" s="17">
        <f t="shared" si="85"/>
        <v>179.7</v>
      </c>
      <c r="AK92" s="17">
        <f t="shared" si="86"/>
        <v>0</v>
      </c>
      <c r="AL92" s="17">
        <f t="shared" si="87"/>
        <v>0</v>
      </c>
      <c r="AM92" s="17" t="str">
        <f t="shared" si="88"/>
        <v/>
      </c>
      <c r="AO92" s="31" t="s">
        <v>57</v>
      </c>
    </row>
    <row r="93" spans="2:41" s="3" customFormat="1" ht="2.1" customHeight="1" x14ac:dyDescent="0.2">
      <c r="C93" s="74"/>
      <c r="E93" s="30"/>
      <c r="P93" s="4"/>
      <c r="Q93" s="6"/>
      <c r="S93" s="21"/>
      <c r="T93" s="68"/>
      <c r="U93" s="5"/>
      <c r="V93" s="52"/>
      <c r="W93" s="70"/>
      <c r="X93" s="70"/>
      <c r="Y93" s="52"/>
      <c r="Z93" s="39"/>
      <c r="AA93" s="17"/>
      <c r="AB93" s="15"/>
      <c r="AC93" s="15"/>
      <c r="AD93" s="15"/>
      <c r="AE93" s="15"/>
      <c r="AF93" s="65"/>
      <c r="AG93" s="17"/>
      <c r="AH93" s="52"/>
      <c r="AO93" s="31" t="s">
        <v>57</v>
      </c>
    </row>
    <row r="94" spans="2:41" s="3" customFormat="1" ht="10.35" customHeight="1" x14ac:dyDescent="0.2">
      <c r="C94" s="175" t="s">
        <v>270</v>
      </c>
      <c r="D94" s="152"/>
      <c r="E94" s="30"/>
      <c r="P94" s="4"/>
      <c r="Q94" s="6"/>
      <c r="S94" s="21"/>
      <c r="U94" s="5"/>
      <c r="V94" s="52"/>
      <c r="W94" s="56"/>
      <c r="X94" s="15"/>
      <c r="Y94" s="52"/>
      <c r="Z94" s="39"/>
      <c r="AA94" s="39"/>
      <c r="AB94" s="55"/>
      <c r="AC94" s="17"/>
      <c r="AD94" s="15"/>
      <c r="AE94" s="65"/>
      <c r="AF94" s="65"/>
      <c r="AG94" s="17"/>
      <c r="AH94" s="52"/>
      <c r="AI94" s="127"/>
      <c r="AJ94" s="17"/>
      <c r="AK94" s="17"/>
      <c r="AL94" s="17"/>
      <c r="AM94" s="17"/>
      <c r="AO94" s="31" t="s">
        <v>57</v>
      </c>
    </row>
    <row r="95" spans="2:41" s="3" customFormat="1" ht="9.9499999999999993" customHeight="1" x14ac:dyDescent="0.2">
      <c r="C95" s="74" t="s">
        <v>427</v>
      </c>
      <c r="D95" s="152"/>
      <c r="E95" s="30"/>
      <c r="P95" s="4"/>
      <c r="Q95" s="6"/>
      <c r="R95" s="80" t="s">
        <v>359</v>
      </c>
      <c r="S95" s="179" t="s">
        <v>360</v>
      </c>
      <c r="T95" s="182"/>
      <c r="U95" s="5"/>
      <c r="V95" s="52"/>
      <c r="W95" s="56"/>
      <c r="X95" s="15"/>
      <c r="Y95" s="52"/>
      <c r="Z95" s="39"/>
      <c r="AA95" s="39"/>
      <c r="AB95" s="55"/>
      <c r="AC95" s="17"/>
      <c r="AD95" s="15"/>
      <c r="AE95" s="65"/>
      <c r="AF95" s="65"/>
      <c r="AG95" s="17"/>
      <c r="AH95" s="52"/>
      <c r="AI95" s="127"/>
      <c r="AJ95" s="17"/>
      <c r="AK95" s="17"/>
      <c r="AL95" s="17"/>
      <c r="AM95" s="17"/>
      <c r="AO95" s="31" t="s">
        <v>57</v>
      </c>
    </row>
    <row r="96" spans="2:41" s="3" customFormat="1" ht="3" customHeight="1" x14ac:dyDescent="0.2">
      <c r="C96" s="74"/>
      <c r="E96" s="30"/>
      <c r="P96" s="4"/>
      <c r="Q96" s="6"/>
      <c r="S96" s="21"/>
      <c r="T96" s="68"/>
      <c r="U96" s="5"/>
      <c r="V96" s="52"/>
      <c r="W96" s="70"/>
      <c r="X96" s="70"/>
      <c r="Y96" s="52"/>
      <c r="Z96" s="39"/>
      <c r="AA96" s="17"/>
      <c r="AB96" s="15"/>
      <c r="AC96" s="15"/>
      <c r="AD96" s="15"/>
      <c r="AE96" s="15"/>
      <c r="AF96" s="65"/>
      <c r="AG96" s="17"/>
      <c r="AH96" s="52"/>
      <c r="AO96" s="31" t="s">
        <v>57</v>
      </c>
    </row>
    <row r="97" spans="2:41" s="3" customFormat="1" ht="9.9499999999999993" customHeight="1" x14ac:dyDescent="0.2">
      <c r="D97" s="180" t="s">
        <v>297</v>
      </c>
      <c r="E97" s="30"/>
      <c r="P97" s="4"/>
      <c r="Q97" s="6"/>
      <c r="R97" s="80"/>
      <c r="S97" s="183"/>
      <c r="T97" s="11"/>
      <c r="U97" s="5"/>
      <c r="V97" s="52"/>
      <c r="W97" s="56"/>
      <c r="X97" s="15"/>
      <c r="Y97" s="52"/>
      <c r="Z97" s="39"/>
      <c r="AA97" s="39"/>
      <c r="AB97" s="55"/>
      <c r="AC97" s="17"/>
      <c r="AD97" s="15"/>
      <c r="AE97" s="65"/>
      <c r="AF97" s="65"/>
      <c r="AG97" s="17"/>
      <c r="AH97" s="52"/>
      <c r="AI97" s="127"/>
      <c r="AJ97" s="17"/>
      <c r="AK97" s="17"/>
      <c r="AL97" s="17"/>
      <c r="AM97" s="17"/>
      <c r="AO97" s="31" t="s">
        <v>57</v>
      </c>
    </row>
    <row r="98" spans="2:41" s="3" customFormat="1" ht="2.1" customHeight="1" x14ac:dyDescent="0.2">
      <c r="C98" s="74"/>
      <c r="E98" s="30"/>
      <c r="P98" s="4"/>
      <c r="Q98" s="6"/>
      <c r="S98" s="21"/>
      <c r="T98" s="68"/>
      <c r="U98" s="5"/>
      <c r="V98" s="52"/>
      <c r="W98" s="70"/>
      <c r="X98" s="70"/>
      <c r="Y98" s="52"/>
      <c r="Z98" s="39"/>
      <c r="AA98" s="17"/>
      <c r="AB98" s="15"/>
      <c r="AC98" s="15"/>
      <c r="AD98" s="15"/>
      <c r="AE98" s="15"/>
      <c r="AF98" s="65"/>
      <c r="AG98" s="17"/>
      <c r="AH98" s="52"/>
      <c r="AO98" s="31" t="s">
        <v>57</v>
      </c>
    </row>
    <row r="99" spans="2:41" s="3" customFormat="1" ht="9.9499999999999993" customHeight="1" x14ac:dyDescent="0.2">
      <c r="B99" s="115" t="s">
        <v>8</v>
      </c>
      <c r="D99" s="40"/>
      <c r="E99" s="75" t="s">
        <v>298</v>
      </c>
      <c r="F99" s="75"/>
      <c r="G99" s="30" t="s">
        <v>91</v>
      </c>
      <c r="H99" s="30"/>
      <c r="I99" s="30" t="s">
        <v>299</v>
      </c>
      <c r="J99" s="30"/>
      <c r="K99" s="30"/>
      <c r="L99" s="30" t="s">
        <v>317</v>
      </c>
      <c r="M99" s="30"/>
      <c r="N99" s="30"/>
      <c r="P99" s="75" t="s">
        <v>369</v>
      </c>
      <c r="Q99" s="29"/>
      <c r="R99" s="29"/>
      <c r="S99" s="39">
        <f t="shared" si="79"/>
        <v>185.8</v>
      </c>
      <c r="T99" s="37" t="s">
        <v>252</v>
      </c>
      <c r="U99" s="5" t="str">
        <f>+Instructions!$B$3</f>
        <v>J</v>
      </c>
      <c r="V99" s="52"/>
      <c r="W99" s="56">
        <f>+Instructions!$C$22</f>
        <v>0</v>
      </c>
      <c r="X99" s="17">
        <f t="shared" si="80"/>
        <v>185.8</v>
      </c>
      <c r="Y99" s="52"/>
      <c r="Z99" s="6" t="s">
        <v>616</v>
      </c>
      <c r="AA99" s="39">
        <v>185.8</v>
      </c>
      <c r="AB99" s="60">
        <f t="shared" si="81"/>
        <v>0</v>
      </c>
      <c r="AC99" s="17">
        <f t="shared" si="82"/>
        <v>185.8</v>
      </c>
      <c r="AD99" s="12">
        <f t="shared" si="83"/>
        <v>0</v>
      </c>
      <c r="AE99" s="124"/>
      <c r="AF99" s="132">
        <v>3</v>
      </c>
      <c r="AG99" s="53">
        <f t="shared" si="84"/>
        <v>185.8</v>
      </c>
      <c r="AH99" s="52"/>
      <c r="AJ99" s="17">
        <f t="shared" si="85"/>
        <v>185.8</v>
      </c>
      <c r="AK99" s="17">
        <f t="shared" si="86"/>
        <v>0</v>
      </c>
      <c r="AL99" s="17">
        <f t="shared" si="87"/>
        <v>0</v>
      </c>
      <c r="AM99" s="17" t="str">
        <f t="shared" si="88"/>
        <v/>
      </c>
      <c r="AO99" s="31" t="s">
        <v>57</v>
      </c>
    </row>
    <row r="100" spans="2:41" s="3" customFormat="1" ht="9.9499999999999993" customHeight="1" x14ac:dyDescent="0.2">
      <c r="B100" s="115" t="s">
        <v>8</v>
      </c>
      <c r="D100" s="40"/>
      <c r="E100" s="75" t="s">
        <v>298</v>
      </c>
      <c r="F100" s="75"/>
      <c r="G100" s="30" t="s">
        <v>91</v>
      </c>
      <c r="H100" s="30"/>
      <c r="I100" s="30" t="s">
        <v>299</v>
      </c>
      <c r="J100" s="30"/>
      <c r="K100" s="30"/>
      <c r="L100" s="30" t="s">
        <v>318</v>
      </c>
      <c r="M100" s="30"/>
      <c r="N100" s="30"/>
      <c r="P100" s="75" t="s">
        <v>369</v>
      </c>
      <c r="Q100" s="29"/>
      <c r="R100" s="29"/>
      <c r="S100" s="39">
        <f t="shared" si="79"/>
        <v>179.7</v>
      </c>
      <c r="T100" s="37" t="s">
        <v>252</v>
      </c>
      <c r="U100" s="5" t="str">
        <f>+Instructions!$B$3</f>
        <v>J</v>
      </c>
      <c r="V100" s="52"/>
      <c r="W100" s="56">
        <f>+Instructions!$C$22</f>
        <v>0</v>
      </c>
      <c r="X100" s="17">
        <f t="shared" si="80"/>
        <v>179.7</v>
      </c>
      <c r="Y100" s="52"/>
      <c r="Z100" s="6" t="s">
        <v>616</v>
      </c>
      <c r="AA100" s="39">
        <v>179.7</v>
      </c>
      <c r="AB100" s="60">
        <f t="shared" si="81"/>
        <v>0</v>
      </c>
      <c r="AC100" s="17">
        <f t="shared" si="82"/>
        <v>179.7</v>
      </c>
      <c r="AD100" s="12">
        <f t="shared" si="83"/>
        <v>0</v>
      </c>
      <c r="AE100" s="124"/>
      <c r="AF100" s="132">
        <v>3</v>
      </c>
      <c r="AG100" s="53">
        <f t="shared" si="84"/>
        <v>179.7</v>
      </c>
      <c r="AH100" s="52"/>
      <c r="AJ100" s="17">
        <f t="shared" si="85"/>
        <v>179.7</v>
      </c>
      <c r="AK100" s="17">
        <f t="shared" si="86"/>
        <v>0</v>
      </c>
      <c r="AL100" s="17">
        <f t="shared" si="87"/>
        <v>0</v>
      </c>
      <c r="AM100" s="17" t="str">
        <f t="shared" si="88"/>
        <v/>
      </c>
      <c r="AO100" s="31" t="s">
        <v>57</v>
      </c>
    </row>
    <row r="101" spans="2:41" s="3" customFormat="1" ht="9.9499999999999993" customHeight="1" x14ac:dyDescent="0.2">
      <c r="B101" s="115" t="s">
        <v>8</v>
      </c>
      <c r="D101" s="40"/>
      <c r="E101" s="75" t="s">
        <v>298</v>
      </c>
      <c r="F101" s="75"/>
      <c r="G101" s="30" t="s">
        <v>91</v>
      </c>
      <c r="H101" s="30"/>
      <c r="I101" s="30" t="s">
        <v>299</v>
      </c>
      <c r="J101" s="30"/>
      <c r="K101" s="30"/>
      <c r="L101" s="30" t="s">
        <v>319</v>
      </c>
      <c r="M101" s="30"/>
      <c r="N101" s="30"/>
      <c r="P101" s="75" t="s">
        <v>369</v>
      </c>
      <c r="Q101" s="29"/>
      <c r="R101" s="29"/>
      <c r="S101" s="39">
        <f t="shared" si="79"/>
        <v>185.8</v>
      </c>
      <c r="T101" s="37" t="s">
        <v>252</v>
      </c>
      <c r="U101" s="5" t="str">
        <f>+Instructions!$B$3</f>
        <v>J</v>
      </c>
      <c r="V101" s="52"/>
      <c r="W101" s="56">
        <f>+Instructions!$C$22</f>
        <v>0</v>
      </c>
      <c r="X101" s="17">
        <f t="shared" si="80"/>
        <v>185.8</v>
      </c>
      <c r="Y101" s="52"/>
      <c r="Z101" s="6" t="s">
        <v>616</v>
      </c>
      <c r="AA101" s="39">
        <v>185.8</v>
      </c>
      <c r="AB101" s="60">
        <f t="shared" si="81"/>
        <v>0</v>
      </c>
      <c r="AC101" s="17">
        <f t="shared" si="82"/>
        <v>185.8</v>
      </c>
      <c r="AD101" s="12">
        <f t="shared" si="83"/>
        <v>0</v>
      </c>
      <c r="AE101" s="124"/>
      <c r="AF101" s="132">
        <v>3</v>
      </c>
      <c r="AG101" s="53">
        <f t="shared" si="84"/>
        <v>185.8</v>
      </c>
      <c r="AH101" s="52"/>
      <c r="AJ101" s="17">
        <f t="shared" si="85"/>
        <v>185.8</v>
      </c>
      <c r="AK101" s="17">
        <f t="shared" si="86"/>
        <v>0</v>
      </c>
      <c r="AL101" s="17">
        <f t="shared" si="87"/>
        <v>0</v>
      </c>
      <c r="AM101" s="17" t="str">
        <f t="shared" si="88"/>
        <v/>
      </c>
      <c r="AO101" s="31" t="s">
        <v>57</v>
      </c>
    </row>
    <row r="102" spans="2:41" s="3" customFormat="1" ht="9.9499999999999993" customHeight="1" x14ac:dyDescent="0.2">
      <c r="B102" s="115" t="s">
        <v>8</v>
      </c>
      <c r="D102" s="40"/>
      <c r="E102" s="75" t="s">
        <v>298</v>
      </c>
      <c r="F102" s="75"/>
      <c r="G102" s="30" t="s">
        <v>91</v>
      </c>
      <c r="H102" s="30"/>
      <c r="I102" s="30" t="s">
        <v>299</v>
      </c>
      <c r="J102" s="30"/>
      <c r="K102" s="30"/>
      <c r="L102" s="30" t="s">
        <v>320</v>
      </c>
      <c r="M102" s="30"/>
      <c r="N102" s="30"/>
      <c r="P102" s="75" t="s">
        <v>369</v>
      </c>
      <c r="Q102" s="29"/>
      <c r="R102" s="29"/>
      <c r="S102" s="39">
        <f t="shared" si="79"/>
        <v>185.8</v>
      </c>
      <c r="T102" s="37" t="s">
        <v>252</v>
      </c>
      <c r="U102" s="5" t="str">
        <f>+Instructions!$B$3</f>
        <v>J</v>
      </c>
      <c r="V102" s="52"/>
      <c r="W102" s="56">
        <f>+Instructions!$C$22</f>
        <v>0</v>
      </c>
      <c r="X102" s="17">
        <f t="shared" si="80"/>
        <v>185.8</v>
      </c>
      <c r="Y102" s="52"/>
      <c r="Z102" s="6" t="s">
        <v>616</v>
      </c>
      <c r="AA102" s="39">
        <v>185.8</v>
      </c>
      <c r="AB102" s="60">
        <f t="shared" si="81"/>
        <v>0</v>
      </c>
      <c r="AC102" s="17">
        <f t="shared" si="82"/>
        <v>185.8</v>
      </c>
      <c r="AD102" s="12">
        <f t="shared" si="83"/>
        <v>0</v>
      </c>
      <c r="AE102" s="124"/>
      <c r="AF102" s="132">
        <v>3</v>
      </c>
      <c r="AG102" s="53">
        <f t="shared" si="84"/>
        <v>185.8</v>
      </c>
      <c r="AH102" s="52"/>
      <c r="AJ102" s="17">
        <f t="shared" si="85"/>
        <v>185.8</v>
      </c>
      <c r="AK102" s="17">
        <f t="shared" si="86"/>
        <v>0</v>
      </c>
      <c r="AL102" s="17">
        <f t="shared" si="87"/>
        <v>0</v>
      </c>
      <c r="AM102" s="17" t="str">
        <f t="shared" si="88"/>
        <v/>
      </c>
      <c r="AO102" s="31" t="s">
        <v>57</v>
      </c>
    </row>
    <row r="103" spans="2:41" s="3" customFormat="1" ht="9.9499999999999993" customHeight="1" x14ac:dyDescent="0.2">
      <c r="B103" s="115" t="s">
        <v>8</v>
      </c>
      <c r="D103" s="40"/>
      <c r="E103" s="75" t="s">
        <v>298</v>
      </c>
      <c r="F103" s="75"/>
      <c r="G103" s="30" t="s">
        <v>91</v>
      </c>
      <c r="H103" s="30"/>
      <c r="I103" s="30" t="s">
        <v>299</v>
      </c>
      <c r="J103" s="30"/>
      <c r="K103" s="30"/>
      <c r="L103" s="30" t="s">
        <v>577</v>
      </c>
      <c r="M103" s="30"/>
      <c r="N103" s="30"/>
      <c r="P103" s="75" t="s">
        <v>369</v>
      </c>
      <c r="Q103" s="91"/>
      <c r="R103" s="29"/>
      <c r="S103" s="39">
        <f t="shared" ref="S103" si="109">IF(Suggested="Yes",AA103,AG103)</f>
        <v>237.55</v>
      </c>
      <c r="T103" s="37" t="s">
        <v>252</v>
      </c>
      <c r="U103" s="5" t="str">
        <f>+Instructions!$B$3</f>
        <v>J</v>
      </c>
      <c r="V103" s="52"/>
      <c r="W103" s="56">
        <f>+Instructions!$C$22</f>
        <v>0</v>
      </c>
      <c r="X103" s="17">
        <f t="shared" ref="X103" si="110">ROUND($AA103*(1-W103)+0.004999,2)</f>
        <v>237.55</v>
      </c>
      <c r="Y103" s="52"/>
      <c r="Z103" s="6" t="s">
        <v>557</v>
      </c>
      <c r="AA103" s="39">
        <v>237.55</v>
      </c>
      <c r="AB103" s="60">
        <f t="shared" ref="AB103" si="111">+W103</f>
        <v>0</v>
      </c>
      <c r="AC103" s="17">
        <f t="shared" ref="AC103" si="112">+X103</f>
        <v>237.55</v>
      </c>
      <c r="AD103" s="12">
        <f t="shared" ref="AD103" si="113">(AG103-AC103)/AG103</f>
        <v>0</v>
      </c>
      <c r="AE103" s="124"/>
      <c r="AF103" s="132">
        <v>3</v>
      </c>
      <c r="AG103" s="53">
        <f t="shared" ref="AG103" si="114">SUM(AJ103:AL103)+AE103</f>
        <v>237.55</v>
      </c>
      <c r="AH103" s="52"/>
      <c r="AJ103" s="17">
        <f t="shared" ref="AJ103" si="115">ROUND(AC103/(1-VLOOKUP(AF103,Group,2,FALSE)),2)</f>
        <v>237.55</v>
      </c>
      <c r="AK103" s="17">
        <f t="shared" ref="AK103" si="116">IF(VLOOKUP(AF103,Group,5,FALSE)="YES",VLOOKUP(ROUND(ROUND(AJ103,1)-AJ103,2),Round,2,FALSE)+VLOOKUP(AF103,Group,6,FALSE),0)</f>
        <v>0</v>
      </c>
      <c r="AL103" s="17">
        <f t="shared" ref="AL103" si="117">IF(VLOOKUP(AF103,Group,7,FALSE)="",0,ROUND(AJ103-0.04999,1)-AJ103+AM103)</f>
        <v>0</v>
      </c>
      <c r="AM103" s="17" t="str">
        <f t="shared" ref="AM103" si="118">IF(VLOOKUP(AF103,Group,7,FALSE)="","",VLOOKUP(AF103,Group,7,FALSE))</f>
        <v/>
      </c>
      <c r="AO103" s="31" t="s">
        <v>57</v>
      </c>
    </row>
    <row r="104" spans="2:41" s="3" customFormat="1" ht="9.9499999999999993" customHeight="1" x14ac:dyDescent="0.2">
      <c r="B104" s="115" t="s">
        <v>8</v>
      </c>
      <c r="D104" s="40"/>
      <c r="E104" s="75" t="s">
        <v>298</v>
      </c>
      <c r="F104" s="75"/>
      <c r="G104" s="30" t="s">
        <v>91</v>
      </c>
      <c r="H104" s="30"/>
      <c r="I104" s="30" t="s">
        <v>299</v>
      </c>
      <c r="J104" s="30"/>
      <c r="K104" s="30"/>
      <c r="L104" s="30" t="s">
        <v>321</v>
      </c>
      <c r="M104" s="30"/>
      <c r="N104" s="30"/>
      <c r="P104" s="75" t="s">
        <v>369</v>
      </c>
      <c r="Q104" s="29"/>
      <c r="R104" s="29"/>
      <c r="S104" s="39">
        <f t="shared" si="79"/>
        <v>185.8</v>
      </c>
      <c r="T104" s="37" t="s">
        <v>252</v>
      </c>
      <c r="U104" s="5" t="str">
        <f>+Instructions!$B$3</f>
        <v>J</v>
      </c>
      <c r="V104" s="52"/>
      <c r="W104" s="56">
        <f>+Instructions!$C$22</f>
        <v>0</v>
      </c>
      <c r="X104" s="17">
        <f t="shared" si="80"/>
        <v>185.8</v>
      </c>
      <c r="Y104" s="52"/>
      <c r="Z104" s="6" t="s">
        <v>616</v>
      </c>
      <c r="AA104" s="39">
        <v>185.8</v>
      </c>
      <c r="AB104" s="60">
        <f t="shared" si="81"/>
        <v>0</v>
      </c>
      <c r="AC104" s="17">
        <f t="shared" si="82"/>
        <v>185.8</v>
      </c>
      <c r="AD104" s="12">
        <f t="shared" si="83"/>
        <v>0</v>
      </c>
      <c r="AE104" s="124"/>
      <c r="AF104" s="132">
        <v>3</v>
      </c>
      <c r="AG104" s="53">
        <f t="shared" si="84"/>
        <v>185.8</v>
      </c>
      <c r="AH104" s="52"/>
      <c r="AJ104" s="17">
        <f t="shared" si="85"/>
        <v>185.8</v>
      </c>
      <c r="AK104" s="17">
        <f t="shared" si="86"/>
        <v>0</v>
      </c>
      <c r="AL104" s="17">
        <f t="shared" si="87"/>
        <v>0</v>
      </c>
      <c r="AM104" s="17" t="str">
        <f t="shared" si="88"/>
        <v/>
      </c>
      <c r="AO104" s="31" t="s">
        <v>57</v>
      </c>
    </row>
    <row r="105" spans="2:41" s="3" customFormat="1" ht="9.9499999999999993" customHeight="1" x14ac:dyDescent="0.2">
      <c r="B105" s="115" t="s">
        <v>8</v>
      </c>
      <c r="D105" s="40"/>
      <c r="E105" s="75" t="s">
        <v>298</v>
      </c>
      <c r="F105" s="75"/>
      <c r="G105" s="30" t="s">
        <v>91</v>
      </c>
      <c r="H105" s="30"/>
      <c r="I105" s="30" t="s">
        <v>299</v>
      </c>
      <c r="J105" s="30"/>
      <c r="K105" s="30"/>
      <c r="L105" s="30" t="s">
        <v>322</v>
      </c>
      <c r="M105" s="30"/>
      <c r="N105" s="30"/>
      <c r="P105" s="75" t="s">
        <v>369</v>
      </c>
      <c r="Q105" s="29"/>
      <c r="R105" s="29"/>
      <c r="S105" s="39">
        <f t="shared" si="79"/>
        <v>179.7</v>
      </c>
      <c r="T105" s="37" t="s">
        <v>252</v>
      </c>
      <c r="U105" s="5" t="str">
        <f>+Instructions!$B$3</f>
        <v>J</v>
      </c>
      <c r="V105" s="52"/>
      <c r="W105" s="56">
        <f>+Instructions!$C$22</f>
        <v>0</v>
      </c>
      <c r="X105" s="17">
        <f t="shared" si="80"/>
        <v>179.7</v>
      </c>
      <c r="Y105" s="52"/>
      <c r="Z105" s="6" t="s">
        <v>616</v>
      </c>
      <c r="AA105" s="39">
        <v>179.7</v>
      </c>
      <c r="AB105" s="60">
        <f t="shared" si="81"/>
        <v>0</v>
      </c>
      <c r="AC105" s="17">
        <f t="shared" si="82"/>
        <v>179.7</v>
      </c>
      <c r="AD105" s="12">
        <f t="shared" si="83"/>
        <v>0</v>
      </c>
      <c r="AE105" s="124"/>
      <c r="AF105" s="132">
        <v>3</v>
      </c>
      <c r="AG105" s="53">
        <f t="shared" si="84"/>
        <v>179.7</v>
      </c>
      <c r="AH105" s="52"/>
      <c r="AJ105" s="17">
        <f t="shared" si="85"/>
        <v>179.7</v>
      </c>
      <c r="AK105" s="17">
        <f t="shared" si="86"/>
        <v>0</v>
      </c>
      <c r="AL105" s="17">
        <f t="shared" si="87"/>
        <v>0</v>
      </c>
      <c r="AM105" s="17" t="str">
        <f t="shared" si="88"/>
        <v/>
      </c>
      <c r="AO105" s="31" t="s">
        <v>57</v>
      </c>
    </row>
    <row r="106" spans="2:41" s="3" customFormat="1" ht="9.9499999999999993" customHeight="1" x14ac:dyDescent="0.2">
      <c r="B106" s="115" t="s">
        <v>8</v>
      </c>
      <c r="D106" s="40"/>
      <c r="E106" s="75" t="s">
        <v>298</v>
      </c>
      <c r="F106" s="75"/>
      <c r="G106" s="30" t="s">
        <v>91</v>
      </c>
      <c r="H106" s="30"/>
      <c r="I106" s="30" t="s">
        <v>299</v>
      </c>
      <c r="J106" s="30"/>
      <c r="K106" s="30"/>
      <c r="L106" s="30" t="s">
        <v>323</v>
      </c>
      <c r="M106" s="30"/>
      <c r="N106" s="30"/>
      <c r="P106" s="75" t="s">
        <v>369</v>
      </c>
      <c r="Q106" s="29"/>
      <c r="R106" s="29"/>
      <c r="S106" s="39">
        <f t="shared" si="79"/>
        <v>201</v>
      </c>
      <c r="T106" s="37" t="s">
        <v>252</v>
      </c>
      <c r="U106" s="5" t="str">
        <f>+Instructions!$B$3</f>
        <v>J</v>
      </c>
      <c r="V106" s="52"/>
      <c r="W106" s="56">
        <f>+Instructions!$C$22</f>
        <v>0</v>
      </c>
      <c r="X106" s="17">
        <f t="shared" si="80"/>
        <v>201</v>
      </c>
      <c r="Y106" s="52"/>
      <c r="Z106" s="6" t="s">
        <v>616</v>
      </c>
      <c r="AA106" s="39">
        <v>201</v>
      </c>
      <c r="AB106" s="60">
        <f t="shared" si="81"/>
        <v>0</v>
      </c>
      <c r="AC106" s="17">
        <f t="shared" si="82"/>
        <v>201</v>
      </c>
      <c r="AD106" s="12">
        <f t="shared" si="83"/>
        <v>0</v>
      </c>
      <c r="AE106" s="124"/>
      <c r="AF106" s="132">
        <v>3</v>
      </c>
      <c r="AG106" s="53">
        <f t="shared" si="84"/>
        <v>201</v>
      </c>
      <c r="AH106" s="52"/>
      <c r="AJ106" s="17">
        <f t="shared" si="85"/>
        <v>201</v>
      </c>
      <c r="AK106" s="17">
        <f t="shared" si="86"/>
        <v>0</v>
      </c>
      <c r="AL106" s="17">
        <f t="shared" si="87"/>
        <v>0</v>
      </c>
      <c r="AM106" s="17" t="str">
        <f t="shared" si="88"/>
        <v/>
      </c>
      <c r="AO106" s="31" t="s">
        <v>57</v>
      </c>
    </row>
    <row r="107" spans="2:41" s="3" customFormat="1" ht="9.9499999999999993" customHeight="1" x14ac:dyDescent="0.2">
      <c r="B107" s="115" t="s">
        <v>8</v>
      </c>
      <c r="D107" s="40"/>
      <c r="E107" s="75" t="s">
        <v>298</v>
      </c>
      <c r="F107" s="75"/>
      <c r="G107" s="30" t="s">
        <v>91</v>
      </c>
      <c r="H107" s="30"/>
      <c r="I107" s="30" t="s">
        <v>299</v>
      </c>
      <c r="J107" s="30"/>
      <c r="K107" s="30"/>
      <c r="L107" s="30" t="s">
        <v>578</v>
      </c>
      <c r="M107" s="30"/>
      <c r="N107" s="30"/>
      <c r="P107" s="75" t="s">
        <v>369</v>
      </c>
      <c r="Q107" s="91"/>
      <c r="R107" s="29"/>
      <c r="S107" s="39">
        <f t="shared" si="79"/>
        <v>237.55</v>
      </c>
      <c r="T107" s="37" t="s">
        <v>252</v>
      </c>
      <c r="U107" s="5" t="str">
        <f>+Instructions!$B$3</f>
        <v>J</v>
      </c>
      <c r="V107" s="52"/>
      <c r="W107" s="56">
        <f>+Instructions!$C$22</f>
        <v>0</v>
      </c>
      <c r="X107" s="17">
        <f t="shared" si="80"/>
        <v>237.55</v>
      </c>
      <c r="Y107" s="52"/>
      <c r="Z107" s="6" t="s">
        <v>557</v>
      </c>
      <c r="AA107" s="39">
        <v>237.55</v>
      </c>
      <c r="AB107" s="60">
        <f t="shared" si="81"/>
        <v>0</v>
      </c>
      <c r="AC107" s="17">
        <f t="shared" si="82"/>
        <v>237.55</v>
      </c>
      <c r="AD107" s="12">
        <f t="shared" si="83"/>
        <v>0</v>
      </c>
      <c r="AE107" s="124"/>
      <c r="AF107" s="132">
        <v>3</v>
      </c>
      <c r="AG107" s="53">
        <f t="shared" si="84"/>
        <v>237.55</v>
      </c>
      <c r="AH107" s="52"/>
      <c r="AJ107" s="17">
        <f t="shared" si="85"/>
        <v>237.55</v>
      </c>
      <c r="AK107" s="17">
        <f t="shared" si="86"/>
        <v>0</v>
      </c>
      <c r="AL107" s="17">
        <f t="shared" si="87"/>
        <v>0</v>
      </c>
      <c r="AM107" s="17" t="str">
        <f t="shared" si="88"/>
        <v/>
      </c>
      <c r="AO107" s="31" t="s">
        <v>57</v>
      </c>
    </row>
    <row r="108" spans="2:41" s="3" customFormat="1" ht="9.9499999999999993" customHeight="1" x14ac:dyDescent="0.2">
      <c r="B108" s="115" t="s">
        <v>8</v>
      </c>
      <c r="D108" s="40"/>
      <c r="E108" s="75" t="s">
        <v>298</v>
      </c>
      <c r="F108" s="75"/>
      <c r="G108" s="30" t="s">
        <v>91</v>
      </c>
      <c r="H108" s="30"/>
      <c r="I108" s="30" t="s">
        <v>299</v>
      </c>
      <c r="J108" s="30"/>
      <c r="K108" s="30"/>
      <c r="L108" s="30" t="s">
        <v>324</v>
      </c>
      <c r="M108" s="30"/>
      <c r="N108" s="30"/>
      <c r="P108" s="75" t="s">
        <v>369</v>
      </c>
      <c r="Q108" s="29"/>
      <c r="R108" s="29"/>
      <c r="S108" s="39">
        <f t="shared" si="79"/>
        <v>173.6</v>
      </c>
      <c r="T108" s="37" t="s">
        <v>252</v>
      </c>
      <c r="U108" s="5" t="str">
        <f>+Instructions!$B$3</f>
        <v>J</v>
      </c>
      <c r="V108" s="52"/>
      <c r="W108" s="56">
        <f>+Instructions!$C$22</f>
        <v>0</v>
      </c>
      <c r="X108" s="17">
        <f t="shared" si="80"/>
        <v>173.6</v>
      </c>
      <c r="Y108" s="52"/>
      <c r="Z108" s="6" t="s">
        <v>616</v>
      </c>
      <c r="AA108" s="39">
        <v>173.6</v>
      </c>
      <c r="AB108" s="60">
        <f t="shared" si="81"/>
        <v>0</v>
      </c>
      <c r="AC108" s="17">
        <f t="shared" si="82"/>
        <v>173.6</v>
      </c>
      <c r="AD108" s="12">
        <f t="shared" si="83"/>
        <v>0</v>
      </c>
      <c r="AE108" s="124"/>
      <c r="AF108" s="132">
        <v>3</v>
      </c>
      <c r="AG108" s="53">
        <f t="shared" si="84"/>
        <v>173.6</v>
      </c>
      <c r="AH108" s="52"/>
      <c r="AJ108" s="17">
        <f t="shared" si="85"/>
        <v>173.6</v>
      </c>
      <c r="AK108" s="17">
        <f t="shared" si="86"/>
        <v>0</v>
      </c>
      <c r="AL108" s="17">
        <f t="shared" si="87"/>
        <v>0</v>
      </c>
      <c r="AM108" s="17" t="str">
        <f t="shared" si="88"/>
        <v/>
      </c>
      <c r="AO108" s="31" t="s">
        <v>57</v>
      </c>
    </row>
    <row r="109" spans="2:41" s="3" customFormat="1" ht="9.9499999999999993" customHeight="1" x14ac:dyDescent="0.2">
      <c r="B109" s="115" t="s">
        <v>8</v>
      </c>
      <c r="D109" s="40"/>
      <c r="E109" s="75" t="s">
        <v>298</v>
      </c>
      <c r="F109" s="75"/>
      <c r="G109" s="30" t="s">
        <v>91</v>
      </c>
      <c r="H109" s="30"/>
      <c r="I109" s="30" t="s">
        <v>299</v>
      </c>
      <c r="J109" s="30"/>
      <c r="K109" s="30"/>
      <c r="L109" s="30" t="s">
        <v>325</v>
      </c>
      <c r="M109" s="30"/>
      <c r="N109" s="30"/>
      <c r="P109" s="75" t="s">
        <v>369</v>
      </c>
      <c r="Q109" s="29"/>
      <c r="R109" s="29"/>
      <c r="S109" s="39">
        <f t="shared" si="79"/>
        <v>91.4</v>
      </c>
      <c r="T109" s="37" t="s">
        <v>252</v>
      </c>
      <c r="U109" s="5" t="str">
        <f>+Instructions!$B$3</f>
        <v>J</v>
      </c>
      <c r="V109" s="52"/>
      <c r="W109" s="56">
        <f>+Instructions!$C$22</f>
        <v>0</v>
      </c>
      <c r="X109" s="17">
        <f t="shared" si="80"/>
        <v>91.4</v>
      </c>
      <c r="Y109" s="52"/>
      <c r="Z109" s="6" t="s">
        <v>616</v>
      </c>
      <c r="AA109" s="39">
        <v>91.4</v>
      </c>
      <c r="AB109" s="60">
        <f t="shared" si="81"/>
        <v>0</v>
      </c>
      <c r="AC109" s="17">
        <f t="shared" si="82"/>
        <v>91.4</v>
      </c>
      <c r="AD109" s="12">
        <f t="shared" si="83"/>
        <v>0</v>
      </c>
      <c r="AE109" s="124"/>
      <c r="AF109" s="132">
        <v>3</v>
      </c>
      <c r="AG109" s="53">
        <f t="shared" si="84"/>
        <v>91.4</v>
      </c>
      <c r="AH109" s="52"/>
      <c r="AJ109" s="17">
        <f t="shared" si="85"/>
        <v>91.4</v>
      </c>
      <c r="AK109" s="17">
        <f t="shared" si="86"/>
        <v>0</v>
      </c>
      <c r="AL109" s="17">
        <f t="shared" si="87"/>
        <v>0</v>
      </c>
      <c r="AM109" s="17" t="str">
        <f t="shared" si="88"/>
        <v/>
      </c>
      <c r="AO109" s="31" t="s">
        <v>57</v>
      </c>
    </row>
    <row r="110" spans="2:41" s="3" customFormat="1" ht="9.9499999999999993" customHeight="1" x14ac:dyDescent="0.2">
      <c r="B110" s="115" t="s">
        <v>8</v>
      </c>
      <c r="D110" s="40"/>
      <c r="E110" s="75" t="s">
        <v>298</v>
      </c>
      <c r="F110" s="75"/>
      <c r="G110" s="30" t="s">
        <v>91</v>
      </c>
      <c r="H110" s="30"/>
      <c r="I110" s="30" t="s">
        <v>299</v>
      </c>
      <c r="J110" s="30"/>
      <c r="K110" s="30"/>
      <c r="L110" s="30" t="s">
        <v>579</v>
      </c>
      <c r="M110" s="30"/>
      <c r="N110" s="30"/>
      <c r="P110" s="75" t="s">
        <v>369</v>
      </c>
      <c r="Q110" s="29"/>
      <c r="R110" s="29"/>
      <c r="S110" s="39">
        <v>237.55</v>
      </c>
      <c r="T110" s="37" t="s">
        <v>252</v>
      </c>
      <c r="U110" s="5" t="s">
        <v>276</v>
      </c>
      <c r="V110" s="52"/>
      <c r="W110" s="56">
        <v>0</v>
      </c>
      <c r="X110" s="17">
        <v>237.55</v>
      </c>
      <c r="Y110" s="52"/>
      <c r="Z110" s="6" t="s">
        <v>557</v>
      </c>
      <c r="AA110" s="39">
        <v>237.55</v>
      </c>
      <c r="AB110" s="60">
        <v>0</v>
      </c>
      <c r="AC110" s="17">
        <v>237.55</v>
      </c>
      <c r="AD110" s="12">
        <v>0</v>
      </c>
      <c r="AE110" s="124"/>
      <c r="AF110" s="132">
        <v>3</v>
      </c>
      <c r="AG110" s="53">
        <v>237.55</v>
      </c>
      <c r="AH110" s="52"/>
      <c r="AJ110" s="17">
        <v>237.55</v>
      </c>
      <c r="AK110" s="17">
        <v>0</v>
      </c>
      <c r="AL110" s="17">
        <v>0</v>
      </c>
      <c r="AM110" s="17" t="s">
        <v>556</v>
      </c>
      <c r="AO110" s="31" t="s">
        <v>57</v>
      </c>
    </row>
    <row r="111" spans="2:41" s="3" customFormat="1" ht="9.9499999999999993" customHeight="1" x14ac:dyDescent="0.2">
      <c r="B111" s="115" t="s">
        <v>8</v>
      </c>
      <c r="D111" s="40"/>
      <c r="E111" s="75" t="s">
        <v>298</v>
      </c>
      <c r="F111" s="75"/>
      <c r="G111" s="30" t="s">
        <v>91</v>
      </c>
      <c r="H111" s="30"/>
      <c r="I111" s="30" t="s">
        <v>299</v>
      </c>
      <c r="J111" s="30"/>
      <c r="K111" s="30"/>
      <c r="L111" s="30" t="s">
        <v>326</v>
      </c>
      <c r="M111" s="30"/>
      <c r="N111" s="30"/>
      <c r="P111" s="75" t="s">
        <v>369</v>
      </c>
      <c r="Q111" s="29"/>
      <c r="R111" s="29"/>
      <c r="S111" s="39">
        <v>237.55</v>
      </c>
      <c r="T111" s="37" t="s">
        <v>252</v>
      </c>
      <c r="U111" s="5" t="s">
        <v>276</v>
      </c>
      <c r="V111" s="52"/>
      <c r="W111" s="56">
        <v>0</v>
      </c>
      <c r="X111" s="17">
        <v>237.55</v>
      </c>
      <c r="Y111" s="52"/>
      <c r="Z111" s="6" t="s">
        <v>557</v>
      </c>
      <c r="AA111" s="39">
        <v>237.55</v>
      </c>
      <c r="AB111" s="60">
        <v>0</v>
      </c>
      <c r="AC111" s="17">
        <v>237.55</v>
      </c>
      <c r="AD111" s="12">
        <v>0</v>
      </c>
      <c r="AE111" s="124"/>
      <c r="AF111" s="132">
        <v>3</v>
      </c>
      <c r="AG111" s="53">
        <v>237.55</v>
      </c>
      <c r="AH111" s="52"/>
      <c r="AJ111" s="17">
        <v>237.55</v>
      </c>
      <c r="AK111" s="17">
        <v>0</v>
      </c>
      <c r="AL111" s="17">
        <v>0</v>
      </c>
      <c r="AM111" s="17" t="s">
        <v>556</v>
      </c>
      <c r="AO111" s="31" t="s">
        <v>57</v>
      </c>
    </row>
    <row r="112" spans="2:41" s="3" customFormat="1" ht="9.9499999999999993" customHeight="1" x14ac:dyDescent="0.2">
      <c r="B112" s="115" t="s">
        <v>8</v>
      </c>
      <c r="D112" s="40"/>
      <c r="E112" s="75" t="s">
        <v>298</v>
      </c>
      <c r="F112" s="75"/>
      <c r="G112" s="30" t="s">
        <v>91</v>
      </c>
      <c r="H112" s="30"/>
      <c r="I112" s="30" t="s">
        <v>299</v>
      </c>
      <c r="J112" s="30"/>
      <c r="K112" s="30"/>
      <c r="L112" s="30" t="s">
        <v>327</v>
      </c>
      <c r="M112" s="30"/>
      <c r="N112" s="30"/>
      <c r="P112" s="75" t="s">
        <v>369</v>
      </c>
      <c r="Q112" s="29"/>
      <c r="R112" s="29"/>
      <c r="S112" s="39">
        <f t="shared" si="79"/>
        <v>185.8</v>
      </c>
      <c r="T112" s="37" t="s">
        <v>252</v>
      </c>
      <c r="U112" s="5" t="str">
        <f>+Instructions!$B$3</f>
        <v>J</v>
      </c>
      <c r="V112" s="52"/>
      <c r="W112" s="56">
        <f>+Instructions!$C$22</f>
        <v>0</v>
      </c>
      <c r="X112" s="17">
        <f t="shared" si="80"/>
        <v>185.8</v>
      </c>
      <c r="Y112" s="52"/>
      <c r="Z112" s="6" t="s">
        <v>616</v>
      </c>
      <c r="AA112" s="39">
        <v>185.8</v>
      </c>
      <c r="AB112" s="60">
        <f t="shared" si="81"/>
        <v>0</v>
      </c>
      <c r="AC112" s="17">
        <f t="shared" si="82"/>
        <v>185.8</v>
      </c>
      <c r="AD112" s="12">
        <f t="shared" si="83"/>
        <v>0</v>
      </c>
      <c r="AE112" s="124"/>
      <c r="AF112" s="132">
        <v>3</v>
      </c>
      <c r="AG112" s="53">
        <f t="shared" si="84"/>
        <v>185.8</v>
      </c>
      <c r="AH112" s="52"/>
      <c r="AJ112" s="17">
        <f t="shared" si="85"/>
        <v>185.8</v>
      </c>
      <c r="AK112" s="17">
        <f t="shared" si="86"/>
        <v>0</v>
      </c>
      <c r="AL112" s="17">
        <f t="shared" si="87"/>
        <v>0</v>
      </c>
      <c r="AM112" s="17" t="str">
        <f t="shared" si="88"/>
        <v/>
      </c>
      <c r="AO112" s="31" t="s">
        <v>57</v>
      </c>
    </row>
    <row r="113" spans="2:41" s="3" customFormat="1" ht="9.9499999999999993" customHeight="1" x14ac:dyDescent="0.2">
      <c r="B113" s="115" t="s">
        <v>8</v>
      </c>
      <c r="D113" s="40"/>
      <c r="E113" s="75" t="s">
        <v>298</v>
      </c>
      <c r="F113" s="75"/>
      <c r="G113" s="30" t="s">
        <v>91</v>
      </c>
      <c r="H113" s="30"/>
      <c r="I113" s="30" t="s">
        <v>299</v>
      </c>
      <c r="J113" s="30"/>
      <c r="K113" s="30"/>
      <c r="L113" s="30" t="s">
        <v>328</v>
      </c>
      <c r="M113" s="30"/>
      <c r="N113" s="30"/>
      <c r="P113" s="75" t="s">
        <v>369</v>
      </c>
      <c r="Q113" s="29"/>
      <c r="R113" s="29"/>
      <c r="S113" s="39">
        <f t="shared" si="79"/>
        <v>185.8</v>
      </c>
      <c r="T113" s="37" t="s">
        <v>252</v>
      </c>
      <c r="U113" s="5" t="str">
        <f>+Instructions!$B$3</f>
        <v>J</v>
      </c>
      <c r="V113" s="52"/>
      <c r="W113" s="56">
        <f>+Instructions!$C$22</f>
        <v>0</v>
      </c>
      <c r="X113" s="17">
        <f t="shared" si="80"/>
        <v>185.8</v>
      </c>
      <c r="Y113" s="52"/>
      <c r="Z113" s="6" t="s">
        <v>616</v>
      </c>
      <c r="AA113" s="39">
        <v>185.8</v>
      </c>
      <c r="AB113" s="60">
        <f t="shared" si="81"/>
        <v>0</v>
      </c>
      <c r="AC113" s="17">
        <f t="shared" si="82"/>
        <v>185.8</v>
      </c>
      <c r="AD113" s="12">
        <f t="shared" si="83"/>
        <v>0</v>
      </c>
      <c r="AE113" s="124"/>
      <c r="AF113" s="132">
        <v>3</v>
      </c>
      <c r="AG113" s="53">
        <f t="shared" si="84"/>
        <v>185.8</v>
      </c>
      <c r="AH113" s="52"/>
      <c r="AJ113" s="17">
        <f t="shared" si="85"/>
        <v>185.8</v>
      </c>
      <c r="AK113" s="17">
        <f t="shared" si="86"/>
        <v>0</v>
      </c>
      <c r="AL113" s="17">
        <f t="shared" si="87"/>
        <v>0</v>
      </c>
      <c r="AM113" s="17" t="str">
        <f t="shared" si="88"/>
        <v/>
      </c>
      <c r="AO113" s="31" t="s">
        <v>57</v>
      </c>
    </row>
    <row r="114" spans="2:41" s="3" customFormat="1" ht="9.9499999999999993" customHeight="1" x14ac:dyDescent="0.2">
      <c r="B114" s="115" t="s">
        <v>8</v>
      </c>
      <c r="D114" s="40"/>
      <c r="E114" s="75" t="s">
        <v>298</v>
      </c>
      <c r="F114" s="75"/>
      <c r="G114" s="30" t="s">
        <v>91</v>
      </c>
      <c r="H114" s="30"/>
      <c r="I114" s="30" t="s">
        <v>299</v>
      </c>
      <c r="J114" s="30"/>
      <c r="K114" s="30"/>
      <c r="L114" s="30" t="s">
        <v>329</v>
      </c>
      <c r="M114" s="30"/>
      <c r="N114" s="30"/>
      <c r="P114" s="75" t="s">
        <v>369</v>
      </c>
      <c r="Q114" s="29"/>
      <c r="R114" s="29"/>
      <c r="S114" s="39">
        <f t="shared" si="79"/>
        <v>179.7</v>
      </c>
      <c r="T114" s="37" t="s">
        <v>252</v>
      </c>
      <c r="U114" s="5" t="str">
        <f>+Instructions!$B$3</f>
        <v>J</v>
      </c>
      <c r="V114" s="52"/>
      <c r="W114" s="56">
        <f>+Instructions!$C$22</f>
        <v>0</v>
      </c>
      <c r="X114" s="17">
        <f t="shared" si="80"/>
        <v>179.7</v>
      </c>
      <c r="Y114" s="52"/>
      <c r="Z114" s="6" t="s">
        <v>616</v>
      </c>
      <c r="AA114" s="39">
        <v>179.7</v>
      </c>
      <c r="AB114" s="60">
        <f t="shared" si="81"/>
        <v>0</v>
      </c>
      <c r="AC114" s="17">
        <f t="shared" si="82"/>
        <v>179.7</v>
      </c>
      <c r="AD114" s="12">
        <f t="shared" si="83"/>
        <v>0</v>
      </c>
      <c r="AE114" s="124"/>
      <c r="AF114" s="132">
        <v>3</v>
      </c>
      <c r="AG114" s="53">
        <f t="shared" si="84"/>
        <v>179.7</v>
      </c>
      <c r="AH114" s="52"/>
      <c r="AJ114" s="17">
        <f t="shared" si="85"/>
        <v>179.7</v>
      </c>
      <c r="AK114" s="17">
        <f t="shared" si="86"/>
        <v>0</v>
      </c>
      <c r="AL114" s="17">
        <f t="shared" si="87"/>
        <v>0</v>
      </c>
      <c r="AM114" s="17" t="str">
        <f t="shared" si="88"/>
        <v/>
      </c>
      <c r="AO114" s="31" t="s">
        <v>57</v>
      </c>
    </row>
    <row r="115" spans="2:41" s="3" customFormat="1" ht="9.9499999999999993" customHeight="1" x14ac:dyDescent="0.2">
      <c r="B115" s="115" t="s">
        <v>8</v>
      </c>
      <c r="D115" s="40"/>
      <c r="E115" s="75" t="s">
        <v>298</v>
      </c>
      <c r="F115" s="75"/>
      <c r="G115" s="30" t="s">
        <v>91</v>
      </c>
      <c r="H115" s="30"/>
      <c r="I115" s="30" t="s">
        <v>299</v>
      </c>
      <c r="J115" s="30"/>
      <c r="K115" s="30"/>
      <c r="L115" s="30" t="s">
        <v>330</v>
      </c>
      <c r="M115" s="30"/>
      <c r="N115" s="30"/>
      <c r="P115" s="75" t="s">
        <v>369</v>
      </c>
      <c r="Q115" s="29"/>
      <c r="R115" s="29"/>
      <c r="S115" s="39">
        <f t="shared" si="79"/>
        <v>179.7</v>
      </c>
      <c r="T115" s="37" t="s">
        <v>252</v>
      </c>
      <c r="U115" s="5" t="str">
        <f>+Instructions!$B$3</f>
        <v>J</v>
      </c>
      <c r="V115" s="52"/>
      <c r="W115" s="56">
        <f>+Instructions!$C$22</f>
        <v>0</v>
      </c>
      <c r="X115" s="17">
        <f t="shared" si="80"/>
        <v>179.7</v>
      </c>
      <c r="Y115" s="52"/>
      <c r="Z115" s="6" t="s">
        <v>616</v>
      </c>
      <c r="AA115" s="39">
        <v>179.7</v>
      </c>
      <c r="AB115" s="60">
        <f t="shared" si="81"/>
        <v>0</v>
      </c>
      <c r="AC115" s="17">
        <f t="shared" si="82"/>
        <v>179.7</v>
      </c>
      <c r="AD115" s="12">
        <f t="shared" si="83"/>
        <v>0</v>
      </c>
      <c r="AE115" s="124"/>
      <c r="AF115" s="132">
        <v>3</v>
      </c>
      <c r="AG115" s="53">
        <f t="shared" si="84"/>
        <v>179.7</v>
      </c>
      <c r="AH115" s="52"/>
      <c r="AJ115" s="17">
        <f t="shared" si="85"/>
        <v>179.7</v>
      </c>
      <c r="AK115" s="17">
        <f t="shared" si="86"/>
        <v>0</v>
      </c>
      <c r="AL115" s="17">
        <f t="shared" si="87"/>
        <v>0</v>
      </c>
      <c r="AM115" s="17" t="str">
        <f t="shared" si="88"/>
        <v/>
      </c>
      <c r="AO115" s="31" t="s">
        <v>57</v>
      </c>
    </row>
    <row r="116" spans="2:41" s="3" customFormat="1" ht="9.9499999999999993" customHeight="1" x14ac:dyDescent="0.2">
      <c r="B116" s="115" t="s">
        <v>8</v>
      </c>
      <c r="D116" s="40"/>
      <c r="E116" s="75" t="s">
        <v>298</v>
      </c>
      <c r="F116" s="75"/>
      <c r="G116" s="30" t="s">
        <v>91</v>
      </c>
      <c r="H116" s="30"/>
      <c r="I116" s="30" t="s">
        <v>299</v>
      </c>
      <c r="J116" s="30"/>
      <c r="K116" s="30"/>
      <c r="L116" s="30" t="s">
        <v>331</v>
      </c>
      <c r="M116" s="30"/>
      <c r="N116" s="30"/>
      <c r="P116" s="75" t="s">
        <v>369</v>
      </c>
      <c r="Q116" s="29"/>
      <c r="R116" s="29"/>
      <c r="S116" s="39">
        <f t="shared" ref="S116:S132" si="119">IF(Suggested="Yes",AA116,AG116)</f>
        <v>67</v>
      </c>
      <c r="T116" s="37" t="s">
        <v>252</v>
      </c>
      <c r="U116" s="5" t="str">
        <f>+Instructions!$B$3</f>
        <v>J</v>
      </c>
      <c r="V116" s="52"/>
      <c r="W116" s="56">
        <f>+Instructions!$C$22</f>
        <v>0</v>
      </c>
      <c r="X116" s="17">
        <f t="shared" ref="X116:X132" si="120">ROUND($AA116*(1-W116)+0.004999,2)</f>
        <v>67</v>
      </c>
      <c r="Y116" s="52"/>
      <c r="Z116" s="6" t="s">
        <v>616</v>
      </c>
      <c r="AA116" s="39">
        <v>67</v>
      </c>
      <c r="AB116" s="60">
        <f t="shared" ref="AB116:AB132" si="121">+W116</f>
        <v>0</v>
      </c>
      <c r="AC116" s="17">
        <f t="shared" ref="AC116:AC132" si="122">+X116</f>
        <v>67</v>
      </c>
      <c r="AD116" s="12">
        <f t="shared" ref="AD116:AD132" si="123">(AG116-AC116)/AG116</f>
        <v>0</v>
      </c>
      <c r="AE116" s="124"/>
      <c r="AF116" s="132">
        <v>3</v>
      </c>
      <c r="AG116" s="53">
        <f t="shared" ref="AG116:AG132" si="124">SUM(AJ116:AL116)+AE116</f>
        <v>67</v>
      </c>
      <c r="AH116" s="52"/>
      <c r="AJ116" s="17">
        <f t="shared" ref="AJ116:AJ132" si="125">ROUND(AC116/(1-VLOOKUP(AF116,Group,2,FALSE)),2)</f>
        <v>67</v>
      </c>
      <c r="AK116" s="17">
        <f t="shared" ref="AK116:AK132" si="126">IF(VLOOKUP(AF116,Group,5,FALSE)="YES",VLOOKUP(ROUND(ROUND(AJ116,1)-AJ116,2),Round,2,FALSE)+VLOOKUP(AF116,Group,6,FALSE),0)</f>
        <v>0</v>
      </c>
      <c r="AL116" s="17">
        <f t="shared" ref="AL116:AL132" si="127">IF(VLOOKUP(AF116,Group,7,FALSE)="",0,ROUND(AJ116-0.04999,1)-AJ116+AM116)</f>
        <v>0</v>
      </c>
      <c r="AM116" s="17" t="str">
        <f t="shared" ref="AM116:AM132" si="128">IF(VLOOKUP(AF116,Group,7,FALSE)="","",VLOOKUP(AF116,Group,7,FALSE))</f>
        <v/>
      </c>
      <c r="AO116" s="31" t="s">
        <v>57</v>
      </c>
    </row>
    <row r="117" spans="2:41" s="3" customFormat="1" ht="9.9499999999999993" customHeight="1" x14ac:dyDescent="0.2">
      <c r="B117" s="115" t="s">
        <v>8</v>
      </c>
      <c r="D117" s="40"/>
      <c r="E117" s="75" t="s">
        <v>298</v>
      </c>
      <c r="F117" s="75"/>
      <c r="G117" s="30" t="s">
        <v>91</v>
      </c>
      <c r="H117" s="30"/>
      <c r="I117" s="30" t="s">
        <v>299</v>
      </c>
      <c r="J117" s="30"/>
      <c r="K117" s="30"/>
      <c r="L117" s="30" t="s">
        <v>486</v>
      </c>
      <c r="M117" s="30"/>
      <c r="N117" s="30"/>
      <c r="P117" s="75" t="s">
        <v>369</v>
      </c>
      <c r="Q117" s="29"/>
      <c r="R117" s="29"/>
      <c r="S117" s="39">
        <f t="shared" si="119"/>
        <v>91.4</v>
      </c>
      <c r="T117" s="37" t="s">
        <v>252</v>
      </c>
      <c r="U117" s="5" t="str">
        <f>+Instructions!$B$3</f>
        <v>J</v>
      </c>
      <c r="V117" s="52"/>
      <c r="W117" s="56">
        <f>+Instructions!$C$22</f>
        <v>0</v>
      </c>
      <c r="X117" s="17">
        <f t="shared" si="120"/>
        <v>91.4</v>
      </c>
      <c r="Y117" s="52"/>
      <c r="Z117" s="6" t="s">
        <v>616</v>
      </c>
      <c r="AA117" s="39">
        <v>91.4</v>
      </c>
      <c r="AB117" s="60">
        <f t="shared" si="121"/>
        <v>0</v>
      </c>
      <c r="AC117" s="17">
        <f t="shared" si="122"/>
        <v>91.4</v>
      </c>
      <c r="AD117" s="12">
        <f t="shared" si="123"/>
        <v>0</v>
      </c>
      <c r="AE117" s="124"/>
      <c r="AF117" s="132">
        <v>3</v>
      </c>
      <c r="AG117" s="53">
        <f t="shared" si="124"/>
        <v>91.4</v>
      </c>
      <c r="AH117" s="52"/>
      <c r="AJ117" s="17">
        <f t="shared" si="125"/>
        <v>91.4</v>
      </c>
      <c r="AK117" s="17">
        <f t="shared" si="126"/>
        <v>0</v>
      </c>
      <c r="AL117" s="17">
        <f t="shared" si="127"/>
        <v>0</v>
      </c>
      <c r="AM117" s="17" t="str">
        <f t="shared" si="128"/>
        <v/>
      </c>
      <c r="AO117" s="31" t="s">
        <v>57</v>
      </c>
    </row>
    <row r="118" spans="2:41" s="3" customFormat="1" ht="9.9499999999999993" customHeight="1" x14ac:dyDescent="0.2">
      <c r="B118" s="115" t="s">
        <v>8</v>
      </c>
      <c r="D118" s="40"/>
      <c r="E118" s="75" t="s">
        <v>298</v>
      </c>
      <c r="F118" s="75"/>
      <c r="G118" s="30" t="s">
        <v>91</v>
      </c>
      <c r="H118" s="30"/>
      <c r="I118" s="30" t="s">
        <v>299</v>
      </c>
      <c r="J118" s="30"/>
      <c r="K118" s="30"/>
      <c r="L118" s="30" t="s">
        <v>332</v>
      </c>
      <c r="M118" s="30"/>
      <c r="N118" s="30"/>
      <c r="P118" s="75" t="s">
        <v>369</v>
      </c>
      <c r="Q118" s="29"/>
      <c r="R118" s="29"/>
      <c r="S118" s="39">
        <f t="shared" si="119"/>
        <v>89.35</v>
      </c>
      <c r="T118" s="37" t="s">
        <v>252</v>
      </c>
      <c r="U118" s="5" t="str">
        <f>+Instructions!$B$3</f>
        <v>J</v>
      </c>
      <c r="V118" s="52"/>
      <c r="W118" s="56">
        <f>+Instructions!$C$22</f>
        <v>0</v>
      </c>
      <c r="X118" s="17">
        <f t="shared" si="120"/>
        <v>89.35</v>
      </c>
      <c r="Y118" s="52"/>
      <c r="Z118" s="6" t="s">
        <v>616</v>
      </c>
      <c r="AA118" s="39">
        <v>89.35</v>
      </c>
      <c r="AB118" s="60">
        <f t="shared" si="121"/>
        <v>0</v>
      </c>
      <c r="AC118" s="17">
        <f t="shared" si="122"/>
        <v>89.35</v>
      </c>
      <c r="AD118" s="12">
        <f t="shared" si="123"/>
        <v>0</v>
      </c>
      <c r="AE118" s="124"/>
      <c r="AF118" s="132">
        <v>3</v>
      </c>
      <c r="AG118" s="53">
        <f t="shared" si="124"/>
        <v>89.35</v>
      </c>
      <c r="AH118" s="52"/>
      <c r="AJ118" s="17">
        <f t="shared" si="125"/>
        <v>89.35</v>
      </c>
      <c r="AK118" s="17">
        <f t="shared" si="126"/>
        <v>0</v>
      </c>
      <c r="AL118" s="17">
        <f t="shared" si="127"/>
        <v>0</v>
      </c>
      <c r="AM118" s="17" t="str">
        <f t="shared" si="128"/>
        <v/>
      </c>
      <c r="AO118" s="31" t="s">
        <v>57</v>
      </c>
    </row>
    <row r="119" spans="2:41" s="3" customFormat="1" ht="9.9499999999999993" customHeight="1" x14ac:dyDescent="0.2">
      <c r="B119" s="115" t="s">
        <v>8</v>
      </c>
      <c r="D119" s="40"/>
      <c r="E119" s="75" t="s">
        <v>298</v>
      </c>
      <c r="F119" s="75"/>
      <c r="G119" s="30" t="s">
        <v>91</v>
      </c>
      <c r="H119" s="30"/>
      <c r="I119" s="30" t="s">
        <v>299</v>
      </c>
      <c r="J119" s="30"/>
      <c r="K119" s="30"/>
      <c r="L119" s="30" t="s">
        <v>333</v>
      </c>
      <c r="M119" s="30"/>
      <c r="N119" s="30"/>
      <c r="P119" s="75" t="s">
        <v>369</v>
      </c>
      <c r="Q119" s="29"/>
      <c r="R119" s="29"/>
      <c r="S119" s="39">
        <f t="shared" si="119"/>
        <v>173.6</v>
      </c>
      <c r="T119" s="37" t="s">
        <v>252</v>
      </c>
      <c r="U119" s="5" t="str">
        <f>+Instructions!$B$3</f>
        <v>J</v>
      </c>
      <c r="V119" s="52"/>
      <c r="W119" s="56">
        <f>+Instructions!$C$22</f>
        <v>0</v>
      </c>
      <c r="X119" s="17">
        <f t="shared" si="120"/>
        <v>173.6</v>
      </c>
      <c r="Y119" s="52"/>
      <c r="Z119" s="6" t="s">
        <v>616</v>
      </c>
      <c r="AA119" s="39">
        <v>173.6</v>
      </c>
      <c r="AB119" s="60">
        <f t="shared" si="121"/>
        <v>0</v>
      </c>
      <c r="AC119" s="17">
        <f t="shared" si="122"/>
        <v>173.6</v>
      </c>
      <c r="AD119" s="12">
        <f t="shared" si="123"/>
        <v>0</v>
      </c>
      <c r="AE119" s="124"/>
      <c r="AF119" s="132">
        <v>3</v>
      </c>
      <c r="AG119" s="53">
        <f t="shared" si="124"/>
        <v>173.6</v>
      </c>
      <c r="AH119" s="52"/>
      <c r="AJ119" s="17">
        <f t="shared" si="125"/>
        <v>173.6</v>
      </c>
      <c r="AK119" s="17">
        <f t="shared" si="126"/>
        <v>0</v>
      </c>
      <c r="AL119" s="17">
        <f t="shared" si="127"/>
        <v>0</v>
      </c>
      <c r="AM119" s="17" t="str">
        <f t="shared" si="128"/>
        <v/>
      </c>
      <c r="AO119" s="31" t="s">
        <v>57</v>
      </c>
    </row>
    <row r="120" spans="2:41" s="3" customFormat="1" ht="9.9499999999999993" customHeight="1" x14ac:dyDescent="0.2">
      <c r="B120" s="115" t="s">
        <v>8</v>
      </c>
      <c r="D120" s="40"/>
      <c r="E120" s="75" t="s">
        <v>298</v>
      </c>
      <c r="F120" s="75"/>
      <c r="G120" s="30" t="s">
        <v>91</v>
      </c>
      <c r="H120" s="30"/>
      <c r="I120" s="30" t="s">
        <v>299</v>
      </c>
      <c r="J120" s="30"/>
      <c r="K120" s="30"/>
      <c r="L120" s="30" t="s">
        <v>334</v>
      </c>
      <c r="M120" s="30"/>
      <c r="N120" s="30"/>
      <c r="P120" s="75" t="s">
        <v>369</v>
      </c>
      <c r="Q120" s="29"/>
      <c r="R120" s="29"/>
      <c r="S120" s="39">
        <f t="shared" si="119"/>
        <v>201</v>
      </c>
      <c r="T120" s="37" t="s">
        <v>252</v>
      </c>
      <c r="U120" s="5" t="str">
        <f>+Instructions!$B$3</f>
        <v>J</v>
      </c>
      <c r="V120" s="52"/>
      <c r="W120" s="56">
        <f>+Instructions!$C$22</f>
        <v>0</v>
      </c>
      <c r="X120" s="17">
        <f t="shared" si="120"/>
        <v>201</v>
      </c>
      <c r="Y120" s="52"/>
      <c r="Z120" s="6" t="s">
        <v>616</v>
      </c>
      <c r="AA120" s="39">
        <v>201</v>
      </c>
      <c r="AB120" s="60">
        <f t="shared" si="121"/>
        <v>0</v>
      </c>
      <c r="AC120" s="17">
        <f t="shared" si="122"/>
        <v>201</v>
      </c>
      <c r="AD120" s="12">
        <f t="shared" si="123"/>
        <v>0</v>
      </c>
      <c r="AE120" s="124"/>
      <c r="AF120" s="132">
        <v>3</v>
      </c>
      <c r="AG120" s="53">
        <f t="shared" si="124"/>
        <v>201</v>
      </c>
      <c r="AH120" s="52"/>
      <c r="AJ120" s="17">
        <f t="shared" si="125"/>
        <v>201</v>
      </c>
      <c r="AK120" s="17">
        <f t="shared" si="126"/>
        <v>0</v>
      </c>
      <c r="AL120" s="17">
        <f t="shared" si="127"/>
        <v>0</v>
      </c>
      <c r="AM120" s="17" t="str">
        <f t="shared" si="128"/>
        <v/>
      </c>
      <c r="AO120" s="31" t="s">
        <v>57</v>
      </c>
    </row>
    <row r="121" spans="2:41" s="3" customFormat="1" ht="9.9499999999999993" customHeight="1" x14ac:dyDescent="0.2">
      <c r="B121" s="115" t="s">
        <v>8</v>
      </c>
      <c r="D121" s="40"/>
      <c r="E121" s="75" t="s">
        <v>298</v>
      </c>
      <c r="F121" s="75"/>
      <c r="G121" s="30" t="s">
        <v>91</v>
      </c>
      <c r="H121" s="30"/>
      <c r="I121" s="30" t="s">
        <v>299</v>
      </c>
      <c r="J121" s="30"/>
      <c r="K121" s="30"/>
      <c r="L121" s="30" t="s">
        <v>335</v>
      </c>
      <c r="M121" s="30"/>
      <c r="N121" s="30"/>
      <c r="P121" s="75" t="s">
        <v>369</v>
      </c>
      <c r="Q121" s="29"/>
      <c r="R121" s="29"/>
      <c r="S121" s="39">
        <f t="shared" si="119"/>
        <v>173.6</v>
      </c>
      <c r="T121" s="37" t="s">
        <v>252</v>
      </c>
      <c r="U121" s="5" t="str">
        <f>+Instructions!$B$3</f>
        <v>J</v>
      </c>
      <c r="V121" s="52"/>
      <c r="W121" s="56">
        <f>+Instructions!$C$22</f>
        <v>0</v>
      </c>
      <c r="X121" s="17">
        <f t="shared" si="120"/>
        <v>173.6</v>
      </c>
      <c r="Y121" s="52"/>
      <c r="Z121" s="6" t="s">
        <v>616</v>
      </c>
      <c r="AA121" s="39">
        <v>173.6</v>
      </c>
      <c r="AB121" s="60">
        <f t="shared" si="121"/>
        <v>0</v>
      </c>
      <c r="AC121" s="17">
        <f t="shared" si="122"/>
        <v>173.6</v>
      </c>
      <c r="AD121" s="12">
        <f t="shared" si="123"/>
        <v>0</v>
      </c>
      <c r="AE121" s="124"/>
      <c r="AF121" s="132">
        <v>3</v>
      </c>
      <c r="AG121" s="53">
        <f t="shared" si="124"/>
        <v>173.6</v>
      </c>
      <c r="AH121" s="52"/>
      <c r="AJ121" s="17">
        <f t="shared" si="125"/>
        <v>173.6</v>
      </c>
      <c r="AK121" s="17">
        <f t="shared" si="126"/>
        <v>0</v>
      </c>
      <c r="AL121" s="17">
        <f t="shared" si="127"/>
        <v>0</v>
      </c>
      <c r="AM121" s="17" t="str">
        <f t="shared" si="128"/>
        <v/>
      </c>
      <c r="AO121" s="31" t="s">
        <v>57</v>
      </c>
    </row>
    <row r="122" spans="2:41" s="3" customFormat="1" ht="9.9499999999999993" customHeight="1" x14ac:dyDescent="0.2">
      <c r="B122" s="115" t="s">
        <v>8</v>
      </c>
      <c r="D122" s="40"/>
      <c r="E122" s="75" t="s">
        <v>298</v>
      </c>
      <c r="F122" s="75"/>
      <c r="G122" s="30" t="s">
        <v>91</v>
      </c>
      <c r="H122" s="30"/>
      <c r="I122" s="30" t="s">
        <v>299</v>
      </c>
      <c r="J122" s="30"/>
      <c r="K122" s="30"/>
      <c r="L122" s="30" t="s">
        <v>336</v>
      </c>
      <c r="M122" s="30"/>
      <c r="N122" s="30"/>
      <c r="P122" s="75" t="s">
        <v>369</v>
      </c>
      <c r="Q122" s="29"/>
      <c r="R122" s="29"/>
      <c r="S122" s="39">
        <f t="shared" si="119"/>
        <v>97.45</v>
      </c>
      <c r="T122" s="37" t="s">
        <v>252</v>
      </c>
      <c r="U122" s="5" t="str">
        <f>+Instructions!$B$3</f>
        <v>J</v>
      </c>
      <c r="V122" s="52"/>
      <c r="W122" s="56">
        <f>+Instructions!$C$22</f>
        <v>0</v>
      </c>
      <c r="X122" s="17">
        <f t="shared" si="120"/>
        <v>97.45</v>
      </c>
      <c r="Y122" s="52"/>
      <c r="Z122" s="6" t="s">
        <v>616</v>
      </c>
      <c r="AA122" s="39">
        <v>97.45</v>
      </c>
      <c r="AB122" s="60">
        <f t="shared" si="121"/>
        <v>0</v>
      </c>
      <c r="AC122" s="17">
        <f t="shared" si="122"/>
        <v>97.45</v>
      </c>
      <c r="AD122" s="12">
        <f t="shared" si="123"/>
        <v>0</v>
      </c>
      <c r="AE122" s="124"/>
      <c r="AF122" s="132">
        <v>3</v>
      </c>
      <c r="AG122" s="53">
        <f t="shared" si="124"/>
        <v>97.45</v>
      </c>
      <c r="AH122" s="52"/>
      <c r="AJ122" s="17">
        <f t="shared" si="125"/>
        <v>97.45</v>
      </c>
      <c r="AK122" s="17">
        <f t="shared" si="126"/>
        <v>0</v>
      </c>
      <c r="AL122" s="17">
        <f t="shared" si="127"/>
        <v>0</v>
      </c>
      <c r="AM122" s="17" t="str">
        <f t="shared" si="128"/>
        <v/>
      </c>
      <c r="AO122" s="31" t="s">
        <v>57</v>
      </c>
    </row>
    <row r="123" spans="2:41" s="3" customFormat="1" ht="9.9499999999999993" customHeight="1" x14ac:dyDescent="0.2">
      <c r="B123" s="115" t="s">
        <v>8</v>
      </c>
      <c r="D123" s="40"/>
      <c r="E123" s="75" t="s">
        <v>298</v>
      </c>
      <c r="F123" s="75"/>
      <c r="G123" s="30" t="s">
        <v>91</v>
      </c>
      <c r="H123" s="30"/>
      <c r="I123" s="30" t="s">
        <v>299</v>
      </c>
      <c r="J123" s="30"/>
      <c r="K123" s="30"/>
      <c r="L123" s="30" t="s">
        <v>337</v>
      </c>
      <c r="M123" s="30"/>
      <c r="N123" s="30"/>
      <c r="P123" s="75" t="s">
        <v>369</v>
      </c>
      <c r="Q123" s="29"/>
      <c r="R123" s="29"/>
      <c r="S123" s="39">
        <f t="shared" si="119"/>
        <v>201</v>
      </c>
      <c r="T123" s="37" t="s">
        <v>252</v>
      </c>
      <c r="U123" s="5" t="str">
        <f>+Instructions!$B$3</f>
        <v>J</v>
      </c>
      <c r="V123" s="52"/>
      <c r="W123" s="56">
        <f>+Instructions!$C$22</f>
        <v>0</v>
      </c>
      <c r="X123" s="17">
        <f t="shared" si="120"/>
        <v>201</v>
      </c>
      <c r="Y123" s="52"/>
      <c r="Z123" s="6" t="s">
        <v>616</v>
      </c>
      <c r="AA123" s="39">
        <v>201</v>
      </c>
      <c r="AB123" s="60">
        <f t="shared" si="121"/>
        <v>0</v>
      </c>
      <c r="AC123" s="17">
        <f t="shared" si="122"/>
        <v>201</v>
      </c>
      <c r="AD123" s="12">
        <f t="shared" si="123"/>
        <v>0</v>
      </c>
      <c r="AE123" s="124"/>
      <c r="AF123" s="132">
        <v>3</v>
      </c>
      <c r="AG123" s="53">
        <f t="shared" si="124"/>
        <v>201</v>
      </c>
      <c r="AH123" s="52"/>
      <c r="AJ123" s="17">
        <f t="shared" si="125"/>
        <v>201</v>
      </c>
      <c r="AK123" s="17">
        <f t="shared" si="126"/>
        <v>0</v>
      </c>
      <c r="AL123" s="17">
        <f t="shared" si="127"/>
        <v>0</v>
      </c>
      <c r="AM123" s="17" t="str">
        <f t="shared" si="128"/>
        <v/>
      </c>
      <c r="AO123" s="31" t="s">
        <v>57</v>
      </c>
    </row>
    <row r="124" spans="2:41" s="3" customFormat="1" ht="9.9499999999999993" customHeight="1" x14ac:dyDescent="0.2">
      <c r="B124" s="115" t="s">
        <v>8</v>
      </c>
      <c r="D124" s="40"/>
      <c r="E124" s="75" t="s">
        <v>298</v>
      </c>
      <c r="F124" s="75"/>
      <c r="G124" s="30" t="s">
        <v>91</v>
      </c>
      <c r="H124" s="30"/>
      <c r="I124" s="30" t="s">
        <v>299</v>
      </c>
      <c r="J124" s="30"/>
      <c r="K124" s="30"/>
      <c r="L124" s="30" t="s">
        <v>338</v>
      </c>
      <c r="M124" s="30"/>
      <c r="N124" s="30"/>
      <c r="P124" s="75" t="s">
        <v>369</v>
      </c>
      <c r="Q124" s="29"/>
      <c r="R124" s="29"/>
      <c r="S124" s="39">
        <f t="shared" si="119"/>
        <v>179.7</v>
      </c>
      <c r="T124" s="37" t="s">
        <v>252</v>
      </c>
      <c r="U124" s="5" t="str">
        <f>+Instructions!$B$3</f>
        <v>J</v>
      </c>
      <c r="V124" s="52"/>
      <c r="W124" s="56">
        <f>+Instructions!$C$22</f>
        <v>0</v>
      </c>
      <c r="X124" s="17">
        <f t="shared" si="120"/>
        <v>179.7</v>
      </c>
      <c r="Y124" s="52"/>
      <c r="Z124" s="6" t="s">
        <v>616</v>
      </c>
      <c r="AA124" s="39">
        <v>179.7</v>
      </c>
      <c r="AB124" s="60">
        <f t="shared" si="121"/>
        <v>0</v>
      </c>
      <c r="AC124" s="17">
        <f t="shared" si="122"/>
        <v>179.7</v>
      </c>
      <c r="AD124" s="12">
        <f t="shared" si="123"/>
        <v>0</v>
      </c>
      <c r="AE124" s="124"/>
      <c r="AF124" s="132">
        <v>3</v>
      </c>
      <c r="AG124" s="53">
        <f t="shared" si="124"/>
        <v>179.7</v>
      </c>
      <c r="AH124" s="52"/>
      <c r="AJ124" s="17">
        <f t="shared" si="125"/>
        <v>179.7</v>
      </c>
      <c r="AK124" s="17">
        <f t="shared" si="126"/>
        <v>0</v>
      </c>
      <c r="AL124" s="17">
        <f t="shared" si="127"/>
        <v>0</v>
      </c>
      <c r="AM124" s="17" t="str">
        <f t="shared" si="128"/>
        <v/>
      </c>
      <c r="AO124" s="31" t="s">
        <v>57</v>
      </c>
    </row>
    <row r="125" spans="2:41" s="3" customFormat="1" ht="9.9499999999999993" customHeight="1" x14ac:dyDescent="0.2">
      <c r="B125" s="115" t="s">
        <v>8</v>
      </c>
      <c r="D125" s="40"/>
      <c r="E125" s="75" t="s">
        <v>298</v>
      </c>
      <c r="F125" s="75"/>
      <c r="G125" s="30" t="s">
        <v>91</v>
      </c>
      <c r="H125" s="30"/>
      <c r="I125" s="30" t="s">
        <v>299</v>
      </c>
      <c r="J125" s="30"/>
      <c r="K125" s="30"/>
      <c r="L125" s="30" t="s">
        <v>339</v>
      </c>
      <c r="M125" s="30"/>
      <c r="N125" s="30"/>
      <c r="P125" s="75" t="s">
        <v>369</v>
      </c>
      <c r="Q125" s="29"/>
      <c r="R125" s="29"/>
      <c r="S125" s="39">
        <f t="shared" si="119"/>
        <v>179.7</v>
      </c>
      <c r="T125" s="37" t="s">
        <v>252</v>
      </c>
      <c r="U125" s="5" t="str">
        <f>+Instructions!$B$3</f>
        <v>J</v>
      </c>
      <c r="V125" s="52"/>
      <c r="W125" s="56">
        <f>+Instructions!$C$22</f>
        <v>0</v>
      </c>
      <c r="X125" s="17">
        <f t="shared" si="120"/>
        <v>179.7</v>
      </c>
      <c r="Y125" s="52"/>
      <c r="Z125" s="6" t="s">
        <v>616</v>
      </c>
      <c r="AA125" s="39">
        <v>179.7</v>
      </c>
      <c r="AB125" s="60">
        <f t="shared" si="121"/>
        <v>0</v>
      </c>
      <c r="AC125" s="17">
        <f t="shared" si="122"/>
        <v>179.7</v>
      </c>
      <c r="AD125" s="12">
        <f t="shared" si="123"/>
        <v>0</v>
      </c>
      <c r="AE125" s="124"/>
      <c r="AF125" s="132">
        <v>3</v>
      </c>
      <c r="AG125" s="53">
        <f t="shared" si="124"/>
        <v>179.7</v>
      </c>
      <c r="AH125" s="52"/>
      <c r="AJ125" s="17">
        <f t="shared" si="125"/>
        <v>179.7</v>
      </c>
      <c r="AK125" s="17">
        <f t="shared" si="126"/>
        <v>0</v>
      </c>
      <c r="AL125" s="17">
        <f t="shared" si="127"/>
        <v>0</v>
      </c>
      <c r="AM125" s="17" t="str">
        <f t="shared" si="128"/>
        <v/>
      </c>
      <c r="AO125" s="31" t="s">
        <v>57</v>
      </c>
    </row>
    <row r="126" spans="2:41" s="3" customFormat="1" ht="9.9499999999999993" customHeight="1" x14ac:dyDescent="0.2">
      <c r="B126" s="115" t="s">
        <v>8</v>
      </c>
      <c r="D126" s="40"/>
      <c r="E126" s="75" t="s">
        <v>298</v>
      </c>
      <c r="F126" s="75"/>
      <c r="G126" s="30" t="s">
        <v>91</v>
      </c>
      <c r="H126" s="30"/>
      <c r="I126" s="30" t="s">
        <v>299</v>
      </c>
      <c r="J126" s="30"/>
      <c r="K126" s="30"/>
      <c r="L126" s="30" t="s">
        <v>340</v>
      </c>
      <c r="M126" s="30"/>
      <c r="N126" s="30"/>
      <c r="P126" s="75" t="s">
        <v>369</v>
      </c>
      <c r="Q126" s="29"/>
      <c r="R126" s="29"/>
      <c r="S126" s="39">
        <f t="shared" si="119"/>
        <v>173.6</v>
      </c>
      <c r="T126" s="37" t="s">
        <v>252</v>
      </c>
      <c r="U126" s="5" t="str">
        <f>+Instructions!$B$3</f>
        <v>J</v>
      </c>
      <c r="V126" s="52"/>
      <c r="W126" s="56">
        <f>+Instructions!$C$22</f>
        <v>0</v>
      </c>
      <c r="X126" s="17">
        <f t="shared" si="120"/>
        <v>173.6</v>
      </c>
      <c r="Y126" s="52"/>
      <c r="Z126" s="6" t="s">
        <v>616</v>
      </c>
      <c r="AA126" s="39">
        <v>173.6</v>
      </c>
      <c r="AB126" s="60">
        <f t="shared" si="121"/>
        <v>0</v>
      </c>
      <c r="AC126" s="17">
        <f t="shared" si="122"/>
        <v>173.6</v>
      </c>
      <c r="AD126" s="12">
        <f t="shared" si="123"/>
        <v>0</v>
      </c>
      <c r="AE126" s="124"/>
      <c r="AF126" s="132">
        <v>3</v>
      </c>
      <c r="AG126" s="53">
        <f t="shared" si="124"/>
        <v>173.6</v>
      </c>
      <c r="AH126" s="52"/>
      <c r="AJ126" s="17">
        <f t="shared" si="125"/>
        <v>173.6</v>
      </c>
      <c r="AK126" s="17">
        <f t="shared" si="126"/>
        <v>0</v>
      </c>
      <c r="AL126" s="17">
        <f t="shared" si="127"/>
        <v>0</v>
      </c>
      <c r="AM126" s="17" t="str">
        <f t="shared" si="128"/>
        <v/>
      </c>
      <c r="AO126" s="31" t="s">
        <v>57</v>
      </c>
    </row>
    <row r="127" spans="2:41" s="3" customFormat="1" ht="9.9499999999999993" customHeight="1" x14ac:dyDescent="0.2">
      <c r="B127" s="115" t="s">
        <v>8</v>
      </c>
      <c r="D127" s="40"/>
      <c r="E127" s="75" t="s">
        <v>298</v>
      </c>
      <c r="F127" s="75"/>
      <c r="G127" s="30" t="s">
        <v>91</v>
      </c>
      <c r="H127" s="30"/>
      <c r="I127" s="30" t="s">
        <v>299</v>
      </c>
      <c r="J127" s="30"/>
      <c r="K127" s="30"/>
      <c r="L127" s="30" t="s">
        <v>341</v>
      </c>
      <c r="M127" s="30"/>
      <c r="N127" s="30"/>
      <c r="P127" s="75" t="s">
        <v>369</v>
      </c>
      <c r="Q127" s="29"/>
      <c r="R127" s="29"/>
      <c r="S127" s="39">
        <f t="shared" si="119"/>
        <v>179.7</v>
      </c>
      <c r="T127" s="37" t="s">
        <v>252</v>
      </c>
      <c r="U127" s="5" t="str">
        <f>+Instructions!$B$3</f>
        <v>J</v>
      </c>
      <c r="V127" s="52"/>
      <c r="W127" s="56">
        <f>+Instructions!$C$22</f>
        <v>0</v>
      </c>
      <c r="X127" s="17">
        <f t="shared" si="120"/>
        <v>179.7</v>
      </c>
      <c r="Y127" s="52"/>
      <c r="Z127" s="6" t="s">
        <v>616</v>
      </c>
      <c r="AA127" s="39">
        <v>179.7</v>
      </c>
      <c r="AB127" s="60">
        <f t="shared" si="121"/>
        <v>0</v>
      </c>
      <c r="AC127" s="17">
        <f t="shared" si="122"/>
        <v>179.7</v>
      </c>
      <c r="AD127" s="12">
        <f t="shared" si="123"/>
        <v>0</v>
      </c>
      <c r="AE127" s="124"/>
      <c r="AF127" s="132">
        <v>3</v>
      </c>
      <c r="AG127" s="53">
        <f t="shared" si="124"/>
        <v>179.7</v>
      </c>
      <c r="AH127" s="52"/>
      <c r="AJ127" s="17">
        <f t="shared" si="125"/>
        <v>179.7</v>
      </c>
      <c r="AK127" s="17">
        <f t="shared" si="126"/>
        <v>0</v>
      </c>
      <c r="AL127" s="17">
        <f t="shared" si="127"/>
        <v>0</v>
      </c>
      <c r="AM127" s="17" t="str">
        <f t="shared" si="128"/>
        <v/>
      </c>
      <c r="AO127" s="31" t="s">
        <v>57</v>
      </c>
    </row>
    <row r="128" spans="2:41" s="3" customFormat="1" ht="9.9499999999999993" customHeight="1" x14ac:dyDescent="0.2">
      <c r="B128" s="115" t="s">
        <v>8</v>
      </c>
      <c r="D128" s="40"/>
      <c r="E128" s="75" t="s">
        <v>298</v>
      </c>
      <c r="F128" s="75"/>
      <c r="G128" s="30" t="s">
        <v>91</v>
      </c>
      <c r="H128" s="30"/>
      <c r="I128" s="30" t="s">
        <v>299</v>
      </c>
      <c r="J128" s="30"/>
      <c r="K128" s="30"/>
      <c r="L128" s="30" t="s">
        <v>342</v>
      </c>
      <c r="M128" s="30"/>
      <c r="N128" s="30"/>
      <c r="P128" s="75" t="s">
        <v>369</v>
      </c>
      <c r="Q128" s="29"/>
      <c r="R128" s="29"/>
      <c r="S128" s="39">
        <f t="shared" si="119"/>
        <v>201</v>
      </c>
      <c r="T128" s="37" t="s">
        <v>252</v>
      </c>
      <c r="U128" s="5" t="str">
        <f>+Instructions!$B$3</f>
        <v>J</v>
      </c>
      <c r="V128" s="52"/>
      <c r="W128" s="56">
        <f>+Instructions!$C$22</f>
        <v>0</v>
      </c>
      <c r="X128" s="17">
        <f t="shared" si="120"/>
        <v>201</v>
      </c>
      <c r="Y128" s="52"/>
      <c r="Z128" s="6" t="s">
        <v>616</v>
      </c>
      <c r="AA128" s="39">
        <v>201</v>
      </c>
      <c r="AB128" s="60">
        <f t="shared" si="121"/>
        <v>0</v>
      </c>
      <c r="AC128" s="17">
        <f t="shared" si="122"/>
        <v>201</v>
      </c>
      <c r="AD128" s="12">
        <f t="shared" si="123"/>
        <v>0</v>
      </c>
      <c r="AE128" s="124"/>
      <c r="AF128" s="132">
        <v>3</v>
      </c>
      <c r="AG128" s="53">
        <f t="shared" si="124"/>
        <v>201</v>
      </c>
      <c r="AH128" s="52"/>
      <c r="AJ128" s="17">
        <f t="shared" si="125"/>
        <v>201</v>
      </c>
      <c r="AK128" s="17">
        <f t="shared" si="126"/>
        <v>0</v>
      </c>
      <c r="AL128" s="17">
        <f t="shared" si="127"/>
        <v>0</v>
      </c>
      <c r="AM128" s="17" t="str">
        <f t="shared" si="128"/>
        <v/>
      </c>
      <c r="AO128" s="31" t="s">
        <v>57</v>
      </c>
    </row>
    <row r="129" spans="2:41" s="3" customFormat="1" ht="9.9499999999999993" customHeight="1" x14ac:dyDescent="0.2">
      <c r="B129" s="115" t="s">
        <v>8</v>
      </c>
      <c r="D129" s="40"/>
      <c r="E129" s="75" t="s">
        <v>298</v>
      </c>
      <c r="F129" s="75"/>
      <c r="G129" s="30" t="s">
        <v>91</v>
      </c>
      <c r="H129" s="30"/>
      <c r="I129" s="30" t="s">
        <v>299</v>
      </c>
      <c r="J129" s="30"/>
      <c r="K129" s="30"/>
      <c r="L129" s="30" t="s">
        <v>343</v>
      </c>
      <c r="M129" s="30"/>
      <c r="N129" s="30"/>
      <c r="P129" s="75" t="s">
        <v>369</v>
      </c>
      <c r="Q129" s="29"/>
      <c r="R129" s="29"/>
      <c r="S129" s="39">
        <f t="shared" si="119"/>
        <v>173.6</v>
      </c>
      <c r="T129" s="37" t="s">
        <v>252</v>
      </c>
      <c r="U129" s="5" t="str">
        <f>+Instructions!$B$3</f>
        <v>J</v>
      </c>
      <c r="V129" s="52"/>
      <c r="W129" s="56">
        <f>+Instructions!$C$22</f>
        <v>0</v>
      </c>
      <c r="X129" s="17">
        <f t="shared" si="120"/>
        <v>173.6</v>
      </c>
      <c r="Y129" s="52"/>
      <c r="Z129" s="6" t="s">
        <v>616</v>
      </c>
      <c r="AA129" s="39">
        <v>173.6</v>
      </c>
      <c r="AB129" s="60">
        <f t="shared" si="121"/>
        <v>0</v>
      </c>
      <c r="AC129" s="17">
        <f t="shared" si="122"/>
        <v>173.6</v>
      </c>
      <c r="AD129" s="12">
        <f t="shared" si="123"/>
        <v>0</v>
      </c>
      <c r="AE129" s="124"/>
      <c r="AF129" s="132">
        <v>3</v>
      </c>
      <c r="AG129" s="53">
        <f t="shared" si="124"/>
        <v>173.6</v>
      </c>
      <c r="AH129" s="52"/>
      <c r="AJ129" s="17">
        <f t="shared" si="125"/>
        <v>173.6</v>
      </c>
      <c r="AK129" s="17">
        <f t="shared" si="126"/>
        <v>0</v>
      </c>
      <c r="AL129" s="17">
        <f t="shared" si="127"/>
        <v>0</v>
      </c>
      <c r="AM129" s="17" t="str">
        <f t="shared" si="128"/>
        <v/>
      </c>
      <c r="AO129" s="31" t="s">
        <v>57</v>
      </c>
    </row>
    <row r="130" spans="2:41" s="3" customFormat="1" ht="9.9499999999999993" customHeight="1" x14ac:dyDescent="0.2">
      <c r="B130" s="115" t="s">
        <v>8</v>
      </c>
      <c r="D130" s="40"/>
      <c r="E130" s="75" t="s">
        <v>298</v>
      </c>
      <c r="F130" s="75"/>
      <c r="G130" s="30" t="s">
        <v>91</v>
      </c>
      <c r="H130" s="30"/>
      <c r="I130" s="30" t="s">
        <v>299</v>
      </c>
      <c r="J130" s="30"/>
      <c r="K130" s="30"/>
      <c r="L130" s="30" t="s">
        <v>580</v>
      </c>
      <c r="M130" s="30"/>
      <c r="N130" s="30"/>
      <c r="P130" s="75" t="s">
        <v>369</v>
      </c>
      <c r="Q130" s="29"/>
      <c r="R130" s="29"/>
      <c r="S130" s="39">
        <v>237.55</v>
      </c>
      <c r="T130" s="37" t="s">
        <v>252</v>
      </c>
      <c r="U130" s="5" t="s">
        <v>276</v>
      </c>
      <c r="V130" s="52"/>
      <c r="W130" s="56">
        <v>0</v>
      </c>
      <c r="X130" s="17">
        <v>237.55</v>
      </c>
      <c r="Y130" s="52"/>
      <c r="Z130" s="6" t="s">
        <v>557</v>
      </c>
      <c r="AA130" s="39">
        <v>237.55</v>
      </c>
      <c r="AB130" s="60">
        <v>0</v>
      </c>
      <c r="AC130" s="17">
        <v>237.55</v>
      </c>
      <c r="AD130" s="12">
        <v>0</v>
      </c>
      <c r="AE130" s="124"/>
      <c r="AF130" s="132">
        <v>3</v>
      </c>
      <c r="AG130" s="53">
        <v>237.55</v>
      </c>
      <c r="AH130" s="52"/>
      <c r="AJ130" s="17">
        <v>237.55</v>
      </c>
      <c r="AK130" s="17">
        <v>0</v>
      </c>
      <c r="AL130" s="17">
        <v>0</v>
      </c>
      <c r="AM130" s="17" t="s">
        <v>556</v>
      </c>
      <c r="AO130" s="31" t="s">
        <v>57</v>
      </c>
    </row>
    <row r="131" spans="2:41" s="3" customFormat="1" ht="9.9499999999999993" customHeight="1" x14ac:dyDescent="0.2">
      <c r="B131" s="115" t="s">
        <v>8</v>
      </c>
      <c r="D131" s="40"/>
      <c r="E131" s="75" t="s">
        <v>298</v>
      </c>
      <c r="F131" s="75"/>
      <c r="G131" s="30" t="s">
        <v>91</v>
      </c>
      <c r="H131" s="30"/>
      <c r="I131" s="30" t="s">
        <v>299</v>
      </c>
      <c r="J131" s="30"/>
      <c r="K131" s="30"/>
      <c r="L131" s="30" t="s">
        <v>344</v>
      </c>
      <c r="M131" s="30"/>
      <c r="N131" s="30"/>
      <c r="P131" s="75" t="s">
        <v>369</v>
      </c>
      <c r="Q131" s="29"/>
      <c r="R131" s="29"/>
      <c r="S131" s="39">
        <f t="shared" si="119"/>
        <v>173.6</v>
      </c>
      <c r="T131" s="37" t="s">
        <v>252</v>
      </c>
      <c r="U131" s="5" t="str">
        <f>+Instructions!$B$3</f>
        <v>J</v>
      </c>
      <c r="V131" s="52"/>
      <c r="W131" s="56">
        <f>+Instructions!$C$22</f>
        <v>0</v>
      </c>
      <c r="X131" s="17">
        <f t="shared" si="120"/>
        <v>173.6</v>
      </c>
      <c r="Y131" s="52"/>
      <c r="Z131" s="6" t="s">
        <v>616</v>
      </c>
      <c r="AA131" s="39">
        <v>173.6</v>
      </c>
      <c r="AB131" s="60">
        <f t="shared" si="121"/>
        <v>0</v>
      </c>
      <c r="AC131" s="17">
        <f t="shared" si="122"/>
        <v>173.6</v>
      </c>
      <c r="AD131" s="12">
        <f t="shared" si="123"/>
        <v>0</v>
      </c>
      <c r="AE131" s="124"/>
      <c r="AF131" s="132">
        <v>3</v>
      </c>
      <c r="AG131" s="53">
        <f t="shared" si="124"/>
        <v>173.6</v>
      </c>
      <c r="AH131" s="52"/>
      <c r="AJ131" s="17">
        <f t="shared" si="125"/>
        <v>173.6</v>
      </c>
      <c r="AK131" s="17">
        <f t="shared" si="126"/>
        <v>0</v>
      </c>
      <c r="AL131" s="17">
        <f t="shared" si="127"/>
        <v>0</v>
      </c>
      <c r="AM131" s="17" t="str">
        <f t="shared" si="128"/>
        <v/>
      </c>
      <c r="AO131" s="31" t="s">
        <v>57</v>
      </c>
    </row>
    <row r="132" spans="2:41" s="3" customFormat="1" ht="9.9499999999999993" customHeight="1" x14ac:dyDescent="0.2">
      <c r="B132" s="115" t="s">
        <v>8</v>
      </c>
      <c r="D132" s="40"/>
      <c r="E132" s="75" t="s">
        <v>298</v>
      </c>
      <c r="F132" s="75"/>
      <c r="G132" s="30" t="s">
        <v>91</v>
      </c>
      <c r="H132" s="30"/>
      <c r="I132" s="30" t="s">
        <v>299</v>
      </c>
      <c r="J132" s="30"/>
      <c r="K132" s="30"/>
      <c r="L132" s="30" t="s">
        <v>345</v>
      </c>
      <c r="M132" s="30"/>
      <c r="N132" s="30"/>
      <c r="P132" s="75" t="s">
        <v>369</v>
      </c>
      <c r="Q132" s="29"/>
      <c r="R132" s="29"/>
      <c r="S132" s="39">
        <f t="shared" si="119"/>
        <v>185.8</v>
      </c>
      <c r="T132" s="37" t="s">
        <v>252</v>
      </c>
      <c r="U132" s="5" t="str">
        <f>+Instructions!$B$3</f>
        <v>J</v>
      </c>
      <c r="V132" s="52"/>
      <c r="W132" s="56">
        <f>+Instructions!$C$22</f>
        <v>0</v>
      </c>
      <c r="X132" s="17">
        <f t="shared" si="120"/>
        <v>185.8</v>
      </c>
      <c r="Y132" s="52"/>
      <c r="Z132" s="6" t="s">
        <v>616</v>
      </c>
      <c r="AA132" s="39">
        <v>185.8</v>
      </c>
      <c r="AB132" s="60">
        <f t="shared" si="121"/>
        <v>0</v>
      </c>
      <c r="AC132" s="17">
        <f t="shared" si="122"/>
        <v>185.8</v>
      </c>
      <c r="AD132" s="12">
        <f t="shared" si="123"/>
        <v>0</v>
      </c>
      <c r="AE132" s="124"/>
      <c r="AF132" s="132">
        <v>3</v>
      </c>
      <c r="AG132" s="53">
        <f t="shared" si="124"/>
        <v>185.8</v>
      </c>
      <c r="AH132" s="52"/>
      <c r="AJ132" s="17">
        <f t="shared" si="125"/>
        <v>185.8</v>
      </c>
      <c r="AK132" s="17">
        <f t="shared" si="126"/>
        <v>0</v>
      </c>
      <c r="AL132" s="17">
        <f t="shared" si="127"/>
        <v>0</v>
      </c>
      <c r="AM132" s="17" t="str">
        <f t="shared" si="128"/>
        <v/>
      </c>
      <c r="AO132" s="31" t="s">
        <v>57</v>
      </c>
    </row>
    <row r="133" spans="2:41" s="3" customFormat="1" ht="9.9499999999999993" customHeight="1" x14ac:dyDescent="0.2">
      <c r="B133" s="115" t="s">
        <v>8</v>
      </c>
      <c r="D133" s="40"/>
      <c r="E133" s="75" t="s">
        <v>298</v>
      </c>
      <c r="F133" s="75"/>
      <c r="G133" s="30" t="s">
        <v>91</v>
      </c>
      <c r="H133" s="30"/>
      <c r="I133" s="30" t="s">
        <v>299</v>
      </c>
      <c r="J133" s="30"/>
      <c r="K133" s="30"/>
      <c r="L133" s="30" t="s">
        <v>346</v>
      </c>
      <c r="M133" s="30"/>
      <c r="N133" s="30"/>
      <c r="P133" s="75" t="s">
        <v>369</v>
      </c>
      <c r="Q133" s="29"/>
      <c r="R133" s="29"/>
      <c r="S133" s="39">
        <f t="shared" ref="S133:S141" si="129">IF(Suggested="Yes",AA133,AG133)</f>
        <v>201</v>
      </c>
      <c r="T133" s="37" t="s">
        <v>252</v>
      </c>
      <c r="U133" s="5" t="str">
        <f>+Instructions!$B$3</f>
        <v>J</v>
      </c>
      <c r="V133" s="52"/>
      <c r="W133" s="56">
        <f>+Instructions!$C$22</f>
        <v>0</v>
      </c>
      <c r="X133" s="17">
        <f t="shared" ref="X133:X141" si="130">ROUND($AA133*(1-W133)+0.004999,2)</f>
        <v>201</v>
      </c>
      <c r="Y133" s="52"/>
      <c r="Z133" s="6" t="s">
        <v>616</v>
      </c>
      <c r="AA133" s="39">
        <v>201</v>
      </c>
      <c r="AB133" s="60">
        <f t="shared" ref="AB133:AB141" si="131">+W133</f>
        <v>0</v>
      </c>
      <c r="AC133" s="17">
        <f t="shared" ref="AC133:AC141" si="132">+X133</f>
        <v>201</v>
      </c>
      <c r="AD133" s="12">
        <f t="shared" ref="AD133:AD141" si="133">(AG133-AC133)/AG133</f>
        <v>0</v>
      </c>
      <c r="AE133" s="124"/>
      <c r="AF133" s="132">
        <v>3</v>
      </c>
      <c r="AG133" s="53">
        <f t="shared" ref="AG133:AG141" si="134">SUM(AJ133:AL133)+AE133</f>
        <v>201</v>
      </c>
      <c r="AH133" s="52"/>
      <c r="AJ133" s="17">
        <f t="shared" ref="AJ133:AJ141" si="135">ROUND(AC133/(1-VLOOKUP(AF133,Group,2,FALSE)),2)</f>
        <v>201</v>
      </c>
      <c r="AK133" s="17">
        <f t="shared" ref="AK133:AK141" si="136">IF(VLOOKUP(AF133,Group,5,FALSE)="YES",VLOOKUP(ROUND(ROUND(AJ133,1)-AJ133,2),Round,2,FALSE)+VLOOKUP(AF133,Group,6,FALSE),0)</f>
        <v>0</v>
      </c>
      <c r="AL133" s="17">
        <f t="shared" ref="AL133:AL141" si="137">IF(VLOOKUP(AF133,Group,7,FALSE)="",0,ROUND(AJ133-0.04999,1)-AJ133+AM133)</f>
        <v>0</v>
      </c>
      <c r="AM133" s="17" t="str">
        <f t="shared" ref="AM133:AM141" si="138">IF(VLOOKUP(AF133,Group,7,FALSE)="","",VLOOKUP(AF133,Group,7,FALSE))</f>
        <v/>
      </c>
      <c r="AO133" s="31" t="s">
        <v>57</v>
      </c>
    </row>
    <row r="134" spans="2:41" s="3" customFormat="1" ht="9.9499999999999993" customHeight="1" x14ac:dyDescent="0.2">
      <c r="B134" s="115" t="s">
        <v>8</v>
      </c>
      <c r="D134" s="40"/>
      <c r="E134" s="75" t="s">
        <v>298</v>
      </c>
      <c r="F134" s="75"/>
      <c r="G134" s="30" t="s">
        <v>91</v>
      </c>
      <c r="H134" s="30"/>
      <c r="I134" s="30" t="s">
        <v>299</v>
      </c>
      <c r="J134" s="30"/>
      <c r="K134" s="30"/>
      <c r="L134" s="30" t="s">
        <v>347</v>
      </c>
      <c r="M134" s="30"/>
      <c r="N134" s="30"/>
      <c r="P134" s="75" t="s">
        <v>369</v>
      </c>
      <c r="Q134" s="29"/>
      <c r="R134" s="29"/>
      <c r="S134" s="39">
        <f t="shared" si="129"/>
        <v>90.35</v>
      </c>
      <c r="T134" s="37" t="s">
        <v>252</v>
      </c>
      <c r="U134" s="5" t="str">
        <f>+Instructions!$B$3</f>
        <v>J</v>
      </c>
      <c r="V134" s="52"/>
      <c r="W134" s="56">
        <f>+Instructions!$C$22</f>
        <v>0</v>
      </c>
      <c r="X134" s="17">
        <f t="shared" si="130"/>
        <v>90.35</v>
      </c>
      <c r="Y134" s="52"/>
      <c r="Z134" s="6" t="s">
        <v>616</v>
      </c>
      <c r="AA134" s="39">
        <v>90.35</v>
      </c>
      <c r="AB134" s="60">
        <f t="shared" si="131"/>
        <v>0</v>
      </c>
      <c r="AC134" s="17">
        <f t="shared" si="132"/>
        <v>90.35</v>
      </c>
      <c r="AD134" s="12">
        <f t="shared" si="133"/>
        <v>0</v>
      </c>
      <c r="AE134" s="124"/>
      <c r="AF134" s="132">
        <v>3</v>
      </c>
      <c r="AG134" s="53">
        <f t="shared" si="134"/>
        <v>90.35</v>
      </c>
      <c r="AH134" s="52"/>
      <c r="AJ134" s="17">
        <f t="shared" si="135"/>
        <v>90.35</v>
      </c>
      <c r="AK134" s="17">
        <f t="shared" si="136"/>
        <v>0</v>
      </c>
      <c r="AL134" s="17">
        <f t="shared" si="137"/>
        <v>0</v>
      </c>
      <c r="AM134" s="17" t="str">
        <f t="shared" si="138"/>
        <v/>
      </c>
      <c r="AO134" s="31" t="s">
        <v>57</v>
      </c>
    </row>
    <row r="135" spans="2:41" s="3" customFormat="1" ht="9.9499999999999993" customHeight="1" x14ac:dyDescent="0.2">
      <c r="B135" s="115" t="s">
        <v>8</v>
      </c>
      <c r="D135" s="40"/>
      <c r="E135" s="75" t="s">
        <v>298</v>
      </c>
      <c r="F135" s="75"/>
      <c r="G135" s="30" t="s">
        <v>91</v>
      </c>
      <c r="H135" s="30"/>
      <c r="I135" s="30" t="s">
        <v>299</v>
      </c>
      <c r="J135" s="30"/>
      <c r="K135" s="30"/>
      <c r="L135" s="30" t="s">
        <v>581</v>
      </c>
      <c r="M135" s="30"/>
      <c r="N135" s="30"/>
      <c r="P135" s="75" t="s">
        <v>369</v>
      </c>
      <c r="Q135" s="29"/>
      <c r="R135" s="29"/>
      <c r="S135" s="39">
        <v>237.55</v>
      </c>
      <c r="T135" s="37" t="s">
        <v>252</v>
      </c>
      <c r="U135" s="5" t="s">
        <v>276</v>
      </c>
      <c r="V135" s="52"/>
      <c r="W135" s="56">
        <v>0</v>
      </c>
      <c r="X135" s="17">
        <v>237.55</v>
      </c>
      <c r="Y135" s="52"/>
      <c r="Z135" s="6" t="s">
        <v>557</v>
      </c>
      <c r="AA135" s="39">
        <v>237.55</v>
      </c>
      <c r="AB135" s="60">
        <v>0</v>
      </c>
      <c r="AC135" s="17">
        <v>237.55</v>
      </c>
      <c r="AD135" s="12">
        <v>0</v>
      </c>
      <c r="AE135" s="124"/>
      <c r="AF135" s="132">
        <v>3</v>
      </c>
      <c r="AG135" s="53">
        <v>237.55</v>
      </c>
      <c r="AH135" s="52"/>
      <c r="AJ135" s="17">
        <v>237.55</v>
      </c>
      <c r="AK135" s="17">
        <v>0</v>
      </c>
      <c r="AL135" s="17">
        <v>0</v>
      </c>
      <c r="AM135" s="17" t="s">
        <v>556</v>
      </c>
      <c r="AO135" s="31" t="s">
        <v>57</v>
      </c>
    </row>
    <row r="136" spans="2:41" s="3" customFormat="1" ht="9.9499999999999993" customHeight="1" x14ac:dyDescent="0.2">
      <c r="B136" s="115" t="s">
        <v>8</v>
      </c>
      <c r="D136" s="40"/>
      <c r="E136" s="75" t="s">
        <v>298</v>
      </c>
      <c r="F136" s="75"/>
      <c r="G136" s="30" t="s">
        <v>91</v>
      </c>
      <c r="H136" s="30"/>
      <c r="I136" s="30" t="s">
        <v>299</v>
      </c>
      <c r="J136" s="30"/>
      <c r="K136" s="30"/>
      <c r="L136" s="30" t="s">
        <v>348</v>
      </c>
      <c r="M136" s="30"/>
      <c r="N136" s="30"/>
      <c r="P136" s="75" t="s">
        <v>369</v>
      </c>
      <c r="Q136" s="29"/>
      <c r="R136" s="29"/>
      <c r="S136" s="39">
        <f t="shared" si="129"/>
        <v>179.7</v>
      </c>
      <c r="T136" s="37" t="s">
        <v>252</v>
      </c>
      <c r="U136" s="5" t="str">
        <f>+Instructions!$B$3</f>
        <v>J</v>
      </c>
      <c r="V136" s="52"/>
      <c r="W136" s="56">
        <f>+Instructions!$C$22</f>
        <v>0</v>
      </c>
      <c r="X136" s="17">
        <f t="shared" si="130"/>
        <v>179.7</v>
      </c>
      <c r="Y136" s="52"/>
      <c r="Z136" s="6" t="s">
        <v>616</v>
      </c>
      <c r="AA136" s="39">
        <v>179.7</v>
      </c>
      <c r="AB136" s="60">
        <f t="shared" si="131"/>
        <v>0</v>
      </c>
      <c r="AC136" s="17">
        <f t="shared" si="132"/>
        <v>179.7</v>
      </c>
      <c r="AD136" s="12">
        <f t="shared" si="133"/>
        <v>0</v>
      </c>
      <c r="AE136" s="124"/>
      <c r="AF136" s="132">
        <v>3</v>
      </c>
      <c r="AG136" s="53">
        <f t="shared" si="134"/>
        <v>179.7</v>
      </c>
      <c r="AH136" s="52"/>
      <c r="AJ136" s="17">
        <f t="shared" si="135"/>
        <v>179.7</v>
      </c>
      <c r="AK136" s="17">
        <f t="shared" si="136"/>
        <v>0</v>
      </c>
      <c r="AL136" s="17">
        <f t="shared" si="137"/>
        <v>0</v>
      </c>
      <c r="AM136" s="17" t="str">
        <f t="shared" si="138"/>
        <v/>
      </c>
      <c r="AO136" s="31" t="s">
        <v>57</v>
      </c>
    </row>
    <row r="137" spans="2:41" s="3" customFormat="1" ht="9.9499999999999993" customHeight="1" x14ac:dyDescent="0.2">
      <c r="B137" s="115" t="s">
        <v>8</v>
      </c>
      <c r="D137" s="40"/>
      <c r="E137" s="75" t="s">
        <v>298</v>
      </c>
      <c r="F137" s="75"/>
      <c r="G137" s="30" t="s">
        <v>91</v>
      </c>
      <c r="H137" s="30"/>
      <c r="I137" s="30" t="s">
        <v>299</v>
      </c>
      <c r="J137" s="30"/>
      <c r="K137" s="30"/>
      <c r="L137" s="30" t="s">
        <v>349</v>
      </c>
      <c r="M137" s="30"/>
      <c r="N137" s="30"/>
      <c r="P137" s="75" t="s">
        <v>369</v>
      </c>
      <c r="Q137" s="29"/>
      <c r="R137" s="29"/>
      <c r="S137" s="39">
        <f t="shared" si="129"/>
        <v>79.2</v>
      </c>
      <c r="T137" s="37" t="s">
        <v>252</v>
      </c>
      <c r="U137" s="5" t="str">
        <f>+Instructions!$B$3</f>
        <v>J</v>
      </c>
      <c r="V137" s="52"/>
      <c r="W137" s="56">
        <f>+Instructions!$C$22</f>
        <v>0</v>
      </c>
      <c r="X137" s="17">
        <f t="shared" si="130"/>
        <v>79.2</v>
      </c>
      <c r="Y137" s="52"/>
      <c r="Z137" s="6" t="s">
        <v>616</v>
      </c>
      <c r="AA137" s="39">
        <v>79.2</v>
      </c>
      <c r="AB137" s="60">
        <f t="shared" si="131"/>
        <v>0</v>
      </c>
      <c r="AC137" s="17">
        <f t="shared" si="132"/>
        <v>79.2</v>
      </c>
      <c r="AD137" s="12">
        <f t="shared" si="133"/>
        <v>0</v>
      </c>
      <c r="AE137" s="124"/>
      <c r="AF137" s="132">
        <v>3</v>
      </c>
      <c r="AG137" s="53">
        <f t="shared" si="134"/>
        <v>79.2</v>
      </c>
      <c r="AH137" s="52"/>
      <c r="AJ137" s="17">
        <f t="shared" si="135"/>
        <v>79.2</v>
      </c>
      <c r="AK137" s="17">
        <f t="shared" si="136"/>
        <v>0</v>
      </c>
      <c r="AL137" s="17">
        <f t="shared" si="137"/>
        <v>0</v>
      </c>
      <c r="AM137" s="17" t="str">
        <f t="shared" si="138"/>
        <v/>
      </c>
      <c r="AO137" s="31" t="s">
        <v>57</v>
      </c>
    </row>
    <row r="138" spans="2:41" s="3" customFormat="1" ht="9.9499999999999993" customHeight="1" x14ac:dyDescent="0.2">
      <c r="B138" s="115" t="s">
        <v>8</v>
      </c>
      <c r="D138" s="40"/>
      <c r="E138" s="75" t="s">
        <v>298</v>
      </c>
      <c r="F138" s="75"/>
      <c r="G138" s="30" t="s">
        <v>91</v>
      </c>
      <c r="H138" s="30"/>
      <c r="I138" s="30" t="s">
        <v>299</v>
      </c>
      <c r="J138" s="30"/>
      <c r="K138" s="30"/>
      <c r="L138" s="30" t="s">
        <v>487</v>
      </c>
      <c r="M138" s="30"/>
      <c r="N138" s="30"/>
      <c r="P138" s="75" t="s">
        <v>369</v>
      </c>
      <c r="Q138" s="29"/>
      <c r="R138" s="29"/>
      <c r="S138" s="39">
        <f t="shared" si="129"/>
        <v>97.45</v>
      </c>
      <c r="T138" s="37" t="s">
        <v>252</v>
      </c>
      <c r="U138" s="5" t="str">
        <f>+Instructions!$B$3</f>
        <v>J</v>
      </c>
      <c r="V138" s="52"/>
      <c r="W138" s="56">
        <f>+Instructions!$C$22</f>
        <v>0</v>
      </c>
      <c r="X138" s="17">
        <f t="shared" si="130"/>
        <v>97.45</v>
      </c>
      <c r="Y138" s="52"/>
      <c r="Z138" s="6" t="s">
        <v>616</v>
      </c>
      <c r="AA138" s="39">
        <v>97.45</v>
      </c>
      <c r="AB138" s="60">
        <f t="shared" si="131"/>
        <v>0</v>
      </c>
      <c r="AC138" s="17">
        <f t="shared" si="132"/>
        <v>97.45</v>
      </c>
      <c r="AD138" s="12">
        <f t="shared" si="133"/>
        <v>0</v>
      </c>
      <c r="AE138" s="124"/>
      <c r="AF138" s="132">
        <v>3</v>
      </c>
      <c r="AG138" s="53">
        <f t="shared" si="134"/>
        <v>97.45</v>
      </c>
      <c r="AH138" s="52"/>
      <c r="AJ138" s="17">
        <f t="shared" si="135"/>
        <v>97.45</v>
      </c>
      <c r="AK138" s="17">
        <f t="shared" si="136"/>
        <v>0</v>
      </c>
      <c r="AL138" s="17">
        <f t="shared" si="137"/>
        <v>0</v>
      </c>
      <c r="AM138" s="17" t="str">
        <f t="shared" si="138"/>
        <v/>
      </c>
      <c r="AO138" s="31" t="s">
        <v>57</v>
      </c>
    </row>
    <row r="139" spans="2:41" s="3" customFormat="1" ht="9.9499999999999993" customHeight="1" x14ac:dyDescent="0.2">
      <c r="B139" s="115" t="s">
        <v>8</v>
      </c>
      <c r="D139" s="40"/>
      <c r="E139" s="75" t="s">
        <v>298</v>
      </c>
      <c r="F139" s="75"/>
      <c r="G139" s="30" t="s">
        <v>91</v>
      </c>
      <c r="H139" s="30"/>
      <c r="I139" s="30" t="s">
        <v>299</v>
      </c>
      <c r="J139" s="30"/>
      <c r="K139" s="30"/>
      <c r="L139" s="30" t="s">
        <v>350</v>
      </c>
      <c r="M139" s="30"/>
      <c r="N139" s="30"/>
      <c r="P139" s="75" t="s">
        <v>369</v>
      </c>
      <c r="Q139" s="29"/>
      <c r="R139" s="29"/>
      <c r="S139" s="39">
        <f t="shared" si="129"/>
        <v>185.8</v>
      </c>
      <c r="T139" s="37" t="s">
        <v>252</v>
      </c>
      <c r="U139" s="5" t="str">
        <f>+Instructions!$B$3</f>
        <v>J</v>
      </c>
      <c r="V139" s="52"/>
      <c r="W139" s="56">
        <f>+Instructions!$C$22</f>
        <v>0</v>
      </c>
      <c r="X139" s="17">
        <f t="shared" si="130"/>
        <v>185.8</v>
      </c>
      <c r="Y139" s="52"/>
      <c r="Z139" s="6" t="s">
        <v>616</v>
      </c>
      <c r="AA139" s="39">
        <v>185.8</v>
      </c>
      <c r="AB139" s="60">
        <f t="shared" si="131"/>
        <v>0</v>
      </c>
      <c r="AC139" s="17">
        <f t="shared" si="132"/>
        <v>185.8</v>
      </c>
      <c r="AD139" s="12">
        <f t="shared" si="133"/>
        <v>0</v>
      </c>
      <c r="AE139" s="124"/>
      <c r="AF139" s="132">
        <v>3</v>
      </c>
      <c r="AG139" s="53">
        <f t="shared" si="134"/>
        <v>185.8</v>
      </c>
      <c r="AH139" s="52"/>
      <c r="AJ139" s="17">
        <f t="shared" si="135"/>
        <v>185.8</v>
      </c>
      <c r="AK139" s="17">
        <f t="shared" si="136"/>
        <v>0</v>
      </c>
      <c r="AL139" s="17">
        <f t="shared" si="137"/>
        <v>0</v>
      </c>
      <c r="AM139" s="17" t="str">
        <f t="shared" si="138"/>
        <v/>
      </c>
      <c r="AO139" s="31" t="s">
        <v>57</v>
      </c>
    </row>
    <row r="140" spans="2:41" s="3" customFormat="1" ht="9.9499999999999993" customHeight="1" x14ac:dyDescent="0.2">
      <c r="B140" s="115" t="s">
        <v>8</v>
      </c>
      <c r="D140" s="40"/>
      <c r="E140" s="75" t="s">
        <v>298</v>
      </c>
      <c r="F140" s="75"/>
      <c r="G140" s="30" t="s">
        <v>91</v>
      </c>
      <c r="H140" s="30"/>
      <c r="I140" s="30" t="s">
        <v>299</v>
      </c>
      <c r="J140" s="30"/>
      <c r="K140" s="30"/>
      <c r="L140" s="30" t="s">
        <v>351</v>
      </c>
      <c r="M140" s="30"/>
      <c r="N140" s="30"/>
      <c r="P140" s="75" t="s">
        <v>369</v>
      </c>
      <c r="Q140" s="29"/>
      <c r="R140" s="29"/>
      <c r="S140" s="39">
        <f t="shared" si="129"/>
        <v>173.6</v>
      </c>
      <c r="T140" s="37" t="s">
        <v>252</v>
      </c>
      <c r="U140" s="5" t="str">
        <f>+Instructions!$B$3</f>
        <v>J</v>
      </c>
      <c r="V140" s="52"/>
      <c r="W140" s="56">
        <f>+Instructions!$C$22</f>
        <v>0</v>
      </c>
      <c r="X140" s="17">
        <f t="shared" si="130"/>
        <v>173.6</v>
      </c>
      <c r="Y140" s="52"/>
      <c r="Z140" s="6" t="s">
        <v>616</v>
      </c>
      <c r="AA140" s="39">
        <v>173.6</v>
      </c>
      <c r="AB140" s="60">
        <f t="shared" si="131"/>
        <v>0</v>
      </c>
      <c r="AC140" s="17">
        <f t="shared" si="132"/>
        <v>173.6</v>
      </c>
      <c r="AD140" s="12">
        <f t="shared" si="133"/>
        <v>0</v>
      </c>
      <c r="AE140" s="124"/>
      <c r="AF140" s="132">
        <v>3</v>
      </c>
      <c r="AG140" s="53">
        <f t="shared" si="134"/>
        <v>173.6</v>
      </c>
      <c r="AH140" s="52"/>
      <c r="AJ140" s="17">
        <f t="shared" si="135"/>
        <v>173.6</v>
      </c>
      <c r="AK140" s="17">
        <f t="shared" si="136"/>
        <v>0</v>
      </c>
      <c r="AL140" s="17">
        <f t="shared" si="137"/>
        <v>0</v>
      </c>
      <c r="AM140" s="17" t="str">
        <f t="shared" si="138"/>
        <v/>
      </c>
      <c r="AO140" s="31" t="s">
        <v>57</v>
      </c>
    </row>
    <row r="141" spans="2:41" s="3" customFormat="1" ht="9.9499999999999993" customHeight="1" x14ac:dyDescent="0.2">
      <c r="B141" s="115" t="s">
        <v>8</v>
      </c>
      <c r="D141" s="40"/>
      <c r="E141" s="75" t="s">
        <v>298</v>
      </c>
      <c r="F141" s="75"/>
      <c r="G141" s="30" t="s">
        <v>91</v>
      </c>
      <c r="H141" s="30"/>
      <c r="I141" s="30" t="s">
        <v>299</v>
      </c>
      <c r="J141" s="30"/>
      <c r="K141" s="30"/>
      <c r="L141" s="30" t="s">
        <v>352</v>
      </c>
      <c r="M141" s="30"/>
      <c r="N141" s="30"/>
      <c r="P141" s="75" t="s">
        <v>369</v>
      </c>
      <c r="Q141" s="29"/>
      <c r="R141" s="29"/>
      <c r="S141" s="39">
        <f t="shared" si="129"/>
        <v>201</v>
      </c>
      <c r="T141" s="37" t="s">
        <v>252</v>
      </c>
      <c r="U141" s="5" t="str">
        <f>+Instructions!$B$3</f>
        <v>J</v>
      </c>
      <c r="V141" s="52"/>
      <c r="W141" s="56">
        <f>+Instructions!$C$22</f>
        <v>0</v>
      </c>
      <c r="X141" s="17">
        <f t="shared" si="130"/>
        <v>201</v>
      </c>
      <c r="Y141" s="52"/>
      <c r="Z141" s="6" t="s">
        <v>616</v>
      </c>
      <c r="AA141" s="39">
        <v>201</v>
      </c>
      <c r="AB141" s="60">
        <f t="shared" si="131"/>
        <v>0</v>
      </c>
      <c r="AC141" s="17">
        <f t="shared" si="132"/>
        <v>201</v>
      </c>
      <c r="AD141" s="12">
        <f t="shared" si="133"/>
        <v>0</v>
      </c>
      <c r="AE141" s="124"/>
      <c r="AF141" s="132">
        <v>3</v>
      </c>
      <c r="AG141" s="53">
        <f t="shared" si="134"/>
        <v>201</v>
      </c>
      <c r="AH141" s="52"/>
      <c r="AJ141" s="17">
        <f t="shared" si="135"/>
        <v>201</v>
      </c>
      <c r="AK141" s="17">
        <f t="shared" si="136"/>
        <v>0</v>
      </c>
      <c r="AL141" s="17">
        <f t="shared" si="137"/>
        <v>0</v>
      </c>
      <c r="AM141" s="17" t="str">
        <f t="shared" si="138"/>
        <v/>
      </c>
      <c r="AO141" s="31" t="s">
        <v>57</v>
      </c>
    </row>
    <row r="142" spans="2:41" s="3" customFormat="1" ht="9.9499999999999993" customHeight="1" x14ac:dyDescent="0.2">
      <c r="B142" s="115" t="s">
        <v>8</v>
      </c>
      <c r="D142" s="40"/>
      <c r="E142" s="75" t="s">
        <v>298</v>
      </c>
      <c r="F142" s="75"/>
      <c r="G142" s="30" t="s">
        <v>91</v>
      </c>
      <c r="H142" s="30"/>
      <c r="I142" s="30" t="s">
        <v>299</v>
      </c>
      <c r="J142" s="30"/>
      <c r="K142" s="30"/>
      <c r="L142" s="30" t="s">
        <v>353</v>
      </c>
      <c r="M142" s="30"/>
      <c r="N142" s="30"/>
      <c r="P142" s="75" t="s">
        <v>369</v>
      </c>
      <c r="Q142" s="29"/>
      <c r="R142" s="29"/>
      <c r="S142" s="39">
        <f t="shared" ref="S142:S147" si="139">IF(Suggested="Yes",AA142,AG142)</f>
        <v>91.4</v>
      </c>
      <c r="T142" s="37" t="s">
        <v>252</v>
      </c>
      <c r="U142" s="5" t="str">
        <f>+Instructions!$B$3</f>
        <v>J</v>
      </c>
      <c r="V142" s="52"/>
      <c r="W142" s="56">
        <f>+Instructions!$C$22</f>
        <v>0</v>
      </c>
      <c r="X142" s="17">
        <f t="shared" ref="X142:X147" si="140">ROUND($AA142*(1-W142)+0.004999,2)</f>
        <v>91.4</v>
      </c>
      <c r="Y142" s="52"/>
      <c r="Z142" s="6" t="s">
        <v>616</v>
      </c>
      <c r="AA142" s="39">
        <v>91.4</v>
      </c>
      <c r="AB142" s="60">
        <f t="shared" ref="AB142:AC147" si="141">+W142</f>
        <v>0</v>
      </c>
      <c r="AC142" s="17">
        <f t="shared" si="141"/>
        <v>91.4</v>
      </c>
      <c r="AD142" s="12">
        <f t="shared" ref="AD142:AD147" si="142">(AG142-AC142)/AG142</f>
        <v>0</v>
      </c>
      <c r="AE142" s="124"/>
      <c r="AF142" s="132">
        <v>3</v>
      </c>
      <c r="AG142" s="53">
        <f t="shared" ref="AG142:AG147" si="143">SUM(AJ142:AL142)+AE142</f>
        <v>91.4</v>
      </c>
      <c r="AH142" s="52"/>
      <c r="AJ142" s="17">
        <f t="shared" ref="AJ142:AJ147" si="144">ROUND(AC142/(1-VLOOKUP(AF142,Group,2,FALSE)),2)</f>
        <v>91.4</v>
      </c>
      <c r="AK142" s="17">
        <f t="shared" ref="AK142:AK147" si="145">IF(VLOOKUP(AF142,Group,5,FALSE)="YES",VLOOKUP(ROUND(ROUND(AJ142,1)-AJ142,2),Round,2,FALSE)+VLOOKUP(AF142,Group,6,FALSE),0)</f>
        <v>0</v>
      </c>
      <c r="AL142" s="17">
        <f t="shared" ref="AL142:AL147" si="146">IF(VLOOKUP(AF142,Group,7,FALSE)="",0,ROUND(AJ142-0.04999,1)-AJ142+AM142)</f>
        <v>0</v>
      </c>
      <c r="AM142" s="17" t="str">
        <f t="shared" ref="AM142:AM147" si="147">IF(VLOOKUP(AF142,Group,7,FALSE)="","",VLOOKUP(AF142,Group,7,FALSE))</f>
        <v/>
      </c>
      <c r="AO142" s="31" t="s">
        <v>57</v>
      </c>
    </row>
    <row r="143" spans="2:41" s="3" customFormat="1" ht="9.9499999999999993" customHeight="1" x14ac:dyDescent="0.2">
      <c r="B143" s="115" t="s">
        <v>8</v>
      </c>
      <c r="D143" s="40"/>
      <c r="E143" s="75" t="s">
        <v>298</v>
      </c>
      <c r="F143" s="75"/>
      <c r="G143" s="30" t="s">
        <v>91</v>
      </c>
      <c r="H143" s="30"/>
      <c r="I143" s="30" t="s">
        <v>299</v>
      </c>
      <c r="J143" s="30"/>
      <c r="K143" s="30"/>
      <c r="L143" s="30" t="s">
        <v>354</v>
      </c>
      <c r="M143" s="30"/>
      <c r="N143" s="30"/>
      <c r="P143" s="75" t="s">
        <v>369</v>
      </c>
      <c r="Q143" s="29"/>
      <c r="R143" s="29"/>
      <c r="S143" s="39">
        <f t="shared" si="139"/>
        <v>216.25</v>
      </c>
      <c r="T143" s="37" t="s">
        <v>252</v>
      </c>
      <c r="U143" s="5" t="str">
        <f>+Instructions!$B$3</f>
        <v>J</v>
      </c>
      <c r="V143" s="52"/>
      <c r="W143" s="56">
        <f>+Instructions!$C$22</f>
        <v>0</v>
      </c>
      <c r="X143" s="17">
        <f t="shared" si="140"/>
        <v>216.25</v>
      </c>
      <c r="Y143" s="52"/>
      <c r="Z143" s="6" t="s">
        <v>616</v>
      </c>
      <c r="AA143" s="39">
        <v>216.25</v>
      </c>
      <c r="AB143" s="60">
        <f t="shared" si="141"/>
        <v>0</v>
      </c>
      <c r="AC143" s="17">
        <f t="shared" si="141"/>
        <v>216.25</v>
      </c>
      <c r="AD143" s="12">
        <f t="shared" si="142"/>
        <v>0</v>
      </c>
      <c r="AE143" s="124"/>
      <c r="AF143" s="132">
        <v>3</v>
      </c>
      <c r="AG143" s="53">
        <f t="shared" si="143"/>
        <v>216.25</v>
      </c>
      <c r="AH143" s="52"/>
      <c r="AJ143" s="17">
        <f t="shared" si="144"/>
        <v>216.25</v>
      </c>
      <c r="AK143" s="17">
        <f t="shared" si="145"/>
        <v>0</v>
      </c>
      <c r="AL143" s="17">
        <f t="shared" si="146"/>
        <v>0</v>
      </c>
      <c r="AM143" s="17" t="str">
        <f t="shared" si="147"/>
        <v/>
      </c>
      <c r="AO143" s="31" t="s">
        <v>57</v>
      </c>
    </row>
    <row r="144" spans="2:41" s="3" customFormat="1" ht="9.9499999999999993" customHeight="1" x14ac:dyDescent="0.2">
      <c r="B144" s="115" t="s">
        <v>8</v>
      </c>
      <c r="D144" s="40"/>
      <c r="E144" s="75" t="s">
        <v>298</v>
      </c>
      <c r="F144" s="75"/>
      <c r="G144" s="30" t="s">
        <v>91</v>
      </c>
      <c r="H144" s="30"/>
      <c r="I144" s="30" t="s">
        <v>299</v>
      </c>
      <c r="J144" s="30"/>
      <c r="K144" s="30"/>
      <c r="L144" s="30" t="s">
        <v>355</v>
      </c>
      <c r="M144" s="30"/>
      <c r="N144" s="30"/>
      <c r="P144" s="75" t="s">
        <v>369</v>
      </c>
      <c r="Q144" s="29"/>
      <c r="R144" s="29"/>
      <c r="S144" s="39">
        <f t="shared" si="139"/>
        <v>179.7</v>
      </c>
      <c r="T144" s="37" t="s">
        <v>252</v>
      </c>
      <c r="U144" s="5" t="str">
        <f>+Instructions!$B$3</f>
        <v>J</v>
      </c>
      <c r="V144" s="52"/>
      <c r="W144" s="56">
        <f>+Instructions!$C$22</f>
        <v>0</v>
      </c>
      <c r="X144" s="17">
        <f t="shared" si="140"/>
        <v>179.7</v>
      </c>
      <c r="Y144" s="52"/>
      <c r="Z144" s="6" t="s">
        <v>616</v>
      </c>
      <c r="AA144" s="39">
        <v>179.7</v>
      </c>
      <c r="AB144" s="60">
        <f t="shared" si="141"/>
        <v>0</v>
      </c>
      <c r="AC144" s="17">
        <f t="shared" si="141"/>
        <v>179.7</v>
      </c>
      <c r="AD144" s="12">
        <f t="shared" si="142"/>
        <v>0</v>
      </c>
      <c r="AE144" s="124"/>
      <c r="AF144" s="132">
        <v>3</v>
      </c>
      <c r="AG144" s="53">
        <f t="shared" si="143"/>
        <v>179.7</v>
      </c>
      <c r="AH144" s="52"/>
      <c r="AJ144" s="17">
        <f t="shared" si="144"/>
        <v>179.7</v>
      </c>
      <c r="AK144" s="17">
        <f t="shared" si="145"/>
        <v>0</v>
      </c>
      <c r="AL144" s="17">
        <f t="shared" si="146"/>
        <v>0</v>
      </c>
      <c r="AM144" s="17" t="str">
        <f t="shared" si="147"/>
        <v/>
      </c>
      <c r="AO144" s="31" t="s">
        <v>57</v>
      </c>
    </row>
    <row r="145" spans="2:41" s="3" customFormat="1" ht="9.9499999999999993" customHeight="1" x14ac:dyDescent="0.2">
      <c r="B145" s="115" t="s">
        <v>8</v>
      </c>
      <c r="D145" s="40"/>
      <c r="E145" s="75" t="s">
        <v>298</v>
      </c>
      <c r="F145" s="75"/>
      <c r="G145" s="30" t="s">
        <v>91</v>
      </c>
      <c r="H145" s="30"/>
      <c r="I145" s="30" t="s">
        <v>299</v>
      </c>
      <c r="J145" s="30"/>
      <c r="K145" s="30"/>
      <c r="L145" s="30" t="s">
        <v>356</v>
      </c>
      <c r="M145" s="30"/>
      <c r="N145" s="30"/>
      <c r="P145" s="75" t="s">
        <v>369</v>
      </c>
      <c r="Q145" s="29"/>
      <c r="R145" s="29"/>
      <c r="S145" s="39">
        <f t="shared" si="139"/>
        <v>201</v>
      </c>
      <c r="T145" s="37" t="s">
        <v>252</v>
      </c>
      <c r="U145" s="5" t="str">
        <f>+Instructions!$B$3</f>
        <v>J</v>
      </c>
      <c r="V145" s="52"/>
      <c r="W145" s="56">
        <f>+Instructions!$C$22</f>
        <v>0</v>
      </c>
      <c r="X145" s="17">
        <f t="shared" si="140"/>
        <v>201</v>
      </c>
      <c r="Y145" s="52"/>
      <c r="Z145" s="6" t="s">
        <v>616</v>
      </c>
      <c r="AA145" s="39">
        <v>201</v>
      </c>
      <c r="AB145" s="60">
        <f t="shared" si="141"/>
        <v>0</v>
      </c>
      <c r="AC145" s="17">
        <f t="shared" si="141"/>
        <v>201</v>
      </c>
      <c r="AD145" s="12">
        <f t="shared" si="142"/>
        <v>0</v>
      </c>
      <c r="AE145" s="124"/>
      <c r="AF145" s="132">
        <v>3</v>
      </c>
      <c r="AG145" s="53">
        <f t="shared" si="143"/>
        <v>201</v>
      </c>
      <c r="AH145" s="52"/>
      <c r="AJ145" s="17">
        <f t="shared" si="144"/>
        <v>201</v>
      </c>
      <c r="AK145" s="17">
        <f t="shared" si="145"/>
        <v>0</v>
      </c>
      <c r="AL145" s="17">
        <f t="shared" si="146"/>
        <v>0</v>
      </c>
      <c r="AM145" s="17" t="str">
        <f t="shared" si="147"/>
        <v/>
      </c>
      <c r="AO145" s="31" t="s">
        <v>57</v>
      </c>
    </row>
    <row r="146" spans="2:41" s="3" customFormat="1" ht="9.9499999999999993" customHeight="1" x14ac:dyDescent="0.2">
      <c r="B146" s="115" t="s">
        <v>8</v>
      </c>
      <c r="D146" s="40"/>
      <c r="E146" s="75" t="s">
        <v>298</v>
      </c>
      <c r="F146" s="75"/>
      <c r="G146" s="30" t="s">
        <v>91</v>
      </c>
      <c r="H146" s="30"/>
      <c r="I146" s="30" t="s">
        <v>299</v>
      </c>
      <c r="J146" s="30"/>
      <c r="K146" s="30"/>
      <c r="L146" s="30" t="s">
        <v>357</v>
      </c>
      <c r="M146" s="30"/>
      <c r="N146" s="30"/>
      <c r="P146" s="75" t="s">
        <v>369</v>
      </c>
      <c r="Q146" s="29"/>
      <c r="R146" s="29"/>
      <c r="S146" s="39">
        <f t="shared" si="139"/>
        <v>67</v>
      </c>
      <c r="T146" s="37" t="s">
        <v>252</v>
      </c>
      <c r="U146" s="5" t="str">
        <f>+Instructions!$B$3</f>
        <v>J</v>
      </c>
      <c r="V146" s="52"/>
      <c r="W146" s="56">
        <f>+Instructions!$C$22</f>
        <v>0</v>
      </c>
      <c r="X146" s="17">
        <f t="shared" si="140"/>
        <v>67</v>
      </c>
      <c r="Y146" s="52"/>
      <c r="Z146" s="6" t="s">
        <v>616</v>
      </c>
      <c r="AA146" s="39">
        <v>67</v>
      </c>
      <c r="AB146" s="60">
        <f t="shared" si="141"/>
        <v>0</v>
      </c>
      <c r="AC146" s="17">
        <f t="shared" si="141"/>
        <v>67</v>
      </c>
      <c r="AD146" s="12">
        <f t="shared" si="142"/>
        <v>0</v>
      </c>
      <c r="AE146" s="124"/>
      <c r="AF146" s="132">
        <v>3</v>
      </c>
      <c r="AG146" s="53">
        <f t="shared" si="143"/>
        <v>67</v>
      </c>
      <c r="AH146" s="52"/>
      <c r="AJ146" s="17">
        <f t="shared" si="144"/>
        <v>67</v>
      </c>
      <c r="AK146" s="17">
        <f t="shared" si="145"/>
        <v>0</v>
      </c>
      <c r="AL146" s="17">
        <f t="shared" si="146"/>
        <v>0</v>
      </c>
      <c r="AM146" s="17" t="str">
        <f t="shared" si="147"/>
        <v/>
      </c>
      <c r="AO146" s="31" t="s">
        <v>57</v>
      </c>
    </row>
    <row r="147" spans="2:41" s="3" customFormat="1" ht="9.9499999999999993" customHeight="1" x14ac:dyDescent="0.2">
      <c r="B147" s="115" t="s">
        <v>8</v>
      </c>
      <c r="D147" s="40"/>
      <c r="E147" s="75" t="s">
        <v>298</v>
      </c>
      <c r="F147" s="75"/>
      <c r="G147" s="30" t="s">
        <v>91</v>
      </c>
      <c r="H147" s="30"/>
      <c r="I147" s="30" t="s">
        <v>299</v>
      </c>
      <c r="J147" s="30"/>
      <c r="K147" s="30"/>
      <c r="L147" s="30" t="s">
        <v>358</v>
      </c>
      <c r="M147" s="30"/>
      <c r="N147" s="30"/>
      <c r="P147" s="75" t="s">
        <v>369</v>
      </c>
      <c r="Q147" s="29"/>
      <c r="R147" s="29"/>
      <c r="S147" s="39">
        <f t="shared" si="139"/>
        <v>90.35</v>
      </c>
      <c r="T147" s="37" t="s">
        <v>252</v>
      </c>
      <c r="U147" s="5" t="str">
        <f>+Instructions!$B$3</f>
        <v>J</v>
      </c>
      <c r="V147" s="52"/>
      <c r="W147" s="56">
        <f>+Instructions!$C$22</f>
        <v>0</v>
      </c>
      <c r="X147" s="17">
        <f t="shared" si="140"/>
        <v>90.35</v>
      </c>
      <c r="Y147" s="52"/>
      <c r="Z147" s="6" t="s">
        <v>616</v>
      </c>
      <c r="AA147" s="39">
        <v>90.35</v>
      </c>
      <c r="AB147" s="60">
        <f t="shared" si="141"/>
        <v>0</v>
      </c>
      <c r="AC147" s="17">
        <f t="shared" si="141"/>
        <v>90.35</v>
      </c>
      <c r="AD147" s="12">
        <f t="shared" si="142"/>
        <v>0</v>
      </c>
      <c r="AE147" s="124"/>
      <c r="AF147" s="132">
        <v>3</v>
      </c>
      <c r="AG147" s="53">
        <f t="shared" si="143"/>
        <v>90.35</v>
      </c>
      <c r="AH147" s="52"/>
      <c r="AJ147" s="17">
        <f t="shared" si="144"/>
        <v>90.35</v>
      </c>
      <c r="AK147" s="17">
        <f t="shared" si="145"/>
        <v>0</v>
      </c>
      <c r="AL147" s="17">
        <f t="shared" si="146"/>
        <v>0</v>
      </c>
      <c r="AM147" s="17" t="str">
        <f t="shared" si="147"/>
        <v/>
      </c>
      <c r="AO147" s="31" t="s">
        <v>57</v>
      </c>
    </row>
    <row r="148" spans="2:41" s="3" customFormat="1" ht="3.95" customHeight="1" x14ac:dyDescent="0.2">
      <c r="C148" s="74"/>
      <c r="E148" s="30"/>
      <c r="P148" s="4"/>
      <c r="Q148" s="6"/>
      <c r="S148" s="21"/>
      <c r="T148" s="68"/>
      <c r="U148" s="5"/>
      <c r="V148" s="52"/>
      <c r="W148" s="70"/>
      <c r="X148" s="70"/>
      <c r="Y148" s="52"/>
      <c r="Z148" s="39"/>
      <c r="AA148" s="17"/>
      <c r="AB148" s="15"/>
      <c r="AC148" s="15"/>
      <c r="AD148" s="15"/>
      <c r="AE148" s="15"/>
      <c r="AF148" s="65"/>
      <c r="AG148" s="17"/>
      <c r="AH148" s="52"/>
      <c r="AO148" s="31" t="s">
        <v>57</v>
      </c>
    </row>
    <row r="149" spans="2:41" s="3" customFormat="1" ht="9.9499999999999993" customHeight="1" x14ac:dyDescent="0.2">
      <c r="C149" s="174" t="s">
        <v>291</v>
      </c>
      <c r="K149" s="3" t="s">
        <v>85</v>
      </c>
      <c r="L149" s="3" t="s">
        <v>85</v>
      </c>
      <c r="M149" s="3" t="s">
        <v>85</v>
      </c>
      <c r="P149" s="4"/>
      <c r="Q149" s="6"/>
      <c r="R149" s="80" t="s">
        <v>359</v>
      </c>
      <c r="S149" s="179" t="s">
        <v>361</v>
      </c>
      <c r="T149" s="182"/>
      <c r="U149" s="5"/>
      <c r="V149" s="52"/>
      <c r="W149" s="56"/>
      <c r="X149" s="15"/>
      <c r="Y149" s="52"/>
      <c r="Z149" s="39"/>
      <c r="AA149" s="39"/>
      <c r="AB149" s="55"/>
      <c r="AC149" s="17"/>
      <c r="AD149" s="15"/>
      <c r="AE149" s="65"/>
      <c r="AF149" s="65"/>
      <c r="AG149" s="17"/>
      <c r="AH149" s="52"/>
      <c r="AI149" s="127"/>
      <c r="AJ149" s="17"/>
      <c r="AK149" s="17"/>
      <c r="AL149" s="17"/>
      <c r="AM149" s="17"/>
      <c r="AO149" s="31" t="s">
        <v>57</v>
      </c>
    </row>
    <row r="150" spans="2:41" s="3" customFormat="1" ht="3" customHeight="1" x14ac:dyDescent="0.2">
      <c r="P150" s="75"/>
      <c r="Q150" s="91"/>
      <c r="R150" s="6"/>
      <c r="S150" s="39"/>
      <c r="T150" s="6"/>
      <c r="U150" s="5"/>
      <c r="V150" s="52"/>
      <c r="W150" s="56"/>
      <c r="X150" s="15"/>
      <c r="Y150" s="52"/>
      <c r="Z150" s="39"/>
      <c r="AA150" s="39"/>
      <c r="AB150" s="55"/>
      <c r="AC150" s="17"/>
      <c r="AD150" s="15"/>
      <c r="AE150" s="65"/>
      <c r="AF150" s="127"/>
      <c r="AG150" s="39"/>
      <c r="AH150" s="52"/>
      <c r="AJ150" s="17"/>
      <c r="AK150" s="17"/>
      <c r="AL150" s="17"/>
      <c r="AM150" s="17"/>
      <c r="AO150" s="31" t="s">
        <v>57</v>
      </c>
    </row>
    <row r="151" spans="2:41" s="3" customFormat="1" ht="9.9499999999999993" customHeight="1" x14ac:dyDescent="0.2">
      <c r="B151" s="115" t="s">
        <v>8</v>
      </c>
      <c r="D151" s="40"/>
      <c r="E151" s="75" t="s">
        <v>90</v>
      </c>
      <c r="F151" s="75"/>
      <c r="G151" s="30" t="s">
        <v>91</v>
      </c>
      <c r="H151" s="30"/>
      <c r="I151" s="30" t="s">
        <v>92</v>
      </c>
      <c r="J151" s="30"/>
      <c r="L151" s="30" t="s">
        <v>93</v>
      </c>
      <c r="M151" s="30"/>
      <c r="N151" s="30"/>
      <c r="P151" s="75"/>
      <c r="Q151" s="91"/>
      <c r="R151" s="29"/>
      <c r="S151" s="39">
        <f t="shared" ref="S151:S158" si="148">IF(Suggested="Yes",AA151,AG151)</f>
        <v>49.75</v>
      </c>
      <c r="T151" s="37" t="s">
        <v>45</v>
      </c>
      <c r="U151" s="5" t="str">
        <f>+Instructions!$B$3</f>
        <v>J</v>
      </c>
      <c r="V151" s="52"/>
      <c r="W151" s="56">
        <f>+Instructions!$C$22</f>
        <v>0</v>
      </c>
      <c r="X151" s="17">
        <f t="shared" ref="X151:X158" si="149">ROUND($AA151*(1-W151)+0.004999,2)</f>
        <v>49.75</v>
      </c>
      <c r="Y151" s="52"/>
      <c r="Z151" s="6" t="s">
        <v>616</v>
      </c>
      <c r="AA151" s="39">
        <v>49.75</v>
      </c>
      <c r="AB151" s="60">
        <f t="shared" ref="AB151:AB158" si="150">+W151</f>
        <v>0</v>
      </c>
      <c r="AC151" s="17">
        <f t="shared" ref="AC151:AC158" si="151">+X151</f>
        <v>49.75</v>
      </c>
      <c r="AD151" s="12">
        <f t="shared" ref="AD151:AD158" si="152">(AG151-AC151)/AG151</f>
        <v>0</v>
      </c>
      <c r="AE151" s="124"/>
      <c r="AF151" s="132">
        <v>3</v>
      </c>
      <c r="AG151" s="53">
        <f t="shared" ref="AG151:AG158" si="153">SUM(AJ151:AL151)+AE151</f>
        <v>49.75</v>
      </c>
      <c r="AH151" s="52"/>
      <c r="AJ151" s="17">
        <f t="shared" ref="AJ151:AJ158" si="154">ROUND(AC151/(1-VLOOKUP(AF151,Group,2,FALSE)),2)</f>
        <v>49.75</v>
      </c>
      <c r="AK151" s="17">
        <f t="shared" ref="AK151:AK158" si="155">IF(VLOOKUP(AF151,Group,5,FALSE)="YES",VLOOKUP(ROUND(ROUND(AJ151,1)-AJ151,2),Round,2,FALSE)+VLOOKUP(AF151,Group,6,FALSE),0)</f>
        <v>0</v>
      </c>
      <c r="AL151" s="17">
        <f t="shared" ref="AL151:AL158" si="156">IF(VLOOKUP(AF151,Group,7,FALSE)="",0,ROUND(AJ151-0.04999,1)-AJ151+AM151)</f>
        <v>0</v>
      </c>
      <c r="AM151" s="17" t="str">
        <f t="shared" ref="AM151:AM158" si="157">IF(VLOOKUP(AF151,Group,7,FALSE)="","",VLOOKUP(AF151,Group,7,FALSE))</f>
        <v/>
      </c>
      <c r="AO151" s="31" t="s">
        <v>57</v>
      </c>
    </row>
    <row r="152" spans="2:41" s="3" customFormat="1" ht="9.9499999999999993" customHeight="1" x14ac:dyDescent="0.2">
      <c r="B152" s="115" t="s">
        <v>8</v>
      </c>
      <c r="D152" s="40"/>
      <c r="E152" s="75" t="s">
        <v>90</v>
      </c>
      <c r="F152" s="75"/>
      <c r="G152" s="30" t="s">
        <v>91</v>
      </c>
      <c r="H152" s="30"/>
      <c r="I152" s="30" t="s">
        <v>92</v>
      </c>
      <c r="J152" s="30"/>
      <c r="L152" s="30" t="s">
        <v>94</v>
      </c>
      <c r="M152" s="30"/>
      <c r="N152" s="30"/>
      <c r="P152" s="75"/>
      <c r="Q152" s="91"/>
      <c r="R152" s="29"/>
      <c r="S152" s="39">
        <f t="shared" si="148"/>
        <v>85.3</v>
      </c>
      <c r="T152" s="37" t="s">
        <v>45</v>
      </c>
      <c r="U152" s="5" t="str">
        <f>+Instructions!$B$3</f>
        <v>J</v>
      </c>
      <c r="V152" s="52"/>
      <c r="W152" s="56">
        <f>+Instructions!$C$22</f>
        <v>0</v>
      </c>
      <c r="X152" s="17">
        <f t="shared" si="149"/>
        <v>85.3</v>
      </c>
      <c r="Y152" s="52"/>
      <c r="Z152" s="6" t="s">
        <v>616</v>
      </c>
      <c r="AA152" s="39">
        <v>85.3</v>
      </c>
      <c r="AB152" s="60">
        <f t="shared" si="150"/>
        <v>0</v>
      </c>
      <c r="AC152" s="17">
        <f t="shared" si="151"/>
        <v>85.3</v>
      </c>
      <c r="AD152" s="12">
        <f t="shared" si="152"/>
        <v>0</v>
      </c>
      <c r="AE152" s="124"/>
      <c r="AF152" s="132">
        <v>3</v>
      </c>
      <c r="AG152" s="53">
        <f t="shared" si="153"/>
        <v>85.3</v>
      </c>
      <c r="AH152" s="52"/>
      <c r="AJ152" s="17">
        <f t="shared" si="154"/>
        <v>85.3</v>
      </c>
      <c r="AK152" s="17">
        <f t="shared" si="155"/>
        <v>0</v>
      </c>
      <c r="AL152" s="17">
        <f t="shared" si="156"/>
        <v>0</v>
      </c>
      <c r="AM152" s="17" t="str">
        <f t="shared" si="157"/>
        <v/>
      </c>
      <c r="AO152" s="31" t="s">
        <v>57</v>
      </c>
    </row>
    <row r="153" spans="2:41" s="3" customFormat="1" ht="9.9499999999999993" customHeight="1" x14ac:dyDescent="0.2">
      <c r="B153" s="115" t="s">
        <v>8</v>
      </c>
      <c r="D153" s="40"/>
      <c r="E153" s="75" t="s">
        <v>90</v>
      </c>
      <c r="F153" s="75"/>
      <c r="G153" s="30" t="s">
        <v>91</v>
      </c>
      <c r="H153" s="30"/>
      <c r="I153" s="30" t="s">
        <v>92</v>
      </c>
      <c r="J153" s="30"/>
      <c r="L153" s="30" t="s">
        <v>95</v>
      </c>
      <c r="M153" s="30"/>
      <c r="N153" s="30"/>
      <c r="P153" s="75"/>
      <c r="Q153" s="91"/>
      <c r="R153" s="29"/>
      <c r="S153" s="39">
        <f t="shared" si="148"/>
        <v>132</v>
      </c>
      <c r="T153" s="37" t="s">
        <v>45</v>
      </c>
      <c r="U153" s="5" t="str">
        <f>+Instructions!$B$3</f>
        <v>J</v>
      </c>
      <c r="V153" s="52"/>
      <c r="W153" s="56">
        <f>+Instructions!$C$22</f>
        <v>0</v>
      </c>
      <c r="X153" s="17">
        <f t="shared" si="149"/>
        <v>132</v>
      </c>
      <c r="Y153" s="52"/>
      <c r="Z153" s="6" t="s">
        <v>616</v>
      </c>
      <c r="AA153" s="39">
        <v>132</v>
      </c>
      <c r="AB153" s="60">
        <f t="shared" si="150"/>
        <v>0</v>
      </c>
      <c r="AC153" s="17">
        <f t="shared" si="151"/>
        <v>132</v>
      </c>
      <c r="AD153" s="12">
        <f t="shared" si="152"/>
        <v>0</v>
      </c>
      <c r="AE153" s="124"/>
      <c r="AF153" s="132">
        <v>3</v>
      </c>
      <c r="AG153" s="53">
        <f t="shared" si="153"/>
        <v>132</v>
      </c>
      <c r="AH153" s="52"/>
      <c r="AJ153" s="17">
        <f t="shared" si="154"/>
        <v>132</v>
      </c>
      <c r="AK153" s="17">
        <f t="shared" si="155"/>
        <v>0</v>
      </c>
      <c r="AL153" s="17">
        <f t="shared" si="156"/>
        <v>0</v>
      </c>
      <c r="AM153" s="17" t="str">
        <f t="shared" si="157"/>
        <v/>
      </c>
      <c r="AO153" s="31" t="s">
        <v>57</v>
      </c>
    </row>
    <row r="154" spans="2:41" s="3" customFormat="1" ht="9.9499999999999993" customHeight="1" x14ac:dyDescent="0.2">
      <c r="B154" s="115" t="s">
        <v>8</v>
      </c>
      <c r="D154" s="40"/>
      <c r="E154" s="75" t="s">
        <v>90</v>
      </c>
      <c r="F154" s="75"/>
      <c r="G154" s="30" t="s">
        <v>91</v>
      </c>
      <c r="H154" s="30"/>
      <c r="I154" s="30" t="s">
        <v>92</v>
      </c>
      <c r="J154" s="30"/>
      <c r="L154" s="30" t="s">
        <v>96</v>
      </c>
      <c r="M154" s="30"/>
      <c r="N154" s="30"/>
      <c r="P154" s="75"/>
      <c r="Q154" s="91"/>
      <c r="R154" s="29"/>
      <c r="S154" s="39">
        <f t="shared" si="148"/>
        <v>66</v>
      </c>
      <c r="T154" s="37" t="s">
        <v>45</v>
      </c>
      <c r="U154" s="5" t="str">
        <f>+Instructions!$B$3</f>
        <v>J</v>
      </c>
      <c r="V154" s="52"/>
      <c r="W154" s="56">
        <f>+Instructions!$C$22</f>
        <v>0</v>
      </c>
      <c r="X154" s="17">
        <f t="shared" si="149"/>
        <v>66</v>
      </c>
      <c r="Y154" s="52"/>
      <c r="Z154" s="6" t="s">
        <v>616</v>
      </c>
      <c r="AA154" s="39">
        <v>66</v>
      </c>
      <c r="AB154" s="60">
        <f t="shared" si="150"/>
        <v>0</v>
      </c>
      <c r="AC154" s="17">
        <f t="shared" si="151"/>
        <v>66</v>
      </c>
      <c r="AD154" s="12">
        <f t="shared" si="152"/>
        <v>0</v>
      </c>
      <c r="AE154" s="124"/>
      <c r="AF154" s="132">
        <v>3</v>
      </c>
      <c r="AG154" s="53">
        <f t="shared" si="153"/>
        <v>66</v>
      </c>
      <c r="AH154" s="52"/>
      <c r="AJ154" s="17">
        <f t="shared" si="154"/>
        <v>66</v>
      </c>
      <c r="AK154" s="17">
        <f t="shared" si="155"/>
        <v>0</v>
      </c>
      <c r="AL154" s="17">
        <f t="shared" si="156"/>
        <v>0</v>
      </c>
      <c r="AM154" s="17" t="str">
        <f t="shared" si="157"/>
        <v/>
      </c>
      <c r="AO154" s="31" t="s">
        <v>57</v>
      </c>
    </row>
    <row r="155" spans="2:41" s="3" customFormat="1" ht="9.9499999999999993" customHeight="1" x14ac:dyDescent="0.2">
      <c r="B155" s="115" t="s">
        <v>8</v>
      </c>
      <c r="D155" s="40"/>
      <c r="E155" s="75" t="s">
        <v>90</v>
      </c>
      <c r="F155" s="75"/>
      <c r="G155" s="30" t="s">
        <v>91</v>
      </c>
      <c r="H155" s="30"/>
      <c r="I155" s="30" t="s">
        <v>92</v>
      </c>
      <c r="J155" s="30"/>
      <c r="L155" s="30" t="s">
        <v>253</v>
      </c>
      <c r="M155" s="30"/>
      <c r="N155" s="30"/>
      <c r="P155" s="75"/>
      <c r="Q155" s="91"/>
      <c r="R155" s="29"/>
      <c r="S155" s="39">
        <f>IF(Suggested="Yes",AA155,AG155)</f>
        <v>87.3</v>
      </c>
      <c r="T155" s="37" t="s">
        <v>45</v>
      </c>
      <c r="U155" s="5" t="str">
        <f>+Instructions!$B$3</f>
        <v>J</v>
      </c>
      <c r="V155" s="52"/>
      <c r="W155" s="56">
        <f>+Instructions!$C$22</f>
        <v>0</v>
      </c>
      <c r="X155" s="17">
        <f>ROUND($AA155*(1-W155)+0.004999,2)</f>
        <v>87.3</v>
      </c>
      <c r="Y155" s="52"/>
      <c r="Z155" s="6" t="s">
        <v>616</v>
      </c>
      <c r="AA155" s="39">
        <v>87.3</v>
      </c>
      <c r="AB155" s="60">
        <f>+W155</f>
        <v>0</v>
      </c>
      <c r="AC155" s="17">
        <f>+X155</f>
        <v>87.3</v>
      </c>
      <c r="AD155" s="12">
        <f>(AG155-AC155)/AG155</f>
        <v>0</v>
      </c>
      <c r="AE155" s="124"/>
      <c r="AF155" s="132">
        <v>3</v>
      </c>
      <c r="AG155" s="53">
        <f>SUM(AJ155:AL155)+AE155</f>
        <v>87.3</v>
      </c>
      <c r="AH155" s="52"/>
      <c r="AJ155" s="17">
        <f>ROUND(AC155/(1-VLOOKUP(AF155,Group,2,FALSE)),2)</f>
        <v>87.3</v>
      </c>
      <c r="AK155" s="17">
        <f>IF(VLOOKUP(AF155,Group,5,FALSE)="YES",VLOOKUP(ROUND(ROUND(AJ155,1)-AJ155,2),Round,2,FALSE)+VLOOKUP(AF155,Group,6,FALSE),0)</f>
        <v>0</v>
      </c>
      <c r="AL155" s="17">
        <f>IF(VLOOKUP(AF155,Group,7,FALSE)="",0,ROUND(AJ155-0.04999,1)-AJ155+AM155)</f>
        <v>0</v>
      </c>
      <c r="AM155" s="17" t="str">
        <f>IF(VLOOKUP(AF155,Group,7,FALSE)="","",VLOOKUP(AF155,Group,7,FALSE))</f>
        <v/>
      </c>
      <c r="AO155" s="31" t="s">
        <v>57</v>
      </c>
    </row>
    <row r="156" spans="2:41" s="3" customFormat="1" ht="9.9499999999999993" customHeight="1" x14ac:dyDescent="0.2">
      <c r="B156" s="115" t="s">
        <v>8</v>
      </c>
      <c r="D156" s="40"/>
      <c r="E156" s="75" t="s">
        <v>90</v>
      </c>
      <c r="F156" s="75"/>
      <c r="G156" s="30" t="s">
        <v>91</v>
      </c>
      <c r="H156" s="30"/>
      <c r="I156" s="30" t="s">
        <v>92</v>
      </c>
      <c r="J156" s="30"/>
      <c r="L156" s="30" t="s">
        <v>97</v>
      </c>
      <c r="M156" s="30"/>
      <c r="N156" s="30"/>
      <c r="P156" s="75"/>
      <c r="Q156" s="91"/>
      <c r="R156" s="29"/>
      <c r="S156" s="39">
        <f t="shared" si="148"/>
        <v>53.85</v>
      </c>
      <c r="T156" s="37" t="s">
        <v>45</v>
      </c>
      <c r="U156" s="5" t="str">
        <f>+Instructions!$B$3</f>
        <v>J</v>
      </c>
      <c r="V156" s="52"/>
      <c r="W156" s="56">
        <f>+Instructions!$C$22</f>
        <v>0</v>
      </c>
      <c r="X156" s="17">
        <f t="shared" si="149"/>
        <v>53.85</v>
      </c>
      <c r="Y156" s="52"/>
      <c r="Z156" s="6" t="s">
        <v>616</v>
      </c>
      <c r="AA156" s="39">
        <v>53.85</v>
      </c>
      <c r="AB156" s="60">
        <f t="shared" si="150"/>
        <v>0</v>
      </c>
      <c r="AC156" s="17">
        <f t="shared" si="151"/>
        <v>53.85</v>
      </c>
      <c r="AD156" s="12">
        <f t="shared" si="152"/>
        <v>0</v>
      </c>
      <c r="AE156" s="124"/>
      <c r="AF156" s="132">
        <v>3</v>
      </c>
      <c r="AG156" s="53">
        <f t="shared" si="153"/>
        <v>53.85</v>
      </c>
      <c r="AH156" s="52"/>
      <c r="AJ156" s="17">
        <f t="shared" si="154"/>
        <v>53.85</v>
      </c>
      <c r="AK156" s="17">
        <f t="shared" si="155"/>
        <v>0</v>
      </c>
      <c r="AL156" s="17">
        <f t="shared" si="156"/>
        <v>0</v>
      </c>
      <c r="AM156" s="17" t="str">
        <f t="shared" si="157"/>
        <v/>
      </c>
      <c r="AO156" s="31" t="s">
        <v>57</v>
      </c>
    </row>
    <row r="157" spans="2:41" s="3" customFormat="1" ht="9.9499999999999993" customHeight="1" x14ac:dyDescent="0.2">
      <c r="B157" s="115" t="s">
        <v>8</v>
      </c>
      <c r="D157" s="40"/>
      <c r="E157" s="75" t="s">
        <v>90</v>
      </c>
      <c r="F157" s="75"/>
      <c r="G157" s="30" t="s">
        <v>91</v>
      </c>
      <c r="H157" s="30"/>
      <c r="I157" s="30" t="s">
        <v>92</v>
      </c>
      <c r="J157" s="30"/>
      <c r="L157" s="30" t="s">
        <v>98</v>
      </c>
      <c r="M157" s="30"/>
      <c r="N157" s="30"/>
      <c r="P157" s="75"/>
      <c r="Q157" s="91"/>
      <c r="R157" s="29"/>
      <c r="S157" s="39">
        <f t="shared" si="148"/>
        <v>62.95</v>
      </c>
      <c r="T157" s="37" t="s">
        <v>45</v>
      </c>
      <c r="U157" s="5" t="str">
        <f>+Instructions!$B$3</f>
        <v>J</v>
      </c>
      <c r="V157" s="52"/>
      <c r="W157" s="56">
        <f>+Instructions!$C$22</f>
        <v>0</v>
      </c>
      <c r="X157" s="17">
        <f t="shared" si="149"/>
        <v>62.95</v>
      </c>
      <c r="Y157" s="52"/>
      <c r="Z157" s="6" t="s">
        <v>616</v>
      </c>
      <c r="AA157" s="39">
        <v>62.95</v>
      </c>
      <c r="AB157" s="60">
        <f t="shared" si="150"/>
        <v>0</v>
      </c>
      <c r="AC157" s="17">
        <f t="shared" si="151"/>
        <v>62.95</v>
      </c>
      <c r="AD157" s="12">
        <f t="shared" si="152"/>
        <v>0</v>
      </c>
      <c r="AE157" s="124"/>
      <c r="AF157" s="132">
        <v>3</v>
      </c>
      <c r="AG157" s="53">
        <f t="shared" si="153"/>
        <v>62.95</v>
      </c>
      <c r="AH157" s="52"/>
      <c r="AJ157" s="17">
        <f t="shared" si="154"/>
        <v>62.95</v>
      </c>
      <c r="AK157" s="17">
        <f t="shared" si="155"/>
        <v>0</v>
      </c>
      <c r="AL157" s="17">
        <f t="shared" si="156"/>
        <v>0</v>
      </c>
      <c r="AM157" s="17" t="str">
        <f t="shared" si="157"/>
        <v/>
      </c>
      <c r="AO157" s="31" t="s">
        <v>57</v>
      </c>
    </row>
    <row r="158" spans="2:41" s="3" customFormat="1" ht="9.9499999999999993" customHeight="1" x14ac:dyDescent="0.2">
      <c r="B158" s="115" t="s">
        <v>8</v>
      </c>
      <c r="D158" s="40"/>
      <c r="E158" s="75" t="s">
        <v>90</v>
      </c>
      <c r="F158" s="75"/>
      <c r="G158" s="30" t="s">
        <v>91</v>
      </c>
      <c r="H158" s="30"/>
      <c r="I158" s="30" t="s">
        <v>92</v>
      </c>
      <c r="J158" s="30"/>
      <c r="L158" s="30" t="s">
        <v>99</v>
      </c>
      <c r="M158" s="30"/>
      <c r="N158" s="30"/>
      <c r="P158" s="75"/>
      <c r="Q158" s="91"/>
      <c r="R158" s="29"/>
      <c r="S158" s="39">
        <f t="shared" si="148"/>
        <v>88.35</v>
      </c>
      <c r="T158" s="37" t="s">
        <v>45</v>
      </c>
      <c r="U158" s="5" t="str">
        <f>+Instructions!$B$3</f>
        <v>J</v>
      </c>
      <c r="V158" s="52"/>
      <c r="W158" s="56">
        <f>+Instructions!$C$22</f>
        <v>0</v>
      </c>
      <c r="X158" s="17">
        <f t="shared" si="149"/>
        <v>88.35</v>
      </c>
      <c r="Y158" s="52"/>
      <c r="Z158" s="6" t="s">
        <v>616</v>
      </c>
      <c r="AA158" s="39">
        <v>88.35</v>
      </c>
      <c r="AB158" s="60">
        <f t="shared" si="150"/>
        <v>0</v>
      </c>
      <c r="AC158" s="17">
        <f t="shared" si="151"/>
        <v>88.35</v>
      </c>
      <c r="AD158" s="12">
        <f t="shared" si="152"/>
        <v>0</v>
      </c>
      <c r="AE158" s="124"/>
      <c r="AF158" s="132">
        <v>3</v>
      </c>
      <c r="AG158" s="53">
        <f t="shared" si="153"/>
        <v>88.35</v>
      </c>
      <c r="AH158" s="52"/>
      <c r="AJ158" s="17">
        <f t="shared" si="154"/>
        <v>88.35</v>
      </c>
      <c r="AK158" s="17">
        <f t="shared" si="155"/>
        <v>0</v>
      </c>
      <c r="AL158" s="17">
        <f t="shared" si="156"/>
        <v>0</v>
      </c>
      <c r="AM158" s="17" t="str">
        <f t="shared" si="157"/>
        <v/>
      </c>
      <c r="AO158" s="31" t="s">
        <v>57</v>
      </c>
    </row>
    <row r="159" spans="2:41" s="3" customFormat="1" ht="9.9499999999999993" customHeight="1" x14ac:dyDescent="0.2">
      <c r="B159" s="115" t="s">
        <v>8</v>
      </c>
      <c r="D159" s="40"/>
      <c r="E159" s="75" t="s">
        <v>90</v>
      </c>
      <c r="F159" s="75"/>
      <c r="G159" s="30" t="s">
        <v>91</v>
      </c>
      <c r="H159" s="30"/>
      <c r="I159" s="30" t="s">
        <v>92</v>
      </c>
      <c r="J159" s="30"/>
      <c r="L159" s="30" t="s">
        <v>100</v>
      </c>
      <c r="M159" s="30"/>
      <c r="N159" s="30"/>
      <c r="P159" s="75"/>
      <c r="Q159" s="91"/>
      <c r="R159" s="29"/>
      <c r="S159" s="39">
        <f t="shared" ref="S159:S170" si="158">IF(Suggested="Yes",AA159,AG159)</f>
        <v>69.05</v>
      </c>
      <c r="T159" s="37" t="s">
        <v>45</v>
      </c>
      <c r="U159" s="5" t="str">
        <f>+Instructions!$B$3</f>
        <v>J</v>
      </c>
      <c r="V159" s="52"/>
      <c r="W159" s="56">
        <f>+Instructions!$C$22</f>
        <v>0</v>
      </c>
      <c r="X159" s="17">
        <f t="shared" ref="X159:X170" si="159">ROUND($AA159*(1-W159)+0.004999,2)</f>
        <v>69.05</v>
      </c>
      <c r="Y159" s="52"/>
      <c r="Z159" s="6" t="s">
        <v>616</v>
      </c>
      <c r="AA159" s="39">
        <v>69.05</v>
      </c>
      <c r="AB159" s="60">
        <f t="shared" ref="AB159:AB170" si="160">+W159</f>
        <v>0</v>
      </c>
      <c r="AC159" s="17">
        <f t="shared" ref="AC159:AC170" si="161">+X159</f>
        <v>69.05</v>
      </c>
      <c r="AD159" s="12">
        <f t="shared" ref="AD159:AD170" si="162">(AG159-AC159)/AG159</f>
        <v>0</v>
      </c>
      <c r="AE159" s="124"/>
      <c r="AF159" s="132">
        <v>3</v>
      </c>
      <c r="AG159" s="53">
        <f t="shared" ref="AG159:AG170" si="163">SUM(AJ159:AL159)+AE159</f>
        <v>69.05</v>
      </c>
      <c r="AH159" s="52"/>
      <c r="AJ159" s="17">
        <f t="shared" ref="AJ159:AJ170" si="164">ROUND(AC159/(1-VLOOKUP(AF159,Group,2,FALSE)),2)</f>
        <v>69.05</v>
      </c>
      <c r="AK159" s="17">
        <f t="shared" ref="AK159:AK170" si="165">IF(VLOOKUP(AF159,Group,5,FALSE)="YES",VLOOKUP(ROUND(ROUND(AJ159,1)-AJ159,2),Round,2,FALSE)+VLOOKUP(AF159,Group,6,FALSE),0)</f>
        <v>0</v>
      </c>
      <c r="AL159" s="17">
        <f t="shared" ref="AL159:AL170" si="166">IF(VLOOKUP(AF159,Group,7,FALSE)="",0,ROUND(AJ159-0.04999,1)-AJ159+AM159)</f>
        <v>0</v>
      </c>
      <c r="AM159" s="17" t="str">
        <f t="shared" ref="AM159:AM170" si="167">IF(VLOOKUP(AF159,Group,7,FALSE)="","",VLOOKUP(AF159,Group,7,FALSE))</f>
        <v/>
      </c>
      <c r="AO159" s="31" t="s">
        <v>57</v>
      </c>
    </row>
    <row r="160" spans="2:41" s="3" customFormat="1" ht="9.9499999999999993" customHeight="1" x14ac:dyDescent="0.2">
      <c r="B160" s="115" t="s">
        <v>8</v>
      </c>
      <c r="D160" s="40"/>
      <c r="E160" s="75" t="s">
        <v>90</v>
      </c>
      <c r="F160" s="75"/>
      <c r="G160" s="30" t="s">
        <v>91</v>
      </c>
      <c r="H160" s="30"/>
      <c r="I160" s="30" t="s">
        <v>92</v>
      </c>
      <c r="J160" s="30"/>
      <c r="L160" s="30" t="s">
        <v>101</v>
      </c>
      <c r="M160" s="30"/>
      <c r="N160" s="30"/>
      <c r="P160" s="75"/>
      <c r="Q160" s="91"/>
      <c r="R160" s="29"/>
      <c r="S160" s="39">
        <f t="shared" si="158"/>
        <v>132</v>
      </c>
      <c r="T160" s="37" t="s">
        <v>45</v>
      </c>
      <c r="U160" s="5" t="str">
        <f>+Instructions!$B$3</f>
        <v>J</v>
      </c>
      <c r="V160" s="52"/>
      <c r="W160" s="56">
        <f>+Instructions!$C$22</f>
        <v>0</v>
      </c>
      <c r="X160" s="17">
        <f t="shared" si="159"/>
        <v>132</v>
      </c>
      <c r="Y160" s="52"/>
      <c r="Z160" s="6" t="s">
        <v>616</v>
      </c>
      <c r="AA160" s="39">
        <v>132</v>
      </c>
      <c r="AB160" s="60">
        <f t="shared" si="160"/>
        <v>0</v>
      </c>
      <c r="AC160" s="17">
        <f t="shared" si="161"/>
        <v>132</v>
      </c>
      <c r="AD160" s="12">
        <f t="shared" si="162"/>
        <v>0</v>
      </c>
      <c r="AE160" s="124"/>
      <c r="AF160" s="132">
        <v>3</v>
      </c>
      <c r="AG160" s="53">
        <f t="shared" si="163"/>
        <v>132</v>
      </c>
      <c r="AH160" s="52"/>
      <c r="AJ160" s="17">
        <f t="shared" si="164"/>
        <v>132</v>
      </c>
      <c r="AK160" s="17">
        <f t="shared" si="165"/>
        <v>0</v>
      </c>
      <c r="AL160" s="17">
        <f t="shared" si="166"/>
        <v>0</v>
      </c>
      <c r="AM160" s="17" t="str">
        <f t="shared" si="167"/>
        <v/>
      </c>
      <c r="AO160" s="31" t="s">
        <v>57</v>
      </c>
    </row>
    <row r="161" spans="2:41" s="3" customFormat="1" ht="9.9499999999999993" customHeight="1" x14ac:dyDescent="0.2">
      <c r="B161" s="115" t="s">
        <v>8</v>
      </c>
      <c r="D161" s="40"/>
      <c r="E161" s="75" t="s">
        <v>90</v>
      </c>
      <c r="F161" s="75"/>
      <c r="G161" s="30" t="s">
        <v>91</v>
      </c>
      <c r="H161" s="30"/>
      <c r="I161" s="30" t="s">
        <v>92</v>
      </c>
      <c r="J161" s="30"/>
      <c r="L161" s="30" t="s">
        <v>102</v>
      </c>
      <c r="M161" s="30"/>
      <c r="N161" s="30"/>
      <c r="P161" s="75"/>
      <c r="Q161" s="91"/>
      <c r="R161" s="29"/>
      <c r="S161" s="39">
        <f t="shared" si="158"/>
        <v>62.95</v>
      </c>
      <c r="T161" s="37" t="s">
        <v>45</v>
      </c>
      <c r="U161" s="5" t="str">
        <f>+Instructions!$B$3</f>
        <v>J</v>
      </c>
      <c r="V161" s="52"/>
      <c r="W161" s="56">
        <f>+Instructions!$C$22</f>
        <v>0</v>
      </c>
      <c r="X161" s="17">
        <f t="shared" si="159"/>
        <v>62.95</v>
      </c>
      <c r="Y161" s="52"/>
      <c r="Z161" s="6" t="s">
        <v>616</v>
      </c>
      <c r="AA161" s="39">
        <v>62.95</v>
      </c>
      <c r="AB161" s="60">
        <f t="shared" si="160"/>
        <v>0</v>
      </c>
      <c r="AC161" s="17">
        <f t="shared" si="161"/>
        <v>62.95</v>
      </c>
      <c r="AD161" s="12">
        <f t="shared" si="162"/>
        <v>0</v>
      </c>
      <c r="AE161" s="124"/>
      <c r="AF161" s="132">
        <v>3</v>
      </c>
      <c r="AG161" s="53">
        <f t="shared" si="163"/>
        <v>62.95</v>
      </c>
      <c r="AH161" s="52"/>
      <c r="AJ161" s="17">
        <f t="shared" si="164"/>
        <v>62.95</v>
      </c>
      <c r="AK161" s="17">
        <f t="shared" si="165"/>
        <v>0</v>
      </c>
      <c r="AL161" s="17">
        <f t="shared" si="166"/>
        <v>0</v>
      </c>
      <c r="AM161" s="17" t="str">
        <f t="shared" si="167"/>
        <v/>
      </c>
      <c r="AO161" s="31" t="s">
        <v>57</v>
      </c>
    </row>
    <row r="162" spans="2:41" s="3" customFormat="1" ht="9.9499999999999993" customHeight="1" x14ac:dyDescent="0.2">
      <c r="B162" s="115" t="s">
        <v>8</v>
      </c>
      <c r="D162" s="40"/>
      <c r="E162" s="75" t="s">
        <v>90</v>
      </c>
      <c r="F162" s="75"/>
      <c r="G162" s="30" t="s">
        <v>91</v>
      </c>
      <c r="H162" s="30"/>
      <c r="I162" s="30" t="s">
        <v>92</v>
      </c>
      <c r="J162" s="30"/>
      <c r="L162" s="30" t="s">
        <v>103</v>
      </c>
      <c r="M162" s="30"/>
      <c r="N162" s="30"/>
      <c r="P162" s="75"/>
      <c r="Q162" s="91"/>
      <c r="R162" s="29"/>
      <c r="S162" s="39">
        <f t="shared" si="158"/>
        <v>69.05</v>
      </c>
      <c r="T162" s="37" t="s">
        <v>45</v>
      </c>
      <c r="U162" s="5" t="str">
        <f>+Instructions!$B$3</f>
        <v>J</v>
      </c>
      <c r="V162" s="52"/>
      <c r="W162" s="56">
        <f>+Instructions!$C$22</f>
        <v>0</v>
      </c>
      <c r="X162" s="17">
        <f t="shared" si="159"/>
        <v>69.05</v>
      </c>
      <c r="Y162" s="52"/>
      <c r="Z162" s="6" t="s">
        <v>616</v>
      </c>
      <c r="AA162" s="39">
        <v>69.05</v>
      </c>
      <c r="AB162" s="60">
        <f t="shared" si="160"/>
        <v>0</v>
      </c>
      <c r="AC162" s="17">
        <f t="shared" si="161"/>
        <v>69.05</v>
      </c>
      <c r="AD162" s="12">
        <f t="shared" si="162"/>
        <v>0</v>
      </c>
      <c r="AE162" s="124"/>
      <c r="AF162" s="132">
        <v>3</v>
      </c>
      <c r="AG162" s="53">
        <f t="shared" si="163"/>
        <v>69.05</v>
      </c>
      <c r="AH162" s="52"/>
      <c r="AJ162" s="17">
        <f t="shared" si="164"/>
        <v>69.05</v>
      </c>
      <c r="AK162" s="17">
        <f t="shared" si="165"/>
        <v>0</v>
      </c>
      <c r="AL162" s="17">
        <f t="shared" si="166"/>
        <v>0</v>
      </c>
      <c r="AM162" s="17" t="str">
        <f t="shared" si="167"/>
        <v/>
      </c>
      <c r="AO162" s="31" t="s">
        <v>57</v>
      </c>
    </row>
    <row r="163" spans="2:41" s="3" customFormat="1" ht="2.1" customHeight="1" x14ac:dyDescent="0.2">
      <c r="C163" s="74"/>
      <c r="E163" s="30"/>
      <c r="P163" s="4"/>
      <c r="Q163" s="6"/>
      <c r="S163" s="21"/>
      <c r="T163" s="68"/>
      <c r="U163" s="5"/>
      <c r="V163" s="52"/>
      <c r="W163" s="70"/>
      <c r="X163" s="70"/>
      <c r="Y163" s="52"/>
      <c r="Z163" s="39"/>
      <c r="AA163" s="17"/>
      <c r="AB163" s="15"/>
      <c r="AC163" s="15"/>
      <c r="AD163" s="15"/>
      <c r="AE163" s="15"/>
      <c r="AF163" s="65"/>
      <c r="AG163" s="17"/>
      <c r="AH163" s="52"/>
      <c r="AO163" s="31" t="s">
        <v>57</v>
      </c>
    </row>
    <row r="164" spans="2:41" s="3" customFormat="1" ht="10.35" customHeight="1" x14ac:dyDescent="0.2">
      <c r="C164" s="175" t="s">
        <v>270</v>
      </c>
      <c r="D164" s="152"/>
      <c r="E164" s="30"/>
      <c r="P164" s="4"/>
      <c r="Q164" s="6"/>
      <c r="S164" s="21"/>
      <c r="U164" s="5"/>
      <c r="V164" s="52"/>
      <c r="W164" s="56"/>
      <c r="X164" s="15"/>
      <c r="Y164" s="52"/>
      <c r="Z164" s="39"/>
      <c r="AA164" s="39"/>
      <c r="AB164" s="55"/>
      <c r="AC164" s="17"/>
      <c r="AD164" s="15"/>
      <c r="AE164" s="65"/>
      <c r="AF164" s="65"/>
      <c r="AG164" s="17"/>
      <c r="AH164" s="52"/>
      <c r="AI164" s="127"/>
      <c r="AJ164" s="17"/>
      <c r="AK164" s="17"/>
      <c r="AL164" s="17"/>
      <c r="AM164" s="17"/>
      <c r="AO164" s="31" t="s">
        <v>57</v>
      </c>
    </row>
    <row r="165" spans="2:41" s="3" customFormat="1" ht="9.9499999999999993" customHeight="1" x14ac:dyDescent="0.2">
      <c r="C165" s="74" t="s">
        <v>582</v>
      </c>
      <c r="D165" s="152"/>
      <c r="E165" s="30"/>
      <c r="P165" s="4"/>
      <c r="Q165" s="6"/>
      <c r="R165" s="80" t="s">
        <v>359</v>
      </c>
      <c r="S165" s="179" t="s">
        <v>361</v>
      </c>
      <c r="T165" s="182"/>
      <c r="U165" s="5"/>
      <c r="V165" s="52"/>
      <c r="W165" s="56"/>
      <c r="X165" s="15"/>
      <c r="Y165" s="52"/>
      <c r="Z165" s="39"/>
      <c r="AA165" s="39"/>
      <c r="AB165" s="55"/>
      <c r="AC165" s="17"/>
      <c r="AD165" s="15"/>
      <c r="AE165" s="65"/>
      <c r="AF165" s="65"/>
      <c r="AG165" s="17"/>
      <c r="AH165" s="52"/>
      <c r="AI165" s="127"/>
      <c r="AJ165" s="17"/>
      <c r="AK165" s="17"/>
      <c r="AL165" s="17"/>
      <c r="AM165" s="17"/>
      <c r="AO165" s="31" t="s">
        <v>57</v>
      </c>
    </row>
    <row r="166" spans="2:41" s="3" customFormat="1" ht="3" customHeight="1" x14ac:dyDescent="0.2">
      <c r="C166" s="74"/>
      <c r="E166" s="30"/>
      <c r="P166" s="4"/>
      <c r="Q166" s="6"/>
      <c r="S166" s="21"/>
      <c r="T166" s="68"/>
      <c r="U166" s="5"/>
      <c r="V166" s="52"/>
      <c r="W166" s="70"/>
      <c r="X166" s="70"/>
      <c r="Y166" s="52"/>
      <c r="Z166" s="39"/>
      <c r="AA166" s="17"/>
      <c r="AB166" s="15"/>
      <c r="AC166" s="15"/>
      <c r="AD166" s="15"/>
      <c r="AE166" s="15"/>
      <c r="AF166" s="65"/>
      <c r="AG166" s="17"/>
      <c r="AH166" s="52"/>
      <c r="AO166" s="31" t="s">
        <v>57</v>
      </c>
    </row>
    <row r="167" spans="2:41" s="3" customFormat="1" ht="9.9499999999999993" customHeight="1" x14ac:dyDescent="0.2">
      <c r="B167" s="115" t="s">
        <v>8</v>
      </c>
      <c r="D167" s="40"/>
      <c r="E167" s="75" t="s">
        <v>90</v>
      </c>
      <c r="F167" s="75"/>
      <c r="G167" s="30" t="s">
        <v>91</v>
      </c>
      <c r="H167" s="30"/>
      <c r="I167" s="30" t="s">
        <v>92</v>
      </c>
      <c r="J167" s="30"/>
      <c r="L167" s="30" t="s">
        <v>104</v>
      </c>
      <c r="M167" s="30"/>
      <c r="N167" s="30"/>
      <c r="P167" s="75"/>
      <c r="Q167" s="91"/>
      <c r="R167" s="29"/>
      <c r="S167" s="39">
        <f t="shared" si="158"/>
        <v>62.95</v>
      </c>
      <c r="T167" s="37" t="s">
        <v>45</v>
      </c>
      <c r="U167" s="5" t="str">
        <f>+Instructions!$B$3</f>
        <v>J</v>
      </c>
      <c r="V167" s="52"/>
      <c r="W167" s="56">
        <f>+Instructions!$C$22</f>
        <v>0</v>
      </c>
      <c r="X167" s="17">
        <f t="shared" si="159"/>
        <v>62.95</v>
      </c>
      <c r="Y167" s="52"/>
      <c r="Z167" s="6" t="s">
        <v>616</v>
      </c>
      <c r="AA167" s="39">
        <v>62.95</v>
      </c>
      <c r="AB167" s="60">
        <f t="shared" si="160"/>
        <v>0</v>
      </c>
      <c r="AC167" s="17">
        <f t="shared" si="161"/>
        <v>62.95</v>
      </c>
      <c r="AD167" s="12">
        <f t="shared" si="162"/>
        <v>0</v>
      </c>
      <c r="AE167" s="124"/>
      <c r="AF167" s="132">
        <v>3</v>
      </c>
      <c r="AG167" s="53">
        <f t="shared" si="163"/>
        <v>62.95</v>
      </c>
      <c r="AH167" s="52"/>
      <c r="AJ167" s="17">
        <f t="shared" si="164"/>
        <v>62.95</v>
      </c>
      <c r="AK167" s="17">
        <f t="shared" si="165"/>
        <v>0</v>
      </c>
      <c r="AL167" s="17">
        <f t="shared" si="166"/>
        <v>0</v>
      </c>
      <c r="AM167" s="17" t="str">
        <f t="shared" si="167"/>
        <v/>
      </c>
      <c r="AO167" s="31" t="s">
        <v>57</v>
      </c>
    </row>
    <row r="168" spans="2:41" s="3" customFormat="1" ht="9.9499999999999993" customHeight="1" x14ac:dyDescent="0.2">
      <c r="B168" s="115" t="s">
        <v>8</v>
      </c>
      <c r="D168" s="40"/>
      <c r="E168" s="75" t="s">
        <v>90</v>
      </c>
      <c r="F168" s="75"/>
      <c r="G168" s="30" t="s">
        <v>91</v>
      </c>
      <c r="H168" s="30"/>
      <c r="I168" s="30" t="s">
        <v>92</v>
      </c>
      <c r="J168" s="30"/>
      <c r="L168" s="30" t="s">
        <v>105</v>
      </c>
      <c r="M168" s="30"/>
      <c r="N168" s="30"/>
      <c r="P168" s="75"/>
      <c r="Q168" s="91"/>
      <c r="R168" s="29"/>
      <c r="S168" s="39">
        <f t="shared" si="158"/>
        <v>139.1</v>
      </c>
      <c r="T168" s="37" t="s">
        <v>45</v>
      </c>
      <c r="U168" s="5" t="str">
        <f>+Instructions!$B$3</f>
        <v>J</v>
      </c>
      <c r="V168" s="52"/>
      <c r="W168" s="56">
        <f>+Instructions!$C$22</f>
        <v>0</v>
      </c>
      <c r="X168" s="17">
        <f t="shared" si="159"/>
        <v>139.1</v>
      </c>
      <c r="Y168" s="52"/>
      <c r="Z168" s="6" t="s">
        <v>616</v>
      </c>
      <c r="AA168" s="39">
        <v>139.1</v>
      </c>
      <c r="AB168" s="60">
        <f t="shared" si="160"/>
        <v>0</v>
      </c>
      <c r="AC168" s="17">
        <f t="shared" si="161"/>
        <v>139.1</v>
      </c>
      <c r="AD168" s="12">
        <f t="shared" si="162"/>
        <v>0</v>
      </c>
      <c r="AE168" s="124"/>
      <c r="AF168" s="132">
        <v>3</v>
      </c>
      <c r="AG168" s="53">
        <f t="shared" si="163"/>
        <v>139.1</v>
      </c>
      <c r="AH168" s="52"/>
      <c r="AJ168" s="17">
        <f t="shared" si="164"/>
        <v>139.1</v>
      </c>
      <c r="AK168" s="17">
        <f t="shared" si="165"/>
        <v>0</v>
      </c>
      <c r="AL168" s="17">
        <f t="shared" si="166"/>
        <v>0</v>
      </c>
      <c r="AM168" s="17" t="str">
        <f t="shared" si="167"/>
        <v/>
      </c>
      <c r="AO168" s="31" t="s">
        <v>57</v>
      </c>
    </row>
    <row r="169" spans="2:41" s="3" customFormat="1" ht="9.9499999999999993" customHeight="1" x14ac:dyDescent="0.2">
      <c r="B169" s="115" t="s">
        <v>8</v>
      </c>
      <c r="D169" s="40"/>
      <c r="E169" s="75" t="s">
        <v>90</v>
      </c>
      <c r="F169" s="75"/>
      <c r="G169" s="30" t="s">
        <v>91</v>
      </c>
      <c r="H169" s="30"/>
      <c r="I169" s="30" t="s">
        <v>92</v>
      </c>
      <c r="J169" s="30"/>
      <c r="L169" s="30" t="s">
        <v>106</v>
      </c>
      <c r="M169" s="30"/>
      <c r="N169" s="30"/>
      <c r="P169" s="75"/>
      <c r="Q169" s="91"/>
      <c r="R169" s="29"/>
      <c r="S169" s="39">
        <f t="shared" si="158"/>
        <v>82.25</v>
      </c>
      <c r="T169" s="37" t="s">
        <v>45</v>
      </c>
      <c r="U169" s="5" t="str">
        <f>+Instructions!$B$3</f>
        <v>J</v>
      </c>
      <c r="V169" s="52"/>
      <c r="W169" s="56">
        <f>+Instructions!$C$22</f>
        <v>0</v>
      </c>
      <c r="X169" s="17">
        <f t="shared" si="159"/>
        <v>82.25</v>
      </c>
      <c r="Y169" s="52"/>
      <c r="Z169" s="6" t="s">
        <v>616</v>
      </c>
      <c r="AA169" s="39">
        <v>82.25</v>
      </c>
      <c r="AB169" s="60">
        <f t="shared" si="160"/>
        <v>0</v>
      </c>
      <c r="AC169" s="17">
        <f t="shared" si="161"/>
        <v>82.25</v>
      </c>
      <c r="AD169" s="12">
        <f t="shared" si="162"/>
        <v>0</v>
      </c>
      <c r="AE169" s="124"/>
      <c r="AF169" s="132">
        <v>3</v>
      </c>
      <c r="AG169" s="53">
        <f t="shared" si="163"/>
        <v>82.25</v>
      </c>
      <c r="AH169" s="52"/>
      <c r="AJ169" s="17">
        <f t="shared" si="164"/>
        <v>82.25</v>
      </c>
      <c r="AK169" s="17">
        <f t="shared" si="165"/>
        <v>0</v>
      </c>
      <c r="AL169" s="17">
        <f t="shared" si="166"/>
        <v>0</v>
      </c>
      <c r="AM169" s="17" t="str">
        <f t="shared" si="167"/>
        <v/>
      </c>
      <c r="AO169" s="31" t="s">
        <v>57</v>
      </c>
    </row>
    <row r="170" spans="2:41" s="3" customFormat="1" ht="9.9499999999999993" customHeight="1" x14ac:dyDescent="0.2">
      <c r="B170" s="115" t="s">
        <v>8</v>
      </c>
      <c r="D170" s="40"/>
      <c r="E170" s="75" t="s">
        <v>90</v>
      </c>
      <c r="F170" s="75"/>
      <c r="G170" s="30" t="s">
        <v>91</v>
      </c>
      <c r="H170" s="30"/>
      <c r="I170" s="30" t="s">
        <v>92</v>
      </c>
      <c r="J170" s="30"/>
      <c r="L170" s="30" t="s">
        <v>107</v>
      </c>
      <c r="M170" s="30"/>
      <c r="N170" s="30"/>
      <c r="P170" s="75"/>
      <c r="Q170" s="91"/>
      <c r="R170" s="29"/>
      <c r="S170" s="39">
        <f t="shared" si="158"/>
        <v>59.9</v>
      </c>
      <c r="T170" s="37" t="s">
        <v>45</v>
      </c>
      <c r="U170" s="5" t="str">
        <f>+Instructions!$B$3</f>
        <v>J</v>
      </c>
      <c r="V170" s="52"/>
      <c r="W170" s="56">
        <f>+Instructions!$C$22</f>
        <v>0</v>
      </c>
      <c r="X170" s="17">
        <f t="shared" si="159"/>
        <v>59.9</v>
      </c>
      <c r="Y170" s="52"/>
      <c r="Z170" s="6" t="s">
        <v>616</v>
      </c>
      <c r="AA170" s="39">
        <v>59.9</v>
      </c>
      <c r="AB170" s="60">
        <f t="shared" si="160"/>
        <v>0</v>
      </c>
      <c r="AC170" s="17">
        <f t="shared" si="161"/>
        <v>59.9</v>
      </c>
      <c r="AD170" s="12">
        <f t="shared" si="162"/>
        <v>0</v>
      </c>
      <c r="AE170" s="124"/>
      <c r="AF170" s="132">
        <v>3</v>
      </c>
      <c r="AG170" s="53">
        <f t="shared" si="163"/>
        <v>59.9</v>
      </c>
      <c r="AH170" s="52"/>
      <c r="AJ170" s="17">
        <f t="shared" si="164"/>
        <v>59.9</v>
      </c>
      <c r="AK170" s="17">
        <f t="shared" si="165"/>
        <v>0</v>
      </c>
      <c r="AL170" s="17">
        <f t="shared" si="166"/>
        <v>0</v>
      </c>
      <c r="AM170" s="17" t="str">
        <f t="shared" si="167"/>
        <v/>
      </c>
      <c r="AO170" s="31" t="s">
        <v>57</v>
      </c>
    </row>
    <row r="171" spans="2:41" s="3" customFormat="1" ht="9.9499999999999993" customHeight="1" x14ac:dyDescent="0.2">
      <c r="B171" s="115" t="s">
        <v>8</v>
      </c>
      <c r="D171" s="40"/>
      <c r="E171" s="75" t="s">
        <v>90</v>
      </c>
      <c r="F171" s="75"/>
      <c r="G171" s="30" t="s">
        <v>91</v>
      </c>
      <c r="H171" s="30"/>
      <c r="I171" s="30" t="s">
        <v>92</v>
      </c>
      <c r="J171" s="30"/>
      <c r="L171" s="30" t="s">
        <v>108</v>
      </c>
      <c r="M171" s="30"/>
      <c r="N171" s="30"/>
      <c r="P171" s="75"/>
      <c r="Q171" s="91"/>
      <c r="R171" s="29"/>
      <c r="S171" s="39">
        <f t="shared" ref="S171:S178" si="168">IF(Suggested="Yes",AA171,AG171)</f>
        <v>75.150000000000006</v>
      </c>
      <c r="T171" s="37" t="s">
        <v>45</v>
      </c>
      <c r="U171" s="5" t="str">
        <f>+Instructions!$B$3</f>
        <v>J</v>
      </c>
      <c r="V171" s="52"/>
      <c r="W171" s="56">
        <f>+Instructions!$C$22</f>
        <v>0</v>
      </c>
      <c r="X171" s="17">
        <f t="shared" ref="X171:X178" si="169">ROUND($AA171*(1-W171)+0.004999,2)</f>
        <v>75.150000000000006</v>
      </c>
      <c r="Y171" s="52"/>
      <c r="Z171" s="6" t="s">
        <v>616</v>
      </c>
      <c r="AA171" s="39">
        <v>75.150000000000006</v>
      </c>
      <c r="AB171" s="60">
        <f t="shared" ref="AB171:AB178" si="170">+W171</f>
        <v>0</v>
      </c>
      <c r="AC171" s="17">
        <f t="shared" ref="AC171:AC178" si="171">+X171</f>
        <v>75.150000000000006</v>
      </c>
      <c r="AD171" s="12">
        <f t="shared" ref="AD171:AD178" si="172">(AG171-AC171)/AG171</f>
        <v>0</v>
      </c>
      <c r="AE171" s="124"/>
      <c r="AF171" s="132">
        <v>3</v>
      </c>
      <c r="AG171" s="53">
        <f t="shared" ref="AG171:AG178" si="173">SUM(AJ171:AL171)+AE171</f>
        <v>75.150000000000006</v>
      </c>
      <c r="AH171" s="52"/>
      <c r="AJ171" s="17">
        <f t="shared" ref="AJ171:AJ178" si="174">ROUND(AC171/(1-VLOOKUP(AF171,Group,2,FALSE)),2)</f>
        <v>75.150000000000006</v>
      </c>
      <c r="AK171" s="17">
        <f t="shared" ref="AK171:AK178" si="175">IF(VLOOKUP(AF171,Group,5,FALSE)="YES",VLOOKUP(ROUND(ROUND(AJ171,1)-AJ171,2),Round,2,FALSE)+VLOOKUP(AF171,Group,6,FALSE),0)</f>
        <v>0</v>
      </c>
      <c r="AL171" s="17">
        <f t="shared" ref="AL171:AL178" si="176">IF(VLOOKUP(AF171,Group,7,FALSE)="",0,ROUND(AJ171-0.04999,1)-AJ171+AM171)</f>
        <v>0</v>
      </c>
      <c r="AM171" s="17" t="str">
        <f t="shared" ref="AM171:AM178" si="177">IF(VLOOKUP(AF171,Group,7,FALSE)="","",VLOOKUP(AF171,Group,7,FALSE))</f>
        <v/>
      </c>
      <c r="AO171" s="31" t="s">
        <v>57</v>
      </c>
    </row>
    <row r="172" spans="2:41" s="3" customFormat="1" ht="9.9499999999999993" customHeight="1" x14ac:dyDescent="0.2">
      <c r="B172" s="115" t="s">
        <v>8</v>
      </c>
      <c r="D172" s="40"/>
      <c r="E172" s="75" t="s">
        <v>90</v>
      </c>
      <c r="F172" s="75"/>
      <c r="G172" s="30" t="s">
        <v>91</v>
      </c>
      <c r="H172" s="30"/>
      <c r="I172" s="30" t="s">
        <v>92</v>
      </c>
      <c r="J172" s="30"/>
      <c r="L172" s="30" t="s">
        <v>109</v>
      </c>
      <c r="M172" s="30"/>
      <c r="N172" s="30"/>
      <c r="P172" s="75"/>
      <c r="Q172" s="91"/>
      <c r="R172" s="29"/>
      <c r="S172" s="39">
        <f t="shared" si="168"/>
        <v>72.099999999999994</v>
      </c>
      <c r="T172" s="37" t="s">
        <v>45</v>
      </c>
      <c r="U172" s="5" t="str">
        <f>+Instructions!$B$3</f>
        <v>J</v>
      </c>
      <c r="V172" s="52"/>
      <c r="W172" s="56">
        <f>+Instructions!$C$22</f>
        <v>0</v>
      </c>
      <c r="X172" s="17">
        <f t="shared" si="169"/>
        <v>72.099999999999994</v>
      </c>
      <c r="Y172" s="52"/>
      <c r="Z172" s="6" t="s">
        <v>616</v>
      </c>
      <c r="AA172" s="39">
        <v>72.099999999999994</v>
      </c>
      <c r="AB172" s="60">
        <f t="shared" si="170"/>
        <v>0</v>
      </c>
      <c r="AC172" s="17">
        <f t="shared" si="171"/>
        <v>72.099999999999994</v>
      </c>
      <c r="AD172" s="12">
        <f t="shared" si="172"/>
        <v>0</v>
      </c>
      <c r="AE172" s="124"/>
      <c r="AF172" s="132">
        <v>3</v>
      </c>
      <c r="AG172" s="53">
        <f t="shared" si="173"/>
        <v>72.099999999999994</v>
      </c>
      <c r="AH172" s="52"/>
      <c r="AJ172" s="17">
        <f t="shared" si="174"/>
        <v>72.099999999999994</v>
      </c>
      <c r="AK172" s="17">
        <f t="shared" si="175"/>
        <v>0</v>
      </c>
      <c r="AL172" s="17">
        <f t="shared" si="176"/>
        <v>0</v>
      </c>
      <c r="AM172" s="17" t="str">
        <f t="shared" si="177"/>
        <v/>
      </c>
      <c r="AO172" s="31" t="s">
        <v>57</v>
      </c>
    </row>
    <row r="173" spans="2:41" s="3" customFormat="1" ht="9.9499999999999993" customHeight="1" x14ac:dyDescent="0.2">
      <c r="B173" s="115" t="s">
        <v>8</v>
      </c>
      <c r="D173" s="40"/>
      <c r="E173" s="75" t="s">
        <v>90</v>
      </c>
      <c r="F173" s="75"/>
      <c r="G173" s="30" t="s">
        <v>91</v>
      </c>
      <c r="H173" s="30"/>
      <c r="I173" s="30" t="s">
        <v>92</v>
      </c>
      <c r="J173" s="30"/>
      <c r="L173" s="30" t="s">
        <v>110</v>
      </c>
      <c r="M173" s="30"/>
      <c r="N173" s="30"/>
      <c r="P173" s="75"/>
      <c r="Q173" s="91"/>
      <c r="R173" s="29"/>
      <c r="S173" s="39">
        <f t="shared" si="168"/>
        <v>81.25</v>
      </c>
      <c r="T173" s="37" t="s">
        <v>45</v>
      </c>
      <c r="U173" s="5" t="str">
        <f>+Instructions!$B$3</f>
        <v>J</v>
      </c>
      <c r="V173" s="52"/>
      <c r="W173" s="56">
        <f>+Instructions!$C$22</f>
        <v>0</v>
      </c>
      <c r="X173" s="17">
        <f t="shared" si="169"/>
        <v>81.25</v>
      </c>
      <c r="Y173" s="52"/>
      <c r="Z173" s="6" t="s">
        <v>616</v>
      </c>
      <c r="AA173" s="39">
        <v>81.25</v>
      </c>
      <c r="AB173" s="60">
        <f t="shared" si="170"/>
        <v>0</v>
      </c>
      <c r="AC173" s="17">
        <f t="shared" si="171"/>
        <v>81.25</v>
      </c>
      <c r="AD173" s="12">
        <f t="shared" si="172"/>
        <v>0</v>
      </c>
      <c r="AE173" s="124"/>
      <c r="AF173" s="132">
        <v>3</v>
      </c>
      <c r="AG173" s="53">
        <f t="shared" si="173"/>
        <v>81.25</v>
      </c>
      <c r="AH173" s="52"/>
      <c r="AJ173" s="17">
        <f t="shared" si="174"/>
        <v>81.25</v>
      </c>
      <c r="AK173" s="17">
        <f t="shared" si="175"/>
        <v>0</v>
      </c>
      <c r="AL173" s="17">
        <f t="shared" si="176"/>
        <v>0</v>
      </c>
      <c r="AM173" s="17" t="str">
        <f t="shared" si="177"/>
        <v/>
      </c>
      <c r="AO173" s="31" t="s">
        <v>57</v>
      </c>
    </row>
    <row r="174" spans="2:41" s="3" customFormat="1" ht="9.9499999999999993" customHeight="1" x14ac:dyDescent="0.2">
      <c r="B174" s="115" t="s">
        <v>8</v>
      </c>
      <c r="D174" s="40"/>
      <c r="E174" s="75" t="s">
        <v>90</v>
      </c>
      <c r="F174" s="75"/>
      <c r="G174" s="30" t="s">
        <v>91</v>
      </c>
      <c r="H174" s="30"/>
      <c r="I174" s="30" t="s">
        <v>92</v>
      </c>
      <c r="J174" s="30"/>
      <c r="L174" s="30" t="s">
        <v>111</v>
      </c>
      <c r="M174" s="30"/>
      <c r="N174" s="30"/>
      <c r="P174" s="75"/>
      <c r="Q174" s="91"/>
      <c r="R174" s="29"/>
      <c r="S174" s="39">
        <f t="shared" si="168"/>
        <v>67</v>
      </c>
      <c r="T174" s="37" t="s">
        <v>45</v>
      </c>
      <c r="U174" s="5" t="str">
        <f>+Instructions!$B$3</f>
        <v>J</v>
      </c>
      <c r="V174" s="52"/>
      <c r="W174" s="56">
        <f>+Instructions!$C$22</f>
        <v>0</v>
      </c>
      <c r="X174" s="17">
        <f t="shared" si="169"/>
        <v>67</v>
      </c>
      <c r="Y174" s="52"/>
      <c r="Z174" s="6" t="s">
        <v>616</v>
      </c>
      <c r="AA174" s="39">
        <v>67</v>
      </c>
      <c r="AB174" s="60">
        <f t="shared" si="170"/>
        <v>0</v>
      </c>
      <c r="AC174" s="17">
        <f t="shared" si="171"/>
        <v>67</v>
      </c>
      <c r="AD174" s="12">
        <f t="shared" si="172"/>
        <v>0</v>
      </c>
      <c r="AE174" s="124"/>
      <c r="AF174" s="132">
        <v>3</v>
      </c>
      <c r="AG174" s="53">
        <f t="shared" si="173"/>
        <v>67</v>
      </c>
      <c r="AH174" s="52"/>
      <c r="AJ174" s="17">
        <f t="shared" si="174"/>
        <v>67</v>
      </c>
      <c r="AK174" s="17">
        <f t="shared" si="175"/>
        <v>0</v>
      </c>
      <c r="AL174" s="17">
        <f t="shared" si="176"/>
        <v>0</v>
      </c>
      <c r="AM174" s="17" t="str">
        <f t="shared" si="177"/>
        <v/>
      </c>
      <c r="AO174" s="31" t="s">
        <v>57</v>
      </c>
    </row>
    <row r="175" spans="2:41" s="3" customFormat="1" ht="9.9499999999999993" customHeight="1" x14ac:dyDescent="0.2">
      <c r="B175" s="115" t="s">
        <v>8</v>
      </c>
      <c r="D175" s="40"/>
      <c r="E175" s="75" t="s">
        <v>90</v>
      </c>
      <c r="F175" s="75"/>
      <c r="G175" s="30" t="s">
        <v>91</v>
      </c>
      <c r="H175" s="30"/>
      <c r="I175" s="30" t="s">
        <v>92</v>
      </c>
      <c r="J175" s="30"/>
      <c r="L175" s="30" t="s">
        <v>112</v>
      </c>
      <c r="M175" s="30"/>
      <c r="N175" s="30"/>
      <c r="P175" s="75"/>
      <c r="Q175" s="91"/>
      <c r="R175" s="29"/>
      <c r="S175" s="39">
        <f t="shared" si="168"/>
        <v>65</v>
      </c>
      <c r="T175" s="37" t="s">
        <v>45</v>
      </c>
      <c r="U175" s="5" t="str">
        <f>+Instructions!$B$3</f>
        <v>J</v>
      </c>
      <c r="V175" s="52"/>
      <c r="W175" s="56">
        <f>+Instructions!$C$22</f>
        <v>0</v>
      </c>
      <c r="X175" s="17">
        <f t="shared" si="169"/>
        <v>65</v>
      </c>
      <c r="Y175" s="52"/>
      <c r="Z175" s="6" t="s">
        <v>616</v>
      </c>
      <c r="AA175" s="39">
        <v>65</v>
      </c>
      <c r="AB175" s="60">
        <f t="shared" si="170"/>
        <v>0</v>
      </c>
      <c r="AC175" s="17">
        <f t="shared" si="171"/>
        <v>65</v>
      </c>
      <c r="AD175" s="12">
        <f t="shared" si="172"/>
        <v>0</v>
      </c>
      <c r="AE175" s="124"/>
      <c r="AF175" s="132">
        <v>3</v>
      </c>
      <c r="AG175" s="53">
        <f t="shared" si="173"/>
        <v>65</v>
      </c>
      <c r="AH175" s="52"/>
      <c r="AJ175" s="17">
        <f t="shared" si="174"/>
        <v>65</v>
      </c>
      <c r="AK175" s="17">
        <f t="shared" si="175"/>
        <v>0</v>
      </c>
      <c r="AL175" s="17">
        <f t="shared" si="176"/>
        <v>0</v>
      </c>
      <c r="AM175" s="17" t="str">
        <f t="shared" si="177"/>
        <v/>
      </c>
      <c r="AO175" s="31" t="s">
        <v>57</v>
      </c>
    </row>
    <row r="176" spans="2:41" s="3" customFormat="1" ht="9.9499999999999993" customHeight="1" x14ac:dyDescent="0.2">
      <c r="B176" s="115" t="s">
        <v>8</v>
      </c>
      <c r="D176" s="40"/>
      <c r="E176" s="75" t="s">
        <v>90</v>
      </c>
      <c r="F176" s="75"/>
      <c r="G176" s="30" t="s">
        <v>91</v>
      </c>
      <c r="H176" s="30"/>
      <c r="I176" s="30" t="s">
        <v>92</v>
      </c>
      <c r="J176" s="30"/>
      <c r="L176" s="30" t="s">
        <v>113</v>
      </c>
      <c r="M176" s="30"/>
      <c r="N176" s="30"/>
      <c r="P176" s="75"/>
      <c r="Q176" s="91"/>
      <c r="R176" s="29"/>
      <c r="S176" s="39">
        <f t="shared" si="168"/>
        <v>91.4</v>
      </c>
      <c r="T176" s="37" t="s">
        <v>45</v>
      </c>
      <c r="U176" s="5" t="str">
        <f>+Instructions!$B$3</f>
        <v>J</v>
      </c>
      <c r="V176" s="52"/>
      <c r="W176" s="56">
        <f>+Instructions!$C$22</f>
        <v>0</v>
      </c>
      <c r="X176" s="17">
        <f t="shared" si="169"/>
        <v>91.4</v>
      </c>
      <c r="Y176" s="52"/>
      <c r="Z176" s="6" t="s">
        <v>616</v>
      </c>
      <c r="AA176" s="39">
        <v>91.4</v>
      </c>
      <c r="AB176" s="60">
        <f t="shared" si="170"/>
        <v>0</v>
      </c>
      <c r="AC176" s="17">
        <f t="shared" si="171"/>
        <v>91.4</v>
      </c>
      <c r="AD176" s="12">
        <f t="shared" si="172"/>
        <v>0</v>
      </c>
      <c r="AE176" s="124"/>
      <c r="AF176" s="132">
        <v>3</v>
      </c>
      <c r="AG176" s="53">
        <f t="shared" si="173"/>
        <v>91.4</v>
      </c>
      <c r="AH176" s="52"/>
      <c r="AJ176" s="17">
        <f t="shared" si="174"/>
        <v>91.4</v>
      </c>
      <c r="AK176" s="17">
        <f t="shared" si="175"/>
        <v>0</v>
      </c>
      <c r="AL176" s="17">
        <f t="shared" si="176"/>
        <v>0</v>
      </c>
      <c r="AM176" s="17" t="str">
        <f t="shared" si="177"/>
        <v/>
      </c>
      <c r="AO176" s="31" t="s">
        <v>57</v>
      </c>
    </row>
    <row r="177" spans="2:41" s="3" customFormat="1" ht="9.9499999999999993" customHeight="1" x14ac:dyDescent="0.2">
      <c r="B177" s="115" t="s">
        <v>8</v>
      </c>
      <c r="D177" s="40"/>
      <c r="E177" s="75" t="s">
        <v>90</v>
      </c>
      <c r="F177" s="75"/>
      <c r="G177" s="30" t="s">
        <v>91</v>
      </c>
      <c r="H177" s="30"/>
      <c r="I177" s="30" t="s">
        <v>92</v>
      </c>
      <c r="J177" s="30"/>
      <c r="L177" s="30" t="s">
        <v>114</v>
      </c>
      <c r="M177" s="30"/>
      <c r="N177" s="30"/>
      <c r="P177" s="75"/>
      <c r="Q177" s="91"/>
      <c r="R177" s="29"/>
      <c r="S177" s="39">
        <f t="shared" si="168"/>
        <v>72.099999999999994</v>
      </c>
      <c r="T177" s="37" t="s">
        <v>45</v>
      </c>
      <c r="U177" s="5" t="str">
        <f>+Instructions!$B$3</f>
        <v>J</v>
      </c>
      <c r="V177" s="52"/>
      <c r="W177" s="56">
        <f>+Instructions!$C$22</f>
        <v>0</v>
      </c>
      <c r="X177" s="17">
        <f t="shared" si="169"/>
        <v>72.099999999999994</v>
      </c>
      <c r="Y177" s="52"/>
      <c r="Z177" s="6" t="s">
        <v>616</v>
      </c>
      <c r="AA177" s="39">
        <v>72.099999999999994</v>
      </c>
      <c r="AB177" s="60">
        <f t="shared" si="170"/>
        <v>0</v>
      </c>
      <c r="AC177" s="17">
        <f t="shared" si="171"/>
        <v>72.099999999999994</v>
      </c>
      <c r="AD177" s="12">
        <f t="shared" si="172"/>
        <v>0</v>
      </c>
      <c r="AE177" s="124"/>
      <c r="AF177" s="132">
        <v>3</v>
      </c>
      <c r="AG177" s="53">
        <f t="shared" si="173"/>
        <v>72.099999999999994</v>
      </c>
      <c r="AH177" s="52"/>
      <c r="AJ177" s="17">
        <f t="shared" si="174"/>
        <v>72.099999999999994</v>
      </c>
      <c r="AK177" s="17">
        <f t="shared" si="175"/>
        <v>0</v>
      </c>
      <c r="AL177" s="17">
        <f t="shared" si="176"/>
        <v>0</v>
      </c>
      <c r="AM177" s="17" t="str">
        <f t="shared" si="177"/>
        <v/>
      </c>
      <c r="AO177" s="31" t="s">
        <v>57</v>
      </c>
    </row>
    <row r="178" spans="2:41" s="3" customFormat="1" ht="9.9499999999999993" customHeight="1" x14ac:dyDescent="0.2">
      <c r="B178" s="115" t="s">
        <v>8</v>
      </c>
      <c r="D178" s="40"/>
      <c r="E178" s="75" t="s">
        <v>90</v>
      </c>
      <c r="F178" s="75"/>
      <c r="G178" s="30" t="s">
        <v>91</v>
      </c>
      <c r="H178" s="30"/>
      <c r="I178" s="30" t="s">
        <v>92</v>
      </c>
      <c r="J178" s="30"/>
      <c r="L178" s="30" t="s">
        <v>115</v>
      </c>
      <c r="M178" s="30"/>
      <c r="N178" s="30"/>
      <c r="P178" s="75"/>
      <c r="Q178" s="91"/>
      <c r="R178" s="29"/>
      <c r="S178" s="39">
        <f t="shared" si="168"/>
        <v>59.9</v>
      </c>
      <c r="T178" s="37" t="s">
        <v>45</v>
      </c>
      <c r="U178" s="5" t="str">
        <f>+Instructions!$B$3</f>
        <v>J</v>
      </c>
      <c r="V178" s="52"/>
      <c r="W178" s="56">
        <f>+Instructions!$C$22</f>
        <v>0</v>
      </c>
      <c r="X178" s="17">
        <f t="shared" si="169"/>
        <v>59.9</v>
      </c>
      <c r="Y178" s="52"/>
      <c r="Z178" s="6" t="s">
        <v>616</v>
      </c>
      <c r="AA178" s="39">
        <v>59.9</v>
      </c>
      <c r="AB178" s="60">
        <f t="shared" si="170"/>
        <v>0</v>
      </c>
      <c r="AC178" s="17">
        <f t="shared" si="171"/>
        <v>59.9</v>
      </c>
      <c r="AD178" s="12">
        <f t="shared" si="172"/>
        <v>0</v>
      </c>
      <c r="AE178" s="124"/>
      <c r="AF178" s="132">
        <v>3</v>
      </c>
      <c r="AG178" s="53">
        <f t="shared" si="173"/>
        <v>59.9</v>
      </c>
      <c r="AH178" s="52"/>
      <c r="AJ178" s="17">
        <f t="shared" si="174"/>
        <v>59.9</v>
      </c>
      <c r="AK178" s="17">
        <f t="shared" si="175"/>
        <v>0</v>
      </c>
      <c r="AL178" s="17">
        <f t="shared" si="176"/>
        <v>0</v>
      </c>
      <c r="AM178" s="17" t="str">
        <f t="shared" si="177"/>
        <v/>
      </c>
      <c r="AO178" s="31" t="s">
        <v>57</v>
      </c>
    </row>
    <row r="179" spans="2:41" s="3" customFormat="1" ht="9.9499999999999993" customHeight="1" x14ac:dyDescent="0.2">
      <c r="B179" s="115" t="s">
        <v>8</v>
      </c>
      <c r="D179" s="40"/>
      <c r="E179" s="75" t="s">
        <v>90</v>
      </c>
      <c r="F179" s="75"/>
      <c r="G179" s="30" t="s">
        <v>91</v>
      </c>
      <c r="H179" s="30"/>
      <c r="I179" s="30" t="s">
        <v>92</v>
      </c>
      <c r="J179" s="30"/>
      <c r="L179" s="30" t="s">
        <v>116</v>
      </c>
      <c r="M179" s="30"/>
      <c r="N179" s="30"/>
      <c r="P179" s="75"/>
      <c r="Q179" s="91"/>
      <c r="R179" s="29"/>
      <c r="S179" s="39">
        <f t="shared" ref="S179:S186" si="178">IF(Suggested="Yes",AA179,AG179)</f>
        <v>132</v>
      </c>
      <c r="T179" s="37" t="s">
        <v>45</v>
      </c>
      <c r="U179" s="5" t="str">
        <f>+Instructions!$B$3</f>
        <v>J</v>
      </c>
      <c r="V179" s="52"/>
      <c r="W179" s="56">
        <f>+Instructions!$C$22</f>
        <v>0</v>
      </c>
      <c r="X179" s="17">
        <f t="shared" ref="X179:X186" si="179">ROUND($AA179*(1-W179)+0.004999,2)</f>
        <v>132</v>
      </c>
      <c r="Y179" s="52"/>
      <c r="Z179" s="6" t="s">
        <v>616</v>
      </c>
      <c r="AA179" s="39">
        <v>132</v>
      </c>
      <c r="AB179" s="60">
        <f t="shared" ref="AB179:AC186" si="180">+W179</f>
        <v>0</v>
      </c>
      <c r="AC179" s="17">
        <f t="shared" si="180"/>
        <v>132</v>
      </c>
      <c r="AD179" s="12">
        <f t="shared" ref="AD179:AD186" si="181">(AG179-AC179)/AG179</f>
        <v>0</v>
      </c>
      <c r="AE179" s="124"/>
      <c r="AF179" s="132">
        <v>3</v>
      </c>
      <c r="AG179" s="53">
        <f t="shared" ref="AG179:AG186" si="182">SUM(AJ179:AL179)+AE179</f>
        <v>132</v>
      </c>
      <c r="AH179" s="52"/>
      <c r="AJ179" s="17">
        <f t="shared" ref="AJ179:AJ186" si="183">ROUND(AC179/(1-VLOOKUP(AF179,Group,2,FALSE)),2)</f>
        <v>132</v>
      </c>
      <c r="AK179" s="17">
        <f t="shared" ref="AK179:AK186" si="184">IF(VLOOKUP(AF179,Group,5,FALSE)="YES",VLOOKUP(ROUND(ROUND(AJ179,1)-AJ179,2),Round,2,FALSE)+VLOOKUP(AF179,Group,6,FALSE),0)</f>
        <v>0</v>
      </c>
      <c r="AL179" s="17">
        <f t="shared" ref="AL179:AL186" si="185">IF(VLOOKUP(AF179,Group,7,FALSE)="",0,ROUND(AJ179-0.04999,1)-AJ179+AM179)</f>
        <v>0</v>
      </c>
      <c r="AM179" s="17" t="str">
        <f t="shared" ref="AM179:AM186" si="186">IF(VLOOKUP(AF179,Group,7,FALSE)="","",VLOOKUP(AF179,Group,7,FALSE))</f>
        <v/>
      </c>
      <c r="AO179" s="31" t="s">
        <v>57</v>
      </c>
    </row>
    <row r="180" spans="2:41" s="3" customFormat="1" ht="9.9499999999999993" customHeight="1" x14ac:dyDescent="0.2">
      <c r="B180" s="115" t="s">
        <v>8</v>
      </c>
      <c r="D180" s="40"/>
      <c r="E180" s="75" t="s">
        <v>90</v>
      </c>
      <c r="F180" s="75"/>
      <c r="G180" s="30" t="s">
        <v>91</v>
      </c>
      <c r="H180" s="30"/>
      <c r="I180" s="30" t="s">
        <v>92</v>
      </c>
      <c r="J180" s="30"/>
      <c r="L180" s="30" t="s">
        <v>117</v>
      </c>
      <c r="M180" s="30"/>
      <c r="N180" s="30"/>
      <c r="P180" s="75"/>
      <c r="Q180" s="91"/>
      <c r="R180" s="29"/>
      <c r="S180" s="39">
        <f t="shared" si="178"/>
        <v>49.75</v>
      </c>
      <c r="T180" s="37" t="s">
        <v>45</v>
      </c>
      <c r="U180" s="5" t="str">
        <f>+Instructions!$B$3</f>
        <v>J</v>
      </c>
      <c r="V180" s="52"/>
      <c r="W180" s="56">
        <f>+Instructions!$C$22</f>
        <v>0</v>
      </c>
      <c r="X180" s="17">
        <f t="shared" si="179"/>
        <v>49.75</v>
      </c>
      <c r="Y180" s="52"/>
      <c r="Z180" s="6" t="s">
        <v>616</v>
      </c>
      <c r="AA180" s="39">
        <v>49.75</v>
      </c>
      <c r="AB180" s="60">
        <f t="shared" si="180"/>
        <v>0</v>
      </c>
      <c r="AC180" s="17">
        <f t="shared" si="180"/>
        <v>49.75</v>
      </c>
      <c r="AD180" s="12">
        <f t="shared" si="181"/>
        <v>0</v>
      </c>
      <c r="AE180" s="124"/>
      <c r="AF180" s="132">
        <v>3</v>
      </c>
      <c r="AG180" s="53">
        <f t="shared" si="182"/>
        <v>49.75</v>
      </c>
      <c r="AH180" s="52"/>
      <c r="AJ180" s="17">
        <f t="shared" si="183"/>
        <v>49.75</v>
      </c>
      <c r="AK180" s="17">
        <f t="shared" si="184"/>
        <v>0</v>
      </c>
      <c r="AL180" s="17">
        <f t="shared" si="185"/>
        <v>0</v>
      </c>
      <c r="AM180" s="17" t="str">
        <f t="shared" si="186"/>
        <v/>
      </c>
      <c r="AO180" s="31" t="s">
        <v>57</v>
      </c>
    </row>
    <row r="181" spans="2:41" s="3" customFormat="1" ht="9.9499999999999993" customHeight="1" x14ac:dyDescent="0.2">
      <c r="B181" s="115" t="s">
        <v>8</v>
      </c>
      <c r="D181" s="40"/>
      <c r="E181" s="75" t="s">
        <v>90</v>
      </c>
      <c r="F181" s="75"/>
      <c r="G181" s="30" t="s">
        <v>91</v>
      </c>
      <c r="H181" s="30"/>
      <c r="I181" s="30" t="s">
        <v>92</v>
      </c>
      <c r="J181" s="30"/>
      <c r="L181" s="30" t="s">
        <v>254</v>
      </c>
      <c r="M181" s="30"/>
      <c r="N181" s="30"/>
      <c r="P181" s="75"/>
      <c r="Q181" s="91"/>
      <c r="R181" s="29"/>
      <c r="S181" s="39">
        <f t="shared" si="178"/>
        <v>65</v>
      </c>
      <c r="T181" s="37" t="s">
        <v>45</v>
      </c>
      <c r="U181" s="5" t="str">
        <f>+Instructions!$B$3</f>
        <v>J</v>
      </c>
      <c r="V181" s="52"/>
      <c r="W181" s="56">
        <f>+Instructions!$C$22</f>
        <v>0</v>
      </c>
      <c r="X181" s="17">
        <f t="shared" si="179"/>
        <v>65</v>
      </c>
      <c r="Y181" s="52"/>
      <c r="Z181" s="6" t="s">
        <v>616</v>
      </c>
      <c r="AA181" s="39">
        <v>65</v>
      </c>
      <c r="AB181" s="60">
        <f t="shared" si="180"/>
        <v>0</v>
      </c>
      <c r="AC181" s="17">
        <f t="shared" si="180"/>
        <v>65</v>
      </c>
      <c r="AD181" s="12">
        <f t="shared" si="181"/>
        <v>0</v>
      </c>
      <c r="AE181" s="124"/>
      <c r="AF181" s="132">
        <v>3</v>
      </c>
      <c r="AG181" s="53">
        <f t="shared" si="182"/>
        <v>65</v>
      </c>
      <c r="AH181" s="52"/>
      <c r="AJ181" s="17">
        <f t="shared" si="183"/>
        <v>65</v>
      </c>
      <c r="AK181" s="17">
        <f t="shared" si="184"/>
        <v>0</v>
      </c>
      <c r="AL181" s="17">
        <f t="shared" si="185"/>
        <v>0</v>
      </c>
      <c r="AM181" s="17" t="str">
        <f t="shared" si="186"/>
        <v/>
      </c>
      <c r="AO181" s="31" t="s">
        <v>57</v>
      </c>
    </row>
    <row r="182" spans="2:41" s="3" customFormat="1" ht="9.9499999999999993" customHeight="1" x14ac:dyDescent="0.2">
      <c r="B182" s="115" t="s">
        <v>8</v>
      </c>
      <c r="D182" s="40"/>
      <c r="E182" s="75" t="s">
        <v>90</v>
      </c>
      <c r="F182" s="75"/>
      <c r="G182" s="30" t="s">
        <v>91</v>
      </c>
      <c r="H182" s="30"/>
      <c r="I182" s="30" t="s">
        <v>92</v>
      </c>
      <c r="J182" s="30"/>
      <c r="L182" s="30" t="s">
        <v>118</v>
      </c>
      <c r="M182" s="30"/>
      <c r="N182" s="30"/>
      <c r="P182" s="75"/>
      <c r="Q182" s="91"/>
      <c r="R182" s="29"/>
      <c r="S182" s="39">
        <f t="shared" si="178"/>
        <v>48.75</v>
      </c>
      <c r="T182" s="37" t="s">
        <v>45</v>
      </c>
      <c r="U182" s="5" t="str">
        <f>+Instructions!$B$3</f>
        <v>J</v>
      </c>
      <c r="V182" s="52"/>
      <c r="W182" s="56">
        <f>+Instructions!$C$22</f>
        <v>0</v>
      </c>
      <c r="X182" s="17">
        <f t="shared" si="179"/>
        <v>48.75</v>
      </c>
      <c r="Y182" s="52"/>
      <c r="Z182" s="6" t="s">
        <v>616</v>
      </c>
      <c r="AA182" s="39">
        <v>48.75</v>
      </c>
      <c r="AB182" s="60">
        <f t="shared" si="180"/>
        <v>0</v>
      </c>
      <c r="AC182" s="17">
        <f t="shared" si="180"/>
        <v>48.75</v>
      </c>
      <c r="AD182" s="12">
        <f t="shared" si="181"/>
        <v>0</v>
      </c>
      <c r="AE182" s="124"/>
      <c r="AF182" s="132">
        <v>3</v>
      </c>
      <c r="AG182" s="53">
        <f t="shared" si="182"/>
        <v>48.75</v>
      </c>
      <c r="AH182" s="52"/>
      <c r="AJ182" s="17">
        <f t="shared" si="183"/>
        <v>48.75</v>
      </c>
      <c r="AK182" s="17">
        <f t="shared" si="184"/>
        <v>0</v>
      </c>
      <c r="AL182" s="17">
        <f t="shared" si="185"/>
        <v>0</v>
      </c>
      <c r="AM182" s="17" t="str">
        <f t="shared" si="186"/>
        <v/>
      </c>
      <c r="AO182" s="31" t="s">
        <v>57</v>
      </c>
    </row>
    <row r="183" spans="2:41" s="3" customFormat="1" ht="9.9499999999999993" customHeight="1" x14ac:dyDescent="0.2">
      <c r="B183" s="115" t="s">
        <v>8</v>
      </c>
      <c r="D183" s="40"/>
      <c r="E183" s="75" t="s">
        <v>90</v>
      </c>
      <c r="F183" s="75"/>
      <c r="G183" s="30" t="s">
        <v>91</v>
      </c>
      <c r="H183" s="30"/>
      <c r="I183" s="30" t="s">
        <v>92</v>
      </c>
      <c r="J183" s="30"/>
      <c r="L183" s="30" t="s">
        <v>119</v>
      </c>
      <c r="M183" s="30"/>
      <c r="N183" s="30"/>
      <c r="P183" s="75"/>
      <c r="Q183" s="91"/>
      <c r="R183" s="29"/>
      <c r="S183" s="39">
        <f t="shared" si="178"/>
        <v>64</v>
      </c>
      <c r="T183" s="37" t="s">
        <v>45</v>
      </c>
      <c r="U183" s="5" t="str">
        <f>+Instructions!$B$3</f>
        <v>J</v>
      </c>
      <c r="V183" s="52"/>
      <c r="W183" s="56">
        <f>+Instructions!$C$22</f>
        <v>0</v>
      </c>
      <c r="X183" s="17">
        <f t="shared" si="179"/>
        <v>64</v>
      </c>
      <c r="Y183" s="52"/>
      <c r="Z183" s="6" t="s">
        <v>616</v>
      </c>
      <c r="AA183" s="39">
        <v>64</v>
      </c>
      <c r="AB183" s="60">
        <f t="shared" si="180"/>
        <v>0</v>
      </c>
      <c r="AC183" s="17">
        <f t="shared" si="180"/>
        <v>64</v>
      </c>
      <c r="AD183" s="12">
        <f t="shared" si="181"/>
        <v>0</v>
      </c>
      <c r="AE183" s="124"/>
      <c r="AF183" s="132">
        <v>3</v>
      </c>
      <c r="AG183" s="53">
        <f t="shared" si="182"/>
        <v>64</v>
      </c>
      <c r="AH183" s="52"/>
      <c r="AJ183" s="17">
        <f t="shared" si="183"/>
        <v>64</v>
      </c>
      <c r="AK183" s="17">
        <f t="shared" si="184"/>
        <v>0</v>
      </c>
      <c r="AL183" s="17">
        <f t="shared" si="185"/>
        <v>0</v>
      </c>
      <c r="AM183" s="17" t="str">
        <f t="shared" si="186"/>
        <v/>
      </c>
      <c r="AO183" s="31" t="s">
        <v>57</v>
      </c>
    </row>
    <row r="184" spans="2:41" s="3" customFormat="1" ht="9.9499999999999993" customHeight="1" x14ac:dyDescent="0.2">
      <c r="B184" s="115" t="s">
        <v>8</v>
      </c>
      <c r="D184" s="40"/>
      <c r="E184" s="75" t="s">
        <v>90</v>
      </c>
      <c r="F184" s="75"/>
      <c r="G184" s="30" t="s">
        <v>91</v>
      </c>
      <c r="H184" s="30"/>
      <c r="I184" s="30" t="s">
        <v>92</v>
      </c>
      <c r="J184" s="30"/>
      <c r="L184" s="30" t="s">
        <v>120</v>
      </c>
      <c r="M184" s="30"/>
      <c r="N184" s="30"/>
      <c r="P184" s="75"/>
      <c r="Q184" s="91"/>
      <c r="R184" s="29"/>
      <c r="S184" s="39">
        <f t="shared" si="178"/>
        <v>132</v>
      </c>
      <c r="T184" s="37" t="s">
        <v>45</v>
      </c>
      <c r="U184" s="5" t="str">
        <f>+Instructions!$B$3</f>
        <v>J</v>
      </c>
      <c r="V184" s="52"/>
      <c r="W184" s="56">
        <f>+Instructions!$C$22</f>
        <v>0</v>
      </c>
      <c r="X184" s="17">
        <f t="shared" si="179"/>
        <v>132</v>
      </c>
      <c r="Y184" s="52"/>
      <c r="Z184" s="6" t="s">
        <v>616</v>
      </c>
      <c r="AA184" s="39">
        <v>132</v>
      </c>
      <c r="AB184" s="60">
        <f t="shared" si="180"/>
        <v>0</v>
      </c>
      <c r="AC184" s="17">
        <f t="shared" si="180"/>
        <v>132</v>
      </c>
      <c r="AD184" s="12">
        <f t="shared" si="181"/>
        <v>0</v>
      </c>
      <c r="AE184" s="124"/>
      <c r="AF184" s="132">
        <v>3</v>
      </c>
      <c r="AG184" s="53">
        <f t="shared" si="182"/>
        <v>132</v>
      </c>
      <c r="AH184" s="52"/>
      <c r="AJ184" s="17">
        <f t="shared" si="183"/>
        <v>132</v>
      </c>
      <c r="AK184" s="17">
        <f t="shared" si="184"/>
        <v>0</v>
      </c>
      <c r="AL184" s="17">
        <f t="shared" si="185"/>
        <v>0</v>
      </c>
      <c r="AM184" s="17" t="str">
        <f t="shared" si="186"/>
        <v/>
      </c>
      <c r="AO184" s="31" t="s">
        <v>57</v>
      </c>
    </row>
    <row r="185" spans="2:41" s="3" customFormat="1" ht="9.9499999999999993" customHeight="1" x14ac:dyDescent="0.2">
      <c r="B185" s="115" t="s">
        <v>8</v>
      </c>
      <c r="D185" s="40"/>
      <c r="E185" s="75" t="s">
        <v>90</v>
      </c>
      <c r="F185" s="75"/>
      <c r="G185" s="30" t="s">
        <v>91</v>
      </c>
      <c r="H185" s="30"/>
      <c r="I185" s="30" t="s">
        <v>92</v>
      </c>
      <c r="J185" s="30"/>
      <c r="L185" s="30" t="s">
        <v>121</v>
      </c>
      <c r="M185" s="30"/>
      <c r="N185" s="30"/>
      <c r="P185" s="75"/>
      <c r="Q185" s="91"/>
      <c r="R185" s="29"/>
      <c r="S185" s="39">
        <f t="shared" si="178"/>
        <v>66</v>
      </c>
      <c r="T185" s="37" t="s">
        <v>45</v>
      </c>
      <c r="U185" s="5" t="str">
        <f>+Instructions!$B$3</f>
        <v>J</v>
      </c>
      <c r="V185" s="52"/>
      <c r="W185" s="56">
        <f>+Instructions!$C$22</f>
        <v>0</v>
      </c>
      <c r="X185" s="17">
        <f t="shared" si="179"/>
        <v>66</v>
      </c>
      <c r="Y185" s="52"/>
      <c r="Z185" s="6" t="s">
        <v>616</v>
      </c>
      <c r="AA185" s="39">
        <v>66</v>
      </c>
      <c r="AB185" s="60">
        <f t="shared" si="180"/>
        <v>0</v>
      </c>
      <c r="AC185" s="17">
        <f t="shared" si="180"/>
        <v>66</v>
      </c>
      <c r="AD185" s="12">
        <f t="shared" si="181"/>
        <v>0</v>
      </c>
      <c r="AE185" s="124"/>
      <c r="AF185" s="132">
        <v>3</v>
      </c>
      <c r="AG185" s="53">
        <f t="shared" si="182"/>
        <v>66</v>
      </c>
      <c r="AH185" s="52"/>
      <c r="AJ185" s="17">
        <f t="shared" si="183"/>
        <v>66</v>
      </c>
      <c r="AK185" s="17">
        <f t="shared" si="184"/>
        <v>0</v>
      </c>
      <c r="AL185" s="17">
        <f t="shared" si="185"/>
        <v>0</v>
      </c>
      <c r="AM185" s="17" t="str">
        <f t="shared" si="186"/>
        <v/>
      </c>
      <c r="AO185" s="31" t="s">
        <v>57</v>
      </c>
    </row>
    <row r="186" spans="2:41" s="3" customFormat="1" ht="9.9499999999999993" customHeight="1" x14ac:dyDescent="0.2">
      <c r="B186" s="115" t="s">
        <v>8</v>
      </c>
      <c r="D186" s="40"/>
      <c r="E186" s="75" t="s">
        <v>90</v>
      </c>
      <c r="F186" s="75"/>
      <c r="G186" s="30" t="s">
        <v>91</v>
      </c>
      <c r="H186" s="30"/>
      <c r="I186" s="30" t="s">
        <v>92</v>
      </c>
      <c r="J186" s="30"/>
      <c r="L186" s="30" t="s">
        <v>122</v>
      </c>
      <c r="M186" s="30"/>
      <c r="N186" s="30"/>
      <c r="P186" s="75"/>
      <c r="Q186" s="91"/>
      <c r="R186" s="29"/>
      <c r="S186" s="39">
        <f t="shared" si="178"/>
        <v>103.55</v>
      </c>
      <c r="T186" s="37" t="s">
        <v>45</v>
      </c>
      <c r="U186" s="5" t="str">
        <f>+Instructions!$B$3</f>
        <v>J</v>
      </c>
      <c r="V186" s="52"/>
      <c r="W186" s="56">
        <f>+Instructions!$C$22</f>
        <v>0</v>
      </c>
      <c r="X186" s="17">
        <f t="shared" si="179"/>
        <v>103.55</v>
      </c>
      <c r="Y186" s="52"/>
      <c r="Z186" s="6" t="s">
        <v>616</v>
      </c>
      <c r="AA186" s="39">
        <v>103.55</v>
      </c>
      <c r="AB186" s="60">
        <f t="shared" si="180"/>
        <v>0</v>
      </c>
      <c r="AC186" s="17">
        <f t="shared" si="180"/>
        <v>103.55</v>
      </c>
      <c r="AD186" s="12">
        <f t="shared" si="181"/>
        <v>0</v>
      </c>
      <c r="AE186" s="124"/>
      <c r="AF186" s="132">
        <v>3</v>
      </c>
      <c r="AG186" s="53">
        <f t="shared" si="182"/>
        <v>103.55</v>
      </c>
      <c r="AH186" s="52"/>
      <c r="AJ186" s="17">
        <f t="shared" si="183"/>
        <v>103.55</v>
      </c>
      <c r="AK186" s="17">
        <f t="shared" si="184"/>
        <v>0</v>
      </c>
      <c r="AL186" s="17">
        <f t="shared" si="185"/>
        <v>0</v>
      </c>
      <c r="AM186" s="17" t="str">
        <f t="shared" si="186"/>
        <v/>
      </c>
      <c r="AO186" s="31" t="s">
        <v>57</v>
      </c>
    </row>
    <row r="187" spans="2:41" s="3" customFormat="1" ht="2.1" customHeight="1" x14ac:dyDescent="0.2">
      <c r="C187" s="74"/>
      <c r="E187" s="30"/>
      <c r="P187" s="4"/>
      <c r="Q187" s="6"/>
      <c r="S187" s="21"/>
      <c r="T187" s="68"/>
      <c r="U187" s="5"/>
      <c r="V187" s="52"/>
      <c r="W187" s="70"/>
      <c r="X187" s="70"/>
      <c r="Y187" s="52"/>
      <c r="Z187" s="39"/>
      <c r="AA187" s="17"/>
      <c r="AB187" s="15"/>
      <c r="AC187" s="15"/>
      <c r="AD187" s="15"/>
      <c r="AE187" s="15"/>
      <c r="AF187" s="65"/>
      <c r="AG187" s="17"/>
      <c r="AH187" s="52"/>
      <c r="AO187" s="31" t="s">
        <v>57</v>
      </c>
    </row>
    <row r="188" spans="2:41" s="3" customFormat="1" ht="9.9499999999999993" customHeight="1" x14ac:dyDescent="0.2">
      <c r="D188" s="152" t="s">
        <v>123</v>
      </c>
      <c r="E188" s="185" t="s">
        <v>255</v>
      </c>
      <c r="P188" s="4"/>
      <c r="Q188" s="6"/>
      <c r="S188" s="21"/>
      <c r="U188" s="5"/>
      <c r="V188" s="52"/>
      <c r="W188" s="56"/>
      <c r="X188" s="15"/>
      <c r="Y188" s="52"/>
      <c r="Z188" s="39"/>
      <c r="AA188" s="39"/>
      <c r="AB188" s="55"/>
      <c r="AC188" s="17"/>
      <c r="AD188" s="15"/>
      <c r="AE188" s="65"/>
      <c r="AF188" s="65"/>
      <c r="AG188" s="17"/>
      <c r="AH188" s="52"/>
      <c r="AI188" s="127"/>
      <c r="AJ188" s="17"/>
      <c r="AK188" s="17"/>
      <c r="AL188" s="17"/>
      <c r="AM188" s="17"/>
      <c r="AO188" s="31" t="s">
        <v>57</v>
      </c>
    </row>
    <row r="189" spans="2:41" s="3" customFormat="1" ht="3.95" customHeight="1" x14ac:dyDescent="0.2">
      <c r="C189" s="74"/>
      <c r="E189" s="30"/>
      <c r="P189" s="4"/>
      <c r="Q189" s="6"/>
      <c r="S189" s="21"/>
      <c r="T189" s="68"/>
      <c r="U189" s="5"/>
      <c r="V189" s="52"/>
      <c r="W189" s="70"/>
      <c r="X189" s="70"/>
      <c r="Y189" s="52"/>
      <c r="Z189" s="39"/>
      <c r="AA189" s="17"/>
      <c r="AB189" s="15"/>
      <c r="AC189" s="15"/>
      <c r="AD189" s="15"/>
      <c r="AE189" s="15"/>
      <c r="AF189" s="65"/>
      <c r="AG189" s="17"/>
      <c r="AH189" s="52"/>
      <c r="AO189" s="31" t="s">
        <v>57</v>
      </c>
    </row>
    <row r="190" spans="2:41" s="3" customFormat="1" ht="9.9499999999999993" customHeight="1" x14ac:dyDescent="0.2">
      <c r="C190" s="174" t="s">
        <v>292</v>
      </c>
      <c r="P190" s="4"/>
      <c r="Q190" s="6"/>
      <c r="R190" s="80" t="s">
        <v>359</v>
      </c>
      <c r="S190" s="179" t="s">
        <v>362</v>
      </c>
      <c r="T190" s="182"/>
      <c r="U190" s="5"/>
      <c r="V190" s="52"/>
      <c r="W190" s="56"/>
      <c r="X190" s="15"/>
      <c r="Y190" s="52"/>
      <c r="Z190" s="39"/>
      <c r="AA190" s="39"/>
      <c r="AB190" s="55"/>
      <c r="AC190" s="17"/>
      <c r="AD190" s="15"/>
      <c r="AE190" s="65"/>
      <c r="AF190" s="65"/>
      <c r="AG190" s="17"/>
      <c r="AH190" s="52"/>
      <c r="AI190" s="127"/>
      <c r="AJ190" s="17"/>
      <c r="AK190" s="17"/>
      <c r="AL190" s="17"/>
      <c r="AM190" s="17"/>
      <c r="AO190" s="31" t="s">
        <v>57</v>
      </c>
    </row>
    <row r="191" spans="2:41" s="3" customFormat="1" ht="3" customHeight="1" x14ac:dyDescent="0.2">
      <c r="P191" s="75"/>
      <c r="Q191" s="91"/>
      <c r="R191" s="6"/>
      <c r="S191" s="39"/>
      <c r="T191" s="6"/>
      <c r="U191" s="5"/>
      <c r="V191" s="52"/>
      <c r="W191" s="56"/>
      <c r="X191" s="15"/>
      <c r="Y191" s="52"/>
      <c r="Z191" s="39"/>
      <c r="AA191" s="39"/>
      <c r="AB191" s="55"/>
      <c r="AC191" s="17"/>
      <c r="AD191" s="15"/>
      <c r="AE191" s="65"/>
      <c r="AF191" s="127"/>
      <c r="AG191" s="39"/>
      <c r="AH191" s="52"/>
      <c r="AJ191" s="17"/>
      <c r="AK191" s="17"/>
      <c r="AL191" s="17"/>
      <c r="AM191" s="17"/>
      <c r="AO191" s="31" t="s">
        <v>57</v>
      </c>
    </row>
    <row r="192" spans="2:41" s="3" customFormat="1" ht="9.9499999999999993" customHeight="1" x14ac:dyDescent="0.2">
      <c r="B192" s="115" t="s">
        <v>8</v>
      </c>
      <c r="D192" s="40"/>
      <c r="E192" s="75" t="s">
        <v>90</v>
      </c>
      <c r="F192" s="75"/>
      <c r="G192" s="30" t="s">
        <v>91</v>
      </c>
      <c r="H192" s="30"/>
      <c r="I192" s="30" t="s">
        <v>92</v>
      </c>
      <c r="J192" s="30"/>
      <c r="L192" s="30" t="s">
        <v>398</v>
      </c>
      <c r="M192" s="30"/>
      <c r="N192" s="30"/>
      <c r="P192" s="75"/>
      <c r="Q192" s="91"/>
      <c r="R192" s="29"/>
      <c r="S192" s="39">
        <f t="shared" ref="S192:S224" si="187">IF(Suggested="Yes",AA192,AG192)</f>
        <v>59.9</v>
      </c>
      <c r="T192" s="37" t="s">
        <v>45</v>
      </c>
      <c r="U192" s="5" t="str">
        <f>+Instructions!$B$3</f>
        <v>J</v>
      </c>
      <c r="V192" s="52"/>
      <c r="W192" s="56">
        <f>+Instructions!$C$22</f>
        <v>0</v>
      </c>
      <c r="X192" s="17">
        <f t="shared" ref="X192:X224" si="188">ROUND($AA192*(1-W192)+0.004999,2)</f>
        <v>59.9</v>
      </c>
      <c r="Y192" s="52"/>
      <c r="Z192" s="6" t="s">
        <v>616</v>
      </c>
      <c r="AA192" s="39">
        <v>59.9</v>
      </c>
      <c r="AB192" s="60">
        <f t="shared" ref="AB192:AB224" si="189">+W192</f>
        <v>0</v>
      </c>
      <c r="AC192" s="17">
        <f t="shared" ref="AC192:AC224" si="190">+X192</f>
        <v>59.9</v>
      </c>
      <c r="AD192" s="12">
        <f t="shared" ref="AD192:AD224" si="191">(AG192-AC192)/AG192</f>
        <v>0</v>
      </c>
      <c r="AE192" s="124"/>
      <c r="AF192" s="132">
        <v>3</v>
      </c>
      <c r="AG192" s="53">
        <f t="shared" ref="AG192:AG224" si="192">SUM(AJ192:AL192)+AE192</f>
        <v>59.9</v>
      </c>
      <c r="AH192" s="52"/>
      <c r="AJ192" s="17">
        <f t="shared" ref="AJ192:AJ224" si="193">ROUND(AC192/(1-VLOOKUP(AF192,Group,2,FALSE)),2)</f>
        <v>59.9</v>
      </c>
      <c r="AK192" s="17">
        <f t="shared" ref="AK192:AK224" si="194">IF(VLOOKUP(AF192,Group,5,FALSE)="YES",VLOOKUP(ROUND(ROUND(AJ192,1)-AJ192,2),Round,2,FALSE)+VLOOKUP(AF192,Group,6,FALSE),0)</f>
        <v>0</v>
      </c>
      <c r="AL192" s="17">
        <f t="shared" ref="AL192:AL224" si="195">IF(VLOOKUP(AF192,Group,7,FALSE)="",0,ROUND(AJ192-0.04999,1)-AJ192+AM192)</f>
        <v>0</v>
      </c>
      <c r="AM192" s="17" t="str">
        <f t="shared" ref="AM192:AM224" si="196">IF(VLOOKUP(AF192,Group,7,FALSE)="","",VLOOKUP(AF192,Group,7,FALSE))</f>
        <v/>
      </c>
      <c r="AO192" s="31" t="s">
        <v>57</v>
      </c>
    </row>
    <row r="193" spans="2:41" s="3" customFormat="1" ht="9.9499999999999993" customHeight="1" x14ac:dyDescent="0.2">
      <c r="B193" s="115" t="s">
        <v>8</v>
      </c>
      <c r="D193" s="40"/>
      <c r="E193" s="75" t="s">
        <v>90</v>
      </c>
      <c r="F193" s="75"/>
      <c r="G193" s="30" t="s">
        <v>91</v>
      </c>
      <c r="H193" s="30"/>
      <c r="I193" s="30" t="s">
        <v>92</v>
      </c>
      <c r="J193" s="30"/>
      <c r="L193" s="30" t="s">
        <v>399</v>
      </c>
      <c r="M193" s="30"/>
      <c r="N193" s="30"/>
      <c r="P193" s="75"/>
      <c r="Q193" s="91"/>
      <c r="R193" s="29"/>
      <c r="S193" s="39">
        <f t="shared" si="187"/>
        <v>59.9</v>
      </c>
      <c r="T193" s="37" t="s">
        <v>45</v>
      </c>
      <c r="U193" s="5" t="str">
        <f>+Instructions!$B$3</f>
        <v>J</v>
      </c>
      <c r="V193" s="52"/>
      <c r="W193" s="56">
        <f>+Instructions!$C$22</f>
        <v>0</v>
      </c>
      <c r="X193" s="17">
        <f t="shared" si="188"/>
        <v>59.9</v>
      </c>
      <c r="Y193" s="52"/>
      <c r="Z193" s="6" t="s">
        <v>616</v>
      </c>
      <c r="AA193" s="39">
        <v>59.9</v>
      </c>
      <c r="AB193" s="60">
        <f t="shared" si="189"/>
        <v>0</v>
      </c>
      <c r="AC193" s="17">
        <f t="shared" si="190"/>
        <v>59.9</v>
      </c>
      <c r="AD193" s="12">
        <f t="shared" si="191"/>
        <v>0</v>
      </c>
      <c r="AE193" s="124"/>
      <c r="AF193" s="132">
        <v>3</v>
      </c>
      <c r="AG193" s="53">
        <f t="shared" si="192"/>
        <v>59.9</v>
      </c>
      <c r="AH193" s="52"/>
      <c r="AJ193" s="17">
        <f t="shared" si="193"/>
        <v>59.9</v>
      </c>
      <c r="AK193" s="17">
        <f t="shared" si="194"/>
        <v>0</v>
      </c>
      <c r="AL193" s="17">
        <f t="shared" si="195"/>
        <v>0</v>
      </c>
      <c r="AM193" s="17" t="str">
        <f t="shared" si="196"/>
        <v/>
      </c>
      <c r="AO193" s="31" t="s">
        <v>57</v>
      </c>
    </row>
    <row r="194" spans="2:41" s="3" customFormat="1" ht="9.9499999999999993" customHeight="1" x14ac:dyDescent="0.2">
      <c r="B194" s="115" t="s">
        <v>8</v>
      </c>
      <c r="D194" s="40"/>
      <c r="E194" s="75" t="s">
        <v>90</v>
      </c>
      <c r="F194" s="75"/>
      <c r="G194" s="30" t="s">
        <v>91</v>
      </c>
      <c r="H194" s="30"/>
      <c r="I194" s="30" t="s">
        <v>92</v>
      </c>
      <c r="J194" s="30"/>
      <c r="L194" s="30" t="s">
        <v>400</v>
      </c>
      <c r="M194" s="30"/>
      <c r="N194" s="30"/>
      <c r="P194" s="75"/>
      <c r="Q194" s="91"/>
      <c r="R194" s="29"/>
      <c r="S194" s="39">
        <f t="shared" si="187"/>
        <v>60.95</v>
      </c>
      <c r="T194" s="37" t="s">
        <v>45</v>
      </c>
      <c r="U194" s="5" t="str">
        <f>+Instructions!$B$3</f>
        <v>J</v>
      </c>
      <c r="V194" s="52"/>
      <c r="W194" s="56">
        <f>+Instructions!$C$22</f>
        <v>0</v>
      </c>
      <c r="X194" s="17">
        <f t="shared" si="188"/>
        <v>60.95</v>
      </c>
      <c r="Y194" s="52"/>
      <c r="Z194" s="6" t="s">
        <v>616</v>
      </c>
      <c r="AA194" s="39">
        <v>60.95</v>
      </c>
      <c r="AB194" s="60">
        <f t="shared" si="189"/>
        <v>0</v>
      </c>
      <c r="AC194" s="17">
        <f t="shared" si="190"/>
        <v>60.95</v>
      </c>
      <c r="AD194" s="12">
        <f t="shared" si="191"/>
        <v>0</v>
      </c>
      <c r="AE194" s="124"/>
      <c r="AF194" s="132">
        <v>3</v>
      </c>
      <c r="AG194" s="53">
        <f t="shared" si="192"/>
        <v>60.95</v>
      </c>
      <c r="AH194" s="52"/>
      <c r="AJ194" s="17">
        <f t="shared" si="193"/>
        <v>60.95</v>
      </c>
      <c r="AK194" s="17">
        <f t="shared" si="194"/>
        <v>0</v>
      </c>
      <c r="AL194" s="17">
        <f t="shared" si="195"/>
        <v>0</v>
      </c>
      <c r="AM194" s="17" t="str">
        <f t="shared" si="196"/>
        <v/>
      </c>
      <c r="AO194" s="31" t="s">
        <v>57</v>
      </c>
    </row>
    <row r="195" spans="2:41" s="3" customFormat="1" ht="9.9499999999999993" customHeight="1" x14ac:dyDescent="0.2">
      <c r="B195" s="115" t="s">
        <v>8</v>
      </c>
      <c r="D195" s="40"/>
      <c r="E195" s="75" t="s">
        <v>90</v>
      </c>
      <c r="F195" s="75"/>
      <c r="G195" s="30" t="s">
        <v>91</v>
      </c>
      <c r="H195" s="30"/>
      <c r="I195" s="30" t="s">
        <v>92</v>
      </c>
      <c r="J195" s="30"/>
      <c r="L195" s="30" t="s">
        <v>401</v>
      </c>
      <c r="M195" s="30"/>
      <c r="N195" s="30"/>
      <c r="P195" s="75"/>
      <c r="Q195" s="91"/>
      <c r="R195" s="29"/>
      <c r="S195" s="39">
        <f t="shared" si="187"/>
        <v>52.8</v>
      </c>
      <c r="T195" s="37" t="s">
        <v>45</v>
      </c>
      <c r="U195" s="5" t="str">
        <f>+Instructions!$B$3</f>
        <v>J</v>
      </c>
      <c r="V195" s="52"/>
      <c r="W195" s="56">
        <f>+Instructions!$C$22</f>
        <v>0</v>
      </c>
      <c r="X195" s="17">
        <f t="shared" si="188"/>
        <v>52.8</v>
      </c>
      <c r="Y195" s="52"/>
      <c r="Z195" s="6" t="s">
        <v>616</v>
      </c>
      <c r="AA195" s="39">
        <v>52.8</v>
      </c>
      <c r="AB195" s="60">
        <f t="shared" si="189"/>
        <v>0</v>
      </c>
      <c r="AC195" s="17">
        <f t="shared" si="190"/>
        <v>52.8</v>
      </c>
      <c r="AD195" s="12">
        <f t="shared" si="191"/>
        <v>0</v>
      </c>
      <c r="AE195" s="124"/>
      <c r="AF195" s="132">
        <v>3</v>
      </c>
      <c r="AG195" s="53">
        <f t="shared" si="192"/>
        <v>52.8</v>
      </c>
      <c r="AH195" s="52"/>
      <c r="AJ195" s="17">
        <f t="shared" si="193"/>
        <v>52.8</v>
      </c>
      <c r="AK195" s="17">
        <f t="shared" si="194"/>
        <v>0</v>
      </c>
      <c r="AL195" s="17">
        <f t="shared" si="195"/>
        <v>0</v>
      </c>
      <c r="AM195" s="17" t="str">
        <f t="shared" si="196"/>
        <v/>
      </c>
      <c r="AO195" s="31" t="s">
        <v>57</v>
      </c>
    </row>
    <row r="196" spans="2:41" s="3" customFormat="1" ht="9.9499999999999993" customHeight="1" x14ac:dyDescent="0.2">
      <c r="B196" s="115" t="s">
        <v>8</v>
      </c>
      <c r="D196" s="40"/>
      <c r="E196" s="75" t="s">
        <v>90</v>
      </c>
      <c r="F196" s="75"/>
      <c r="G196" s="30" t="s">
        <v>91</v>
      </c>
      <c r="H196" s="30"/>
      <c r="I196" s="30" t="s">
        <v>92</v>
      </c>
      <c r="J196" s="30"/>
      <c r="L196" s="30" t="s">
        <v>402</v>
      </c>
      <c r="M196" s="30"/>
      <c r="N196" s="30"/>
      <c r="P196" s="75"/>
      <c r="Q196" s="91"/>
      <c r="R196" s="29"/>
      <c r="S196" s="39">
        <f t="shared" si="187"/>
        <v>66</v>
      </c>
      <c r="T196" s="37" t="s">
        <v>45</v>
      </c>
      <c r="U196" s="5" t="str">
        <f>+Instructions!$B$3</f>
        <v>J</v>
      </c>
      <c r="V196" s="52"/>
      <c r="W196" s="56">
        <f>+Instructions!$C$22</f>
        <v>0</v>
      </c>
      <c r="X196" s="17">
        <f t="shared" si="188"/>
        <v>66</v>
      </c>
      <c r="Y196" s="52"/>
      <c r="Z196" s="6" t="s">
        <v>616</v>
      </c>
      <c r="AA196" s="39">
        <v>66</v>
      </c>
      <c r="AB196" s="60">
        <f t="shared" si="189"/>
        <v>0</v>
      </c>
      <c r="AC196" s="17">
        <f t="shared" si="190"/>
        <v>66</v>
      </c>
      <c r="AD196" s="12">
        <f t="shared" si="191"/>
        <v>0</v>
      </c>
      <c r="AE196" s="124"/>
      <c r="AF196" s="132">
        <v>3</v>
      </c>
      <c r="AG196" s="53">
        <f t="shared" si="192"/>
        <v>66</v>
      </c>
      <c r="AH196" s="52"/>
      <c r="AJ196" s="17">
        <f t="shared" si="193"/>
        <v>66</v>
      </c>
      <c r="AK196" s="17">
        <f t="shared" si="194"/>
        <v>0</v>
      </c>
      <c r="AL196" s="17">
        <f t="shared" si="195"/>
        <v>0</v>
      </c>
      <c r="AM196" s="17" t="str">
        <f t="shared" si="196"/>
        <v/>
      </c>
      <c r="AO196" s="31" t="s">
        <v>57</v>
      </c>
    </row>
    <row r="197" spans="2:41" s="3" customFormat="1" ht="9.9499999999999993" customHeight="1" x14ac:dyDescent="0.2">
      <c r="B197" s="115" t="s">
        <v>8</v>
      </c>
      <c r="D197" s="40"/>
      <c r="E197" s="75" t="s">
        <v>90</v>
      </c>
      <c r="F197" s="75"/>
      <c r="G197" s="30" t="s">
        <v>91</v>
      </c>
      <c r="H197" s="30"/>
      <c r="I197" s="30" t="s">
        <v>92</v>
      </c>
      <c r="J197" s="30"/>
      <c r="L197" s="30" t="s">
        <v>403</v>
      </c>
      <c r="M197" s="30"/>
      <c r="N197" s="30"/>
      <c r="P197" s="75"/>
      <c r="Q197" s="91"/>
      <c r="R197" s="29"/>
      <c r="S197" s="39">
        <f t="shared" si="187"/>
        <v>60.95</v>
      </c>
      <c r="T197" s="37" t="s">
        <v>45</v>
      </c>
      <c r="U197" s="5" t="str">
        <f>+Instructions!$B$3</f>
        <v>J</v>
      </c>
      <c r="V197" s="52"/>
      <c r="W197" s="56">
        <f>+Instructions!$C$22</f>
        <v>0</v>
      </c>
      <c r="X197" s="17">
        <f t="shared" si="188"/>
        <v>60.95</v>
      </c>
      <c r="Y197" s="52"/>
      <c r="Z197" s="6" t="s">
        <v>616</v>
      </c>
      <c r="AA197" s="39">
        <v>60.95</v>
      </c>
      <c r="AB197" s="60">
        <f t="shared" si="189"/>
        <v>0</v>
      </c>
      <c r="AC197" s="17">
        <f t="shared" si="190"/>
        <v>60.95</v>
      </c>
      <c r="AD197" s="12">
        <f t="shared" si="191"/>
        <v>0</v>
      </c>
      <c r="AE197" s="124"/>
      <c r="AF197" s="132">
        <v>3</v>
      </c>
      <c r="AG197" s="53">
        <f t="shared" si="192"/>
        <v>60.95</v>
      </c>
      <c r="AH197" s="52"/>
      <c r="AJ197" s="17">
        <f t="shared" si="193"/>
        <v>60.95</v>
      </c>
      <c r="AK197" s="17">
        <f t="shared" si="194"/>
        <v>0</v>
      </c>
      <c r="AL197" s="17">
        <f t="shared" si="195"/>
        <v>0</v>
      </c>
      <c r="AM197" s="17" t="str">
        <f t="shared" si="196"/>
        <v/>
      </c>
      <c r="AO197" s="31" t="s">
        <v>57</v>
      </c>
    </row>
    <row r="198" spans="2:41" s="3" customFormat="1" ht="9.9499999999999993" customHeight="1" x14ac:dyDescent="0.2">
      <c r="B198" s="115" t="s">
        <v>8</v>
      </c>
      <c r="D198" s="40"/>
      <c r="E198" s="75" t="s">
        <v>90</v>
      </c>
      <c r="F198" s="75"/>
      <c r="G198" s="30" t="s">
        <v>91</v>
      </c>
      <c r="H198" s="30"/>
      <c r="I198" s="30" t="s">
        <v>92</v>
      </c>
      <c r="J198" s="30"/>
      <c r="L198" s="30" t="s">
        <v>404</v>
      </c>
      <c r="M198" s="30"/>
      <c r="N198" s="30"/>
      <c r="P198" s="75"/>
      <c r="Q198" s="91"/>
      <c r="R198" s="29"/>
      <c r="S198" s="39">
        <f t="shared" si="187"/>
        <v>62.95</v>
      </c>
      <c r="T198" s="37" t="s">
        <v>45</v>
      </c>
      <c r="U198" s="5" t="str">
        <f>+Instructions!$B$3</f>
        <v>J</v>
      </c>
      <c r="V198" s="52"/>
      <c r="W198" s="56">
        <f>+Instructions!$C$22</f>
        <v>0</v>
      </c>
      <c r="X198" s="17">
        <f t="shared" si="188"/>
        <v>62.95</v>
      </c>
      <c r="Y198" s="52"/>
      <c r="Z198" s="6" t="s">
        <v>616</v>
      </c>
      <c r="AA198" s="39">
        <v>62.95</v>
      </c>
      <c r="AB198" s="60">
        <f t="shared" si="189"/>
        <v>0</v>
      </c>
      <c r="AC198" s="17">
        <f t="shared" si="190"/>
        <v>62.95</v>
      </c>
      <c r="AD198" s="12">
        <f t="shared" si="191"/>
        <v>0</v>
      </c>
      <c r="AE198" s="124"/>
      <c r="AF198" s="132">
        <v>3</v>
      </c>
      <c r="AG198" s="53">
        <f t="shared" si="192"/>
        <v>62.95</v>
      </c>
      <c r="AH198" s="52"/>
      <c r="AJ198" s="17">
        <f t="shared" si="193"/>
        <v>62.95</v>
      </c>
      <c r="AK198" s="17">
        <f t="shared" si="194"/>
        <v>0</v>
      </c>
      <c r="AL198" s="17">
        <f t="shared" si="195"/>
        <v>0</v>
      </c>
      <c r="AM198" s="17" t="str">
        <f t="shared" si="196"/>
        <v/>
      </c>
      <c r="AO198" s="31" t="s">
        <v>57</v>
      </c>
    </row>
    <row r="199" spans="2:41" s="3" customFormat="1" ht="9.9499999999999993" customHeight="1" x14ac:dyDescent="0.2">
      <c r="B199" s="115" t="s">
        <v>8</v>
      </c>
      <c r="D199" s="40"/>
      <c r="E199" s="75" t="s">
        <v>90</v>
      </c>
      <c r="F199" s="75"/>
      <c r="G199" s="30" t="s">
        <v>91</v>
      </c>
      <c r="H199" s="30"/>
      <c r="I199" s="30" t="s">
        <v>92</v>
      </c>
      <c r="J199" s="30"/>
      <c r="K199" s="30"/>
      <c r="L199" s="30" t="s">
        <v>583</v>
      </c>
      <c r="M199" s="30"/>
      <c r="N199" s="30"/>
      <c r="P199" s="75"/>
      <c r="Q199" s="91"/>
      <c r="R199" s="29" t="s">
        <v>50</v>
      </c>
      <c r="S199" s="39"/>
      <c r="T199" s="37" t="s">
        <v>45</v>
      </c>
      <c r="U199" s="5" t="str">
        <f>+Instructions!$B$3</f>
        <v>J</v>
      </c>
      <c r="V199" s="52"/>
      <c r="W199" s="56">
        <f>+Instructions!$C$22</f>
        <v>0</v>
      </c>
      <c r="X199" s="17">
        <f t="shared" si="188"/>
        <v>0.05</v>
      </c>
      <c r="Y199" s="52"/>
      <c r="Z199" s="6" t="s">
        <v>557</v>
      </c>
      <c r="AA199" s="39">
        <v>0.05</v>
      </c>
      <c r="AB199" s="60">
        <f t="shared" si="189"/>
        <v>0</v>
      </c>
      <c r="AC199" s="17">
        <f t="shared" si="190"/>
        <v>0.05</v>
      </c>
      <c r="AD199" s="12">
        <f t="shared" si="191"/>
        <v>0</v>
      </c>
      <c r="AE199" s="124"/>
      <c r="AF199" s="132">
        <v>3</v>
      </c>
      <c r="AG199" s="53">
        <f t="shared" si="192"/>
        <v>0.05</v>
      </c>
      <c r="AH199" s="52"/>
      <c r="AJ199" s="17">
        <f t="shared" si="193"/>
        <v>0.05</v>
      </c>
      <c r="AK199" s="17">
        <f t="shared" si="194"/>
        <v>0</v>
      </c>
      <c r="AL199" s="17">
        <f t="shared" si="195"/>
        <v>0</v>
      </c>
      <c r="AM199" s="17" t="str">
        <f t="shared" si="196"/>
        <v/>
      </c>
      <c r="AO199" s="31" t="s">
        <v>57</v>
      </c>
    </row>
    <row r="200" spans="2:41" s="3" customFormat="1" ht="9.9499999999999993" customHeight="1" x14ac:dyDescent="0.2">
      <c r="B200" s="115" t="s">
        <v>8</v>
      </c>
      <c r="D200" s="40"/>
      <c r="E200" s="75" t="s">
        <v>90</v>
      </c>
      <c r="F200" s="75"/>
      <c r="G200" s="30" t="s">
        <v>91</v>
      </c>
      <c r="H200" s="30"/>
      <c r="I200" s="30" t="s">
        <v>92</v>
      </c>
      <c r="J200" s="30"/>
      <c r="K200" s="30"/>
      <c r="L200" s="30" t="s">
        <v>584</v>
      </c>
      <c r="M200" s="30"/>
      <c r="N200" s="30"/>
      <c r="P200" s="75"/>
      <c r="Q200" s="91"/>
      <c r="R200" s="29" t="s">
        <v>50</v>
      </c>
      <c r="S200" s="39"/>
      <c r="T200" s="37" t="s">
        <v>45</v>
      </c>
      <c r="U200" s="5" t="str">
        <f>+Instructions!$B$3</f>
        <v>J</v>
      </c>
      <c r="V200" s="52"/>
      <c r="W200" s="56">
        <f>+Instructions!$C$22</f>
        <v>0</v>
      </c>
      <c r="X200" s="17">
        <f t="shared" ref="X200" si="197">ROUND($AA200*(1-W200)+0.004999,2)</f>
        <v>0.05</v>
      </c>
      <c r="Y200" s="52"/>
      <c r="Z200" s="6" t="s">
        <v>557</v>
      </c>
      <c r="AA200" s="39">
        <v>0.05</v>
      </c>
      <c r="AB200" s="60">
        <f t="shared" ref="AB200" si="198">+W200</f>
        <v>0</v>
      </c>
      <c r="AC200" s="17">
        <f t="shared" ref="AC200" si="199">+X200</f>
        <v>0.05</v>
      </c>
      <c r="AD200" s="12">
        <f t="shared" ref="AD200" si="200">(AG200-AC200)/AG200</f>
        <v>0</v>
      </c>
      <c r="AE200" s="124"/>
      <c r="AF200" s="132">
        <v>3</v>
      </c>
      <c r="AG200" s="53">
        <f t="shared" ref="AG200" si="201">SUM(AJ200:AL200)+AE200</f>
        <v>0.05</v>
      </c>
      <c r="AH200" s="52"/>
      <c r="AJ200" s="17">
        <f t="shared" ref="AJ200" si="202">ROUND(AC200/(1-VLOOKUP(AF200,Group,2,FALSE)),2)</f>
        <v>0.05</v>
      </c>
      <c r="AK200" s="17">
        <f t="shared" ref="AK200" si="203">IF(VLOOKUP(AF200,Group,5,FALSE)="YES",VLOOKUP(ROUND(ROUND(AJ200,1)-AJ200,2),Round,2,FALSE)+VLOOKUP(AF200,Group,6,FALSE),0)</f>
        <v>0</v>
      </c>
      <c r="AL200" s="17">
        <f t="shared" ref="AL200" si="204">IF(VLOOKUP(AF200,Group,7,FALSE)="",0,ROUND(AJ200-0.04999,1)-AJ200+AM200)</f>
        <v>0</v>
      </c>
      <c r="AM200" s="17" t="str">
        <f t="shared" ref="AM200" si="205">IF(VLOOKUP(AF200,Group,7,FALSE)="","",VLOOKUP(AF200,Group,7,FALSE))</f>
        <v/>
      </c>
      <c r="AO200" s="31" t="s">
        <v>57</v>
      </c>
    </row>
    <row r="201" spans="2:41" s="3" customFormat="1" ht="9.9499999999999993" customHeight="1" x14ac:dyDescent="0.2">
      <c r="B201" s="115" t="s">
        <v>8</v>
      </c>
      <c r="D201" s="40"/>
      <c r="E201" s="75" t="s">
        <v>90</v>
      </c>
      <c r="F201" s="75"/>
      <c r="G201" s="30" t="s">
        <v>91</v>
      </c>
      <c r="H201" s="30"/>
      <c r="I201" s="30" t="s">
        <v>92</v>
      </c>
      <c r="J201" s="30"/>
      <c r="L201" s="30" t="s">
        <v>405</v>
      </c>
      <c r="M201" s="30"/>
      <c r="N201" s="30"/>
      <c r="P201" s="75"/>
      <c r="Q201" s="91"/>
      <c r="R201" s="29"/>
      <c r="S201" s="39">
        <f t="shared" si="187"/>
        <v>52.8</v>
      </c>
      <c r="T201" s="37" t="s">
        <v>45</v>
      </c>
      <c r="U201" s="5" t="str">
        <f>+Instructions!$B$3</f>
        <v>J</v>
      </c>
      <c r="V201" s="52"/>
      <c r="W201" s="56">
        <f>+Instructions!$C$22</f>
        <v>0</v>
      </c>
      <c r="X201" s="17">
        <f t="shared" si="188"/>
        <v>52.8</v>
      </c>
      <c r="Y201" s="52"/>
      <c r="Z201" s="6" t="s">
        <v>616</v>
      </c>
      <c r="AA201" s="39">
        <v>52.8</v>
      </c>
      <c r="AB201" s="60">
        <f t="shared" si="189"/>
        <v>0</v>
      </c>
      <c r="AC201" s="17">
        <f t="shared" si="190"/>
        <v>52.8</v>
      </c>
      <c r="AD201" s="12">
        <f t="shared" si="191"/>
        <v>0</v>
      </c>
      <c r="AE201" s="124"/>
      <c r="AF201" s="132">
        <v>3</v>
      </c>
      <c r="AG201" s="53">
        <f t="shared" si="192"/>
        <v>52.8</v>
      </c>
      <c r="AH201" s="52"/>
      <c r="AJ201" s="17">
        <f t="shared" si="193"/>
        <v>52.8</v>
      </c>
      <c r="AK201" s="17">
        <f t="shared" si="194"/>
        <v>0</v>
      </c>
      <c r="AL201" s="17">
        <f t="shared" si="195"/>
        <v>0</v>
      </c>
      <c r="AM201" s="17" t="str">
        <f t="shared" si="196"/>
        <v/>
      </c>
      <c r="AO201" s="31" t="s">
        <v>57</v>
      </c>
    </row>
    <row r="202" spans="2:41" s="3" customFormat="1" ht="9.9499999999999993" customHeight="1" x14ac:dyDescent="0.2">
      <c r="B202" s="115" t="s">
        <v>8</v>
      </c>
      <c r="D202" s="40"/>
      <c r="E202" s="75" t="s">
        <v>90</v>
      </c>
      <c r="F202" s="75"/>
      <c r="G202" s="30" t="s">
        <v>91</v>
      </c>
      <c r="H202" s="30"/>
      <c r="I202" s="30" t="s">
        <v>92</v>
      </c>
      <c r="J202" s="30"/>
      <c r="L202" s="30" t="s">
        <v>406</v>
      </c>
      <c r="M202" s="30"/>
      <c r="N202" s="30"/>
      <c r="P202" s="75"/>
      <c r="Q202" s="91"/>
      <c r="R202" s="29"/>
      <c r="S202" s="39">
        <f t="shared" si="187"/>
        <v>59.9</v>
      </c>
      <c r="T202" s="37" t="s">
        <v>45</v>
      </c>
      <c r="U202" s="5" t="str">
        <f>+Instructions!$B$3</f>
        <v>J</v>
      </c>
      <c r="V202" s="52"/>
      <c r="W202" s="56">
        <f>+Instructions!$C$22</f>
        <v>0</v>
      </c>
      <c r="X202" s="17">
        <f t="shared" si="188"/>
        <v>59.9</v>
      </c>
      <c r="Y202" s="52"/>
      <c r="Z202" s="6" t="s">
        <v>616</v>
      </c>
      <c r="AA202" s="39">
        <v>59.9</v>
      </c>
      <c r="AB202" s="60">
        <f t="shared" si="189"/>
        <v>0</v>
      </c>
      <c r="AC202" s="17">
        <f t="shared" si="190"/>
        <v>59.9</v>
      </c>
      <c r="AD202" s="12">
        <f t="shared" si="191"/>
        <v>0</v>
      </c>
      <c r="AE202" s="124"/>
      <c r="AF202" s="132">
        <v>3</v>
      </c>
      <c r="AG202" s="53">
        <f t="shared" si="192"/>
        <v>59.9</v>
      </c>
      <c r="AH202" s="52"/>
      <c r="AJ202" s="17">
        <f t="shared" si="193"/>
        <v>59.9</v>
      </c>
      <c r="AK202" s="17">
        <f t="shared" si="194"/>
        <v>0</v>
      </c>
      <c r="AL202" s="17">
        <f t="shared" si="195"/>
        <v>0</v>
      </c>
      <c r="AM202" s="17" t="str">
        <f t="shared" si="196"/>
        <v/>
      </c>
      <c r="AO202" s="31" t="s">
        <v>57</v>
      </c>
    </row>
    <row r="203" spans="2:41" s="3" customFormat="1" ht="9.9499999999999993" customHeight="1" x14ac:dyDescent="0.2">
      <c r="B203" s="115" t="s">
        <v>8</v>
      </c>
      <c r="D203" s="40"/>
      <c r="E203" s="75" t="s">
        <v>90</v>
      </c>
      <c r="F203" s="75"/>
      <c r="G203" s="30" t="s">
        <v>91</v>
      </c>
      <c r="H203" s="30"/>
      <c r="I203" s="30" t="s">
        <v>92</v>
      </c>
      <c r="J203" s="30"/>
      <c r="L203" s="30" t="s">
        <v>407</v>
      </c>
      <c r="M203" s="30"/>
      <c r="N203" s="30"/>
      <c r="P203" s="75"/>
      <c r="Q203" s="91"/>
      <c r="R203" s="29"/>
      <c r="S203" s="39">
        <f t="shared" si="187"/>
        <v>59.9</v>
      </c>
      <c r="T203" s="37" t="s">
        <v>45</v>
      </c>
      <c r="U203" s="5" t="str">
        <f>+Instructions!$B$3</f>
        <v>J</v>
      </c>
      <c r="V203" s="52"/>
      <c r="W203" s="56">
        <f>+Instructions!$C$22</f>
        <v>0</v>
      </c>
      <c r="X203" s="17">
        <f t="shared" si="188"/>
        <v>59.9</v>
      </c>
      <c r="Y203" s="52"/>
      <c r="Z203" s="6" t="s">
        <v>616</v>
      </c>
      <c r="AA203" s="39">
        <v>59.9</v>
      </c>
      <c r="AB203" s="60">
        <f t="shared" si="189"/>
        <v>0</v>
      </c>
      <c r="AC203" s="17">
        <f t="shared" si="190"/>
        <v>59.9</v>
      </c>
      <c r="AD203" s="12">
        <f t="shared" si="191"/>
        <v>0</v>
      </c>
      <c r="AE203" s="124"/>
      <c r="AF203" s="132">
        <v>3</v>
      </c>
      <c r="AG203" s="53">
        <f t="shared" si="192"/>
        <v>59.9</v>
      </c>
      <c r="AH203" s="52"/>
      <c r="AJ203" s="17">
        <f t="shared" si="193"/>
        <v>59.9</v>
      </c>
      <c r="AK203" s="17">
        <f t="shared" si="194"/>
        <v>0</v>
      </c>
      <c r="AL203" s="17">
        <f t="shared" si="195"/>
        <v>0</v>
      </c>
      <c r="AM203" s="17" t="str">
        <f t="shared" si="196"/>
        <v/>
      </c>
      <c r="AO203" s="31" t="s">
        <v>57</v>
      </c>
    </row>
    <row r="204" spans="2:41" s="3" customFormat="1" ht="9.9499999999999993" customHeight="1" x14ac:dyDescent="0.2">
      <c r="B204" s="115" t="s">
        <v>8</v>
      </c>
      <c r="D204" s="40"/>
      <c r="E204" s="75" t="s">
        <v>90</v>
      </c>
      <c r="F204" s="75"/>
      <c r="G204" s="30" t="s">
        <v>91</v>
      </c>
      <c r="H204" s="30"/>
      <c r="I204" s="30" t="s">
        <v>92</v>
      </c>
      <c r="J204" s="30"/>
      <c r="L204" s="30" t="s">
        <v>408</v>
      </c>
      <c r="M204" s="30"/>
      <c r="N204" s="30"/>
      <c r="P204" s="75"/>
      <c r="Q204" s="91"/>
      <c r="R204" s="29"/>
      <c r="S204" s="39">
        <f t="shared" si="187"/>
        <v>66</v>
      </c>
      <c r="T204" s="37" t="s">
        <v>45</v>
      </c>
      <c r="U204" s="5" t="str">
        <f>+Instructions!$B$3</f>
        <v>J</v>
      </c>
      <c r="V204" s="52"/>
      <c r="W204" s="56">
        <f>+Instructions!$C$22</f>
        <v>0</v>
      </c>
      <c r="X204" s="17">
        <f t="shared" si="188"/>
        <v>66</v>
      </c>
      <c r="Y204" s="52"/>
      <c r="Z204" s="6" t="s">
        <v>616</v>
      </c>
      <c r="AA204" s="39">
        <v>66</v>
      </c>
      <c r="AB204" s="60">
        <f t="shared" si="189"/>
        <v>0</v>
      </c>
      <c r="AC204" s="17">
        <f t="shared" si="190"/>
        <v>66</v>
      </c>
      <c r="AD204" s="12">
        <f t="shared" si="191"/>
        <v>0</v>
      </c>
      <c r="AE204" s="124"/>
      <c r="AF204" s="132">
        <v>3</v>
      </c>
      <c r="AG204" s="53">
        <f t="shared" si="192"/>
        <v>66</v>
      </c>
      <c r="AH204" s="52"/>
      <c r="AJ204" s="17">
        <f t="shared" si="193"/>
        <v>66</v>
      </c>
      <c r="AK204" s="17">
        <f t="shared" si="194"/>
        <v>0</v>
      </c>
      <c r="AL204" s="17">
        <f t="shared" si="195"/>
        <v>0</v>
      </c>
      <c r="AM204" s="17" t="str">
        <f t="shared" si="196"/>
        <v/>
      </c>
      <c r="AO204" s="31" t="s">
        <v>57</v>
      </c>
    </row>
    <row r="205" spans="2:41" s="3" customFormat="1" ht="9.9499999999999993" customHeight="1" x14ac:dyDescent="0.2">
      <c r="B205" s="115" t="s">
        <v>8</v>
      </c>
      <c r="D205" s="40"/>
      <c r="E205" s="75" t="s">
        <v>90</v>
      </c>
      <c r="F205" s="75"/>
      <c r="G205" s="30" t="s">
        <v>91</v>
      </c>
      <c r="H205" s="30"/>
      <c r="I205" s="30" t="s">
        <v>92</v>
      </c>
      <c r="J205" s="30"/>
      <c r="L205" s="30" t="s">
        <v>409</v>
      </c>
      <c r="M205" s="30"/>
      <c r="N205" s="30"/>
      <c r="P205" s="75"/>
      <c r="Q205" s="91"/>
      <c r="R205" s="29"/>
      <c r="S205" s="39">
        <f t="shared" si="187"/>
        <v>60.95</v>
      </c>
      <c r="T205" s="37" t="s">
        <v>45</v>
      </c>
      <c r="U205" s="5" t="str">
        <f>+Instructions!$B$3</f>
        <v>J</v>
      </c>
      <c r="V205" s="52"/>
      <c r="W205" s="56">
        <f>+Instructions!$C$22</f>
        <v>0</v>
      </c>
      <c r="X205" s="17">
        <f t="shared" si="188"/>
        <v>60.95</v>
      </c>
      <c r="Y205" s="52"/>
      <c r="Z205" s="6" t="s">
        <v>616</v>
      </c>
      <c r="AA205" s="39">
        <v>60.95</v>
      </c>
      <c r="AB205" s="60">
        <f t="shared" si="189"/>
        <v>0</v>
      </c>
      <c r="AC205" s="17">
        <f t="shared" si="190"/>
        <v>60.95</v>
      </c>
      <c r="AD205" s="12">
        <f t="shared" si="191"/>
        <v>0</v>
      </c>
      <c r="AE205" s="124"/>
      <c r="AF205" s="132">
        <v>3</v>
      </c>
      <c r="AG205" s="53">
        <f t="shared" si="192"/>
        <v>60.95</v>
      </c>
      <c r="AH205" s="52"/>
      <c r="AJ205" s="17">
        <f t="shared" si="193"/>
        <v>60.95</v>
      </c>
      <c r="AK205" s="17">
        <f t="shared" si="194"/>
        <v>0</v>
      </c>
      <c r="AL205" s="17">
        <f t="shared" si="195"/>
        <v>0</v>
      </c>
      <c r="AM205" s="17" t="str">
        <f t="shared" si="196"/>
        <v/>
      </c>
      <c r="AO205" s="31" t="s">
        <v>57</v>
      </c>
    </row>
    <row r="206" spans="2:41" s="3" customFormat="1" ht="9.9499999999999993" customHeight="1" x14ac:dyDescent="0.2">
      <c r="B206" s="115" t="s">
        <v>8</v>
      </c>
      <c r="D206" s="40"/>
      <c r="E206" s="75" t="s">
        <v>90</v>
      </c>
      <c r="F206" s="75"/>
      <c r="G206" s="30" t="s">
        <v>91</v>
      </c>
      <c r="H206" s="30"/>
      <c r="I206" s="30" t="s">
        <v>92</v>
      </c>
      <c r="J206" s="30"/>
      <c r="L206" s="30" t="s">
        <v>410</v>
      </c>
      <c r="M206" s="30"/>
      <c r="N206" s="30"/>
      <c r="P206" s="75"/>
      <c r="Q206" s="91"/>
      <c r="R206" s="29"/>
      <c r="S206" s="39">
        <f t="shared" si="187"/>
        <v>66</v>
      </c>
      <c r="T206" s="37" t="s">
        <v>45</v>
      </c>
      <c r="U206" s="5" t="str">
        <f>+Instructions!$B$3</f>
        <v>J</v>
      </c>
      <c r="V206" s="52"/>
      <c r="W206" s="56">
        <f>+Instructions!$C$22</f>
        <v>0</v>
      </c>
      <c r="X206" s="17">
        <f t="shared" si="188"/>
        <v>66</v>
      </c>
      <c r="Y206" s="52"/>
      <c r="Z206" s="6" t="s">
        <v>616</v>
      </c>
      <c r="AA206" s="39">
        <v>66</v>
      </c>
      <c r="AB206" s="60">
        <f t="shared" si="189"/>
        <v>0</v>
      </c>
      <c r="AC206" s="17">
        <f t="shared" si="190"/>
        <v>66</v>
      </c>
      <c r="AD206" s="12">
        <f t="shared" si="191"/>
        <v>0</v>
      </c>
      <c r="AE206" s="124"/>
      <c r="AF206" s="132">
        <v>3</v>
      </c>
      <c r="AG206" s="53">
        <f t="shared" si="192"/>
        <v>66</v>
      </c>
      <c r="AH206" s="52"/>
      <c r="AJ206" s="17">
        <f t="shared" si="193"/>
        <v>66</v>
      </c>
      <c r="AK206" s="17">
        <f t="shared" si="194"/>
        <v>0</v>
      </c>
      <c r="AL206" s="17">
        <f t="shared" si="195"/>
        <v>0</v>
      </c>
      <c r="AM206" s="17" t="str">
        <f t="shared" si="196"/>
        <v/>
      </c>
      <c r="AO206" s="31" t="s">
        <v>57</v>
      </c>
    </row>
    <row r="207" spans="2:41" s="3" customFormat="1" ht="9.9499999999999993" customHeight="1" x14ac:dyDescent="0.2">
      <c r="B207" s="115" t="s">
        <v>8</v>
      </c>
      <c r="D207" s="40"/>
      <c r="E207" s="75" t="s">
        <v>90</v>
      </c>
      <c r="F207" s="75"/>
      <c r="G207" s="30" t="s">
        <v>91</v>
      </c>
      <c r="H207" s="30"/>
      <c r="I207" s="30" t="s">
        <v>92</v>
      </c>
      <c r="J207" s="30"/>
      <c r="L207" s="30" t="s">
        <v>411</v>
      </c>
      <c r="M207" s="30"/>
      <c r="N207" s="30"/>
      <c r="P207" s="75"/>
      <c r="Q207" s="91"/>
      <c r="R207" s="29"/>
      <c r="S207" s="39">
        <f t="shared" si="187"/>
        <v>59.9</v>
      </c>
      <c r="T207" s="37" t="s">
        <v>45</v>
      </c>
      <c r="U207" s="5" t="str">
        <f>+Instructions!$B$3</f>
        <v>J</v>
      </c>
      <c r="V207" s="52"/>
      <c r="W207" s="56">
        <f>+Instructions!$C$22</f>
        <v>0</v>
      </c>
      <c r="X207" s="17">
        <f t="shared" si="188"/>
        <v>59.9</v>
      </c>
      <c r="Y207" s="52"/>
      <c r="Z207" s="6" t="s">
        <v>616</v>
      </c>
      <c r="AA207" s="39">
        <v>59.9</v>
      </c>
      <c r="AB207" s="60">
        <f t="shared" si="189"/>
        <v>0</v>
      </c>
      <c r="AC207" s="17">
        <f t="shared" si="190"/>
        <v>59.9</v>
      </c>
      <c r="AD207" s="12">
        <f t="shared" si="191"/>
        <v>0</v>
      </c>
      <c r="AE207" s="124"/>
      <c r="AF207" s="132">
        <v>3</v>
      </c>
      <c r="AG207" s="53">
        <f t="shared" si="192"/>
        <v>59.9</v>
      </c>
      <c r="AH207" s="52"/>
      <c r="AJ207" s="17">
        <f t="shared" si="193"/>
        <v>59.9</v>
      </c>
      <c r="AK207" s="17">
        <f t="shared" si="194"/>
        <v>0</v>
      </c>
      <c r="AL207" s="17">
        <f t="shared" si="195"/>
        <v>0</v>
      </c>
      <c r="AM207" s="17" t="str">
        <f t="shared" si="196"/>
        <v/>
      </c>
      <c r="AO207" s="31" t="s">
        <v>57</v>
      </c>
    </row>
    <row r="208" spans="2:41" s="3" customFormat="1" ht="9.9499999999999993" customHeight="1" x14ac:dyDescent="0.2">
      <c r="B208" s="115" t="s">
        <v>8</v>
      </c>
      <c r="D208" s="40"/>
      <c r="E208" s="75" t="s">
        <v>90</v>
      </c>
      <c r="F208" s="75"/>
      <c r="G208" s="30" t="s">
        <v>91</v>
      </c>
      <c r="H208" s="30"/>
      <c r="I208" s="30" t="s">
        <v>92</v>
      </c>
      <c r="J208" s="30"/>
      <c r="L208" s="30" t="s">
        <v>412</v>
      </c>
      <c r="M208" s="30"/>
      <c r="N208" s="30"/>
      <c r="P208" s="75"/>
      <c r="Q208" s="91"/>
      <c r="R208" s="29"/>
      <c r="S208" s="39">
        <f t="shared" si="187"/>
        <v>85.3</v>
      </c>
      <c r="T208" s="37" t="s">
        <v>45</v>
      </c>
      <c r="U208" s="5" t="str">
        <f>+Instructions!$B$3</f>
        <v>J</v>
      </c>
      <c r="V208" s="52"/>
      <c r="W208" s="56">
        <f>+Instructions!$C$22</f>
        <v>0</v>
      </c>
      <c r="X208" s="17">
        <f t="shared" si="188"/>
        <v>85.3</v>
      </c>
      <c r="Y208" s="52"/>
      <c r="Z208" s="6" t="s">
        <v>616</v>
      </c>
      <c r="AA208" s="39">
        <v>85.3</v>
      </c>
      <c r="AB208" s="60">
        <f t="shared" si="189"/>
        <v>0</v>
      </c>
      <c r="AC208" s="17">
        <f t="shared" si="190"/>
        <v>85.3</v>
      </c>
      <c r="AD208" s="12">
        <f t="shared" si="191"/>
        <v>0</v>
      </c>
      <c r="AE208" s="124"/>
      <c r="AF208" s="132">
        <v>3</v>
      </c>
      <c r="AG208" s="53">
        <f t="shared" si="192"/>
        <v>85.3</v>
      </c>
      <c r="AH208" s="52"/>
      <c r="AJ208" s="17">
        <f t="shared" si="193"/>
        <v>85.3</v>
      </c>
      <c r="AK208" s="17">
        <f t="shared" si="194"/>
        <v>0</v>
      </c>
      <c r="AL208" s="17">
        <f t="shared" si="195"/>
        <v>0</v>
      </c>
      <c r="AM208" s="17" t="str">
        <f t="shared" si="196"/>
        <v/>
      </c>
      <c r="AO208" s="31" t="s">
        <v>57</v>
      </c>
    </row>
    <row r="209" spans="2:41" s="3" customFormat="1" ht="9.9499999999999993" customHeight="1" x14ac:dyDescent="0.2">
      <c r="B209" s="115" t="s">
        <v>8</v>
      </c>
      <c r="D209" s="40"/>
      <c r="E209" s="75" t="s">
        <v>90</v>
      </c>
      <c r="F209" s="75"/>
      <c r="G209" s="30" t="s">
        <v>91</v>
      </c>
      <c r="H209" s="30"/>
      <c r="I209" s="30" t="s">
        <v>92</v>
      </c>
      <c r="J209" s="30"/>
      <c r="L209" s="30" t="s">
        <v>413</v>
      </c>
      <c r="M209" s="30"/>
      <c r="N209" s="30"/>
      <c r="P209" s="75"/>
      <c r="Q209" s="91"/>
      <c r="R209" s="29"/>
      <c r="S209" s="39">
        <f t="shared" si="187"/>
        <v>60.95</v>
      </c>
      <c r="T209" s="37" t="s">
        <v>45</v>
      </c>
      <c r="U209" s="5" t="str">
        <f>+Instructions!$B$3</f>
        <v>J</v>
      </c>
      <c r="V209" s="52"/>
      <c r="W209" s="56">
        <f>+Instructions!$C$22</f>
        <v>0</v>
      </c>
      <c r="X209" s="17">
        <f t="shared" si="188"/>
        <v>60.95</v>
      </c>
      <c r="Y209" s="52"/>
      <c r="Z209" s="6" t="s">
        <v>616</v>
      </c>
      <c r="AA209" s="39">
        <v>60.95</v>
      </c>
      <c r="AB209" s="60">
        <f t="shared" si="189"/>
        <v>0</v>
      </c>
      <c r="AC209" s="17">
        <f t="shared" si="190"/>
        <v>60.95</v>
      </c>
      <c r="AD209" s="12">
        <f t="shared" si="191"/>
        <v>0</v>
      </c>
      <c r="AE209" s="124"/>
      <c r="AF209" s="132">
        <v>3</v>
      </c>
      <c r="AG209" s="53">
        <f t="shared" si="192"/>
        <v>60.95</v>
      </c>
      <c r="AH209" s="52"/>
      <c r="AJ209" s="17">
        <f t="shared" si="193"/>
        <v>60.95</v>
      </c>
      <c r="AK209" s="17">
        <f t="shared" si="194"/>
        <v>0</v>
      </c>
      <c r="AL209" s="17">
        <f t="shared" si="195"/>
        <v>0</v>
      </c>
      <c r="AM209" s="17" t="str">
        <f t="shared" si="196"/>
        <v/>
      </c>
      <c r="AO209" s="31" t="s">
        <v>57</v>
      </c>
    </row>
    <row r="210" spans="2:41" s="3" customFormat="1" ht="9.9499999999999993" customHeight="1" x14ac:dyDescent="0.2">
      <c r="B210" s="115" t="s">
        <v>8</v>
      </c>
      <c r="D210" s="40"/>
      <c r="E210" s="75" t="s">
        <v>90</v>
      </c>
      <c r="F210" s="75"/>
      <c r="G210" s="30" t="s">
        <v>91</v>
      </c>
      <c r="H210" s="30"/>
      <c r="I210" s="30" t="s">
        <v>92</v>
      </c>
      <c r="J210" s="30"/>
      <c r="L210" s="30" t="s">
        <v>414</v>
      </c>
      <c r="M210" s="30"/>
      <c r="N210" s="30"/>
      <c r="P210" s="75"/>
      <c r="Q210" s="91"/>
      <c r="R210" s="29"/>
      <c r="S210" s="39">
        <f t="shared" si="187"/>
        <v>66</v>
      </c>
      <c r="T210" s="37" t="s">
        <v>45</v>
      </c>
      <c r="U210" s="5" t="str">
        <f>+Instructions!$B$3</f>
        <v>J</v>
      </c>
      <c r="V210" s="52"/>
      <c r="W210" s="56">
        <f>+Instructions!$C$22</f>
        <v>0</v>
      </c>
      <c r="X210" s="17">
        <f t="shared" si="188"/>
        <v>66</v>
      </c>
      <c r="Y210" s="52"/>
      <c r="Z210" s="6" t="s">
        <v>616</v>
      </c>
      <c r="AA210" s="39">
        <v>66</v>
      </c>
      <c r="AB210" s="60">
        <f t="shared" si="189"/>
        <v>0</v>
      </c>
      <c r="AC210" s="17">
        <f t="shared" si="190"/>
        <v>66</v>
      </c>
      <c r="AD210" s="12">
        <f t="shared" si="191"/>
        <v>0</v>
      </c>
      <c r="AE210" s="124"/>
      <c r="AF210" s="132">
        <v>3</v>
      </c>
      <c r="AG210" s="53">
        <f t="shared" si="192"/>
        <v>66</v>
      </c>
      <c r="AH210" s="52"/>
      <c r="AJ210" s="17">
        <f t="shared" si="193"/>
        <v>66</v>
      </c>
      <c r="AK210" s="17">
        <f t="shared" si="194"/>
        <v>0</v>
      </c>
      <c r="AL210" s="17">
        <f t="shared" si="195"/>
        <v>0</v>
      </c>
      <c r="AM210" s="17" t="str">
        <f t="shared" si="196"/>
        <v/>
      </c>
      <c r="AO210" s="31" t="s">
        <v>57</v>
      </c>
    </row>
    <row r="211" spans="2:41" s="3" customFormat="1" ht="9.9499999999999993" customHeight="1" x14ac:dyDescent="0.2">
      <c r="B211" s="115" t="s">
        <v>8</v>
      </c>
      <c r="D211" s="40"/>
      <c r="E211" s="75" t="s">
        <v>90</v>
      </c>
      <c r="F211" s="75"/>
      <c r="G211" s="30" t="s">
        <v>91</v>
      </c>
      <c r="H211" s="30"/>
      <c r="I211" s="30" t="s">
        <v>92</v>
      </c>
      <c r="J211" s="30"/>
      <c r="L211" s="30" t="s">
        <v>415</v>
      </c>
      <c r="M211" s="30"/>
      <c r="N211" s="30"/>
      <c r="P211" s="75"/>
      <c r="Q211" s="91"/>
      <c r="R211" s="29"/>
      <c r="S211" s="39">
        <f t="shared" si="187"/>
        <v>59.9</v>
      </c>
      <c r="T211" s="37" t="s">
        <v>45</v>
      </c>
      <c r="U211" s="5" t="str">
        <f>+Instructions!$B$3</f>
        <v>J</v>
      </c>
      <c r="V211" s="52"/>
      <c r="W211" s="56">
        <f>+Instructions!$C$22</f>
        <v>0</v>
      </c>
      <c r="X211" s="17">
        <f t="shared" si="188"/>
        <v>59.9</v>
      </c>
      <c r="Y211" s="52"/>
      <c r="Z211" s="6" t="s">
        <v>616</v>
      </c>
      <c r="AA211" s="39">
        <v>59.9</v>
      </c>
      <c r="AB211" s="60">
        <f t="shared" si="189"/>
        <v>0</v>
      </c>
      <c r="AC211" s="17">
        <f t="shared" si="190"/>
        <v>59.9</v>
      </c>
      <c r="AD211" s="12">
        <f t="shared" si="191"/>
        <v>0</v>
      </c>
      <c r="AE211" s="124"/>
      <c r="AF211" s="132">
        <v>3</v>
      </c>
      <c r="AG211" s="53">
        <f t="shared" si="192"/>
        <v>59.9</v>
      </c>
      <c r="AH211" s="52"/>
      <c r="AJ211" s="17">
        <f t="shared" si="193"/>
        <v>59.9</v>
      </c>
      <c r="AK211" s="17">
        <f t="shared" si="194"/>
        <v>0</v>
      </c>
      <c r="AL211" s="17">
        <f t="shared" si="195"/>
        <v>0</v>
      </c>
      <c r="AM211" s="17" t="str">
        <f t="shared" si="196"/>
        <v/>
      </c>
      <c r="AO211" s="31" t="s">
        <v>57</v>
      </c>
    </row>
    <row r="212" spans="2:41" s="3" customFormat="1" ht="9.9499999999999993" customHeight="1" x14ac:dyDescent="0.2">
      <c r="B212" s="115" t="s">
        <v>8</v>
      </c>
      <c r="D212" s="40"/>
      <c r="E212" s="75" t="s">
        <v>90</v>
      </c>
      <c r="F212" s="75"/>
      <c r="G212" s="30" t="s">
        <v>91</v>
      </c>
      <c r="H212" s="30"/>
      <c r="I212" s="30" t="s">
        <v>92</v>
      </c>
      <c r="J212" s="30"/>
      <c r="L212" s="30" t="s">
        <v>416</v>
      </c>
      <c r="M212" s="30"/>
      <c r="N212" s="30"/>
      <c r="P212" s="75"/>
      <c r="Q212" s="91"/>
      <c r="R212" s="29"/>
      <c r="S212" s="39">
        <f t="shared" si="187"/>
        <v>59.9</v>
      </c>
      <c r="T212" s="37" t="s">
        <v>45</v>
      </c>
      <c r="U212" s="5" t="str">
        <f>+Instructions!$B$3</f>
        <v>J</v>
      </c>
      <c r="V212" s="52"/>
      <c r="W212" s="56">
        <f>+Instructions!$C$22</f>
        <v>0</v>
      </c>
      <c r="X212" s="17">
        <f t="shared" si="188"/>
        <v>59.9</v>
      </c>
      <c r="Y212" s="52"/>
      <c r="Z212" s="6" t="s">
        <v>616</v>
      </c>
      <c r="AA212" s="39">
        <v>59.9</v>
      </c>
      <c r="AB212" s="60">
        <f t="shared" si="189"/>
        <v>0</v>
      </c>
      <c r="AC212" s="17">
        <f t="shared" si="190"/>
        <v>59.9</v>
      </c>
      <c r="AD212" s="12">
        <f t="shared" si="191"/>
        <v>0</v>
      </c>
      <c r="AE212" s="124"/>
      <c r="AF212" s="132">
        <v>3</v>
      </c>
      <c r="AG212" s="53">
        <f t="shared" si="192"/>
        <v>59.9</v>
      </c>
      <c r="AH212" s="52"/>
      <c r="AJ212" s="17">
        <f t="shared" si="193"/>
        <v>59.9</v>
      </c>
      <c r="AK212" s="17">
        <f t="shared" si="194"/>
        <v>0</v>
      </c>
      <c r="AL212" s="17">
        <f t="shared" si="195"/>
        <v>0</v>
      </c>
      <c r="AM212" s="17" t="str">
        <f t="shared" si="196"/>
        <v/>
      </c>
      <c r="AO212" s="31" t="s">
        <v>57</v>
      </c>
    </row>
    <row r="213" spans="2:41" s="3" customFormat="1" ht="9.9499999999999993" customHeight="1" x14ac:dyDescent="0.2">
      <c r="B213" s="115" t="s">
        <v>8</v>
      </c>
      <c r="D213" s="40"/>
      <c r="E213" s="75" t="s">
        <v>90</v>
      </c>
      <c r="F213" s="75"/>
      <c r="G213" s="30" t="s">
        <v>91</v>
      </c>
      <c r="H213" s="30"/>
      <c r="I213" s="30" t="s">
        <v>92</v>
      </c>
      <c r="J213" s="30"/>
      <c r="L213" s="30" t="s">
        <v>417</v>
      </c>
      <c r="M213" s="30"/>
      <c r="N213" s="30"/>
      <c r="P213" s="75"/>
      <c r="Q213" s="91"/>
      <c r="R213" s="29"/>
      <c r="S213" s="39">
        <f t="shared" si="187"/>
        <v>52.8</v>
      </c>
      <c r="T213" s="37" t="s">
        <v>45</v>
      </c>
      <c r="U213" s="5" t="str">
        <f>+Instructions!$B$3</f>
        <v>J</v>
      </c>
      <c r="V213" s="52"/>
      <c r="W213" s="56">
        <f>+Instructions!$C$22</f>
        <v>0</v>
      </c>
      <c r="X213" s="17">
        <f t="shared" si="188"/>
        <v>52.8</v>
      </c>
      <c r="Y213" s="52"/>
      <c r="Z213" s="6" t="s">
        <v>616</v>
      </c>
      <c r="AA213" s="39">
        <v>52.8</v>
      </c>
      <c r="AB213" s="60">
        <f t="shared" si="189"/>
        <v>0</v>
      </c>
      <c r="AC213" s="17">
        <f t="shared" si="190"/>
        <v>52.8</v>
      </c>
      <c r="AD213" s="12">
        <f t="shared" si="191"/>
        <v>0</v>
      </c>
      <c r="AE213" s="124"/>
      <c r="AF213" s="132">
        <v>3</v>
      </c>
      <c r="AG213" s="53">
        <f t="shared" si="192"/>
        <v>52.8</v>
      </c>
      <c r="AH213" s="52"/>
      <c r="AJ213" s="17">
        <f t="shared" si="193"/>
        <v>52.8</v>
      </c>
      <c r="AK213" s="17">
        <f t="shared" si="194"/>
        <v>0</v>
      </c>
      <c r="AL213" s="17">
        <f t="shared" si="195"/>
        <v>0</v>
      </c>
      <c r="AM213" s="17" t="str">
        <f t="shared" si="196"/>
        <v/>
      </c>
      <c r="AO213" s="31" t="s">
        <v>57</v>
      </c>
    </row>
    <row r="214" spans="2:41" s="3" customFormat="1" ht="9.9499999999999993" customHeight="1" x14ac:dyDescent="0.2">
      <c r="B214" s="115" t="s">
        <v>8</v>
      </c>
      <c r="D214" s="40"/>
      <c r="E214" s="75" t="s">
        <v>90</v>
      </c>
      <c r="F214" s="75"/>
      <c r="G214" s="30" t="s">
        <v>91</v>
      </c>
      <c r="H214" s="30"/>
      <c r="I214" s="30" t="s">
        <v>92</v>
      </c>
      <c r="J214" s="30"/>
      <c r="L214" s="30" t="s">
        <v>418</v>
      </c>
      <c r="M214" s="30"/>
      <c r="N214" s="30"/>
      <c r="P214" s="75"/>
      <c r="Q214" s="91"/>
      <c r="R214" s="29"/>
      <c r="S214" s="39">
        <f t="shared" si="187"/>
        <v>66</v>
      </c>
      <c r="T214" s="37" t="s">
        <v>45</v>
      </c>
      <c r="U214" s="5" t="str">
        <f>+Instructions!$B$3</f>
        <v>J</v>
      </c>
      <c r="V214" s="52"/>
      <c r="W214" s="56">
        <f>+Instructions!$C$22</f>
        <v>0</v>
      </c>
      <c r="X214" s="17">
        <f t="shared" si="188"/>
        <v>66</v>
      </c>
      <c r="Y214" s="52"/>
      <c r="Z214" s="6" t="s">
        <v>616</v>
      </c>
      <c r="AA214" s="39">
        <v>66</v>
      </c>
      <c r="AB214" s="60">
        <f t="shared" si="189"/>
        <v>0</v>
      </c>
      <c r="AC214" s="17">
        <f t="shared" si="190"/>
        <v>66</v>
      </c>
      <c r="AD214" s="12">
        <f t="shared" si="191"/>
        <v>0</v>
      </c>
      <c r="AE214" s="124"/>
      <c r="AF214" s="132">
        <v>3</v>
      </c>
      <c r="AG214" s="53">
        <f t="shared" si="192"/>
        <v>66</v>
      </c>
      <c r="AH214" s="52"/>
      <c r="AJ214" s="17">
        <f t="shared" si="193"/>
        <v>66</v>
      </c>
      <c r="AK214" s="17">
        <f t="shared" si="194"/>
        <v>0</v>
      </c>
      <c r="AL214" s="17">
        <f t="shared" si="195"/>
        <v>0</v>
      </c>
      <c r="AM214" s="17" t="str">
        <f t="shared" si="196"/>
        <v/>
      </c>
      <c r="AO214" s="31" t="s">
        <v>57</v>
      </c>
    </row>
    <row r="215" spans="2:41" s="3" customFormat="1" ht="9.9499999999999993" customHeight="1" x14ac:dyDescent="0.2">
      <c r="B215" s="115" t="s">
        <v>8</v>
      </c>
      <c r="D215" s="40"/>
      <c r="E215" s="75" t="s">
        <v>90</v>
      </c>
      <c r="F215" s="75"/>
      <c r="G215" s="30" t="s">
        <v>91</v>
      </c>
      <c r="H215" s="30"/>
      <c r="I215" s="30" t="s">
        <v>92</v>
      </c>
      <c r="J215" s="30"/>
      <c r="L215" s="30" t="s">
        <v>419</v>
      </c>
      <c r="M215" s="30"/>
      <c r="N215" s="30"/>
      <c r="P215" s="75"/>
      <c r="Q215" s="91"/>
      <c r="R215" s="29"/>
      <c r="S215" s="39">
        <f t="shared" si="187"/>
        <v>66</v>
      </c>
      <c r="T215" s="37" t="s">
        <v>45</v>
      </c>
      <c r="U215" s="5" t="str">
        <f>+Instructions!$B$3</f>
        <v>J</v>
      </c>
      <c r="V215" s="52"/>
      <c r="W215" s="56">
        <f>+Instructions!$C$22</f>
        <v>0</v>
      </c>
      <c r="X215" s="17">
        <f t="shared" si="188"/>
        <v>66</v>
      </c>
      <c r="Y215" s="52"/>
      <c r="Z215" s="6" t="s">
        <v>616</v>
      </c>
      <c r="AA215" s="39">
        <v>66</v>
      </c>
      <c r="AB215" s="60">
        <f t="shared" si="189"/>
        <v>0</v>
      </c>
      <c r="AC215" s="17">
        <f t="shared" si="190"/>
        <v>66</v>
      </c>
      <c r="AD215" s="12">
        <f t="shared" si="191"/>
        <v>0</v>
      </c>
      <c r="AE215" s="124"/>
      <c r="AF215" s="132">
        <v>3</v>
      </c>
      <c r="AG215" s="53">
        <f t="shared" si="192"/>
        <v>66</v>
      </c>
      <c r="AH215" s="52"/>
      <c r="AJ215" s="17">
        <f t="shared" si="193"/>
        <v>66</v>
      </c>
      <c r="AK215" s="17">
        <f t="shared" si="194"/>
        <v>0</v>
      </c>
      <c r="AL215" s="17">
        <f t="shared" si="195"/>
        <v>0</v>
      </c>
      <c r="AM215" s="17" t="str">
        <f t="shared" si="196"/>
        <v/>
      </c>
      <c r="AO215" s="31" t="s">
        <v>57</v>
      </c>
    </row>
    <row r="216" spans="2:41" s="3" customFormat="1" ht="9.9499999999999993" customHeight="1" x14ac:dyDescent="0.2">
      <c r="B216" s="115" t="s">
        <v>8</v>
      </c>
      <c r="D216" s="40"/>
      <c r="E216" s="75" t="s">
        <v>90</v>
      </c>
      <c r="F216" s="75"/>
      <c r="G216" s="30" t="s">
        <v>91</v>
      </c>
      <c r="H216" s="30"/>
      <c r="I216" s="30" t="s">
        <v>92</v>
      </c>
      <c r="J216" s="30"/>
      <c r="L216" s="30" t="s">
        <v>420</v>
      </c>
      <c r="M216" s="30"/>
      <c r="N216" s="30"/>
      <c r="P216" s="75"/>
      <c r="Q216" s="91"/>
      <c r="R216" s="29"/>
      <c r="S216" s="39">
        <f t="shared" si="187"/>
        <v>59.9</v>
      </c>
      <c r="T216" s="37" t="s">
        <v>45</v>
      </c>
      <c r="U216" s="5" t="str">
        <f>+Instructions!$B$3</f>
        <v>J</v>
      </c>
      <c r="V216" s="52"/>
      <c r="W216" s="56">
        <f>+Instructions!$C$22</f>
        <v>0</v>
      </c>
      <c r="X216" s="17">
        <f t="shared" si="188"/>
        <v>59.9</v>
      </c>
      <c r="Y216" s="52"/>
      <c r="Z216" s="6" t="s">
        <v>616</v>
      </c>
      <c r="AA216" s="39">
        <v>59.9</v>
      </c>
      <c r="AB216" s="60">
        <f t="shared" si="189"/>
        <v>0</v>
      </c>
      <c r="AC216" s="17">
        <f t="shared" si="190"/>
        <v>59.9</v>
      </c>
      <c r="AD216" s="12">
        <f t="shared" si="191"/>
        <v>0</v>
      </c>
      <c r="AE216" s="124"/>
      <c r="AF216" s="132">
        <v>3</v>
      </c>
      <c r="AG216" s="53">
        <f t="shared" si="192"/>
        <v>59.9</v>
      </c>
      <c r="AH216" s="52"/>
      <c r="AJ216" s="17">
        <f t="shared" si="193"/>
        <v>59.9</v>
      </c>
      <c r="AK216" s="17">
        <f t="shared" si="194"/>
        <v>0</v>
      </c>
      <c r="AL216" s="17">
        <f t="shared" si="195"/>
        <v>0</v>
      </c>
      <c r="AM216" s="17" t="str">
        <f t="shared" si="196"/>
        <v/>
      </c>
      <c r="AO216" s="31" t="s">
        <v>57</v>
      </c>
    </row>
    <row r="217" spans="2:41" s="3" customFormat="1" ht="9.9499999999999993" customHeight="1" x14ac:dyDescent="0.2">
      <c r="B217" s="115" t="s">
        <v>8</v>
      </c>
      <c r="D217" s="40"/>
      <c r="E217" s="75" t="s">
        <v>90</v>
      </c>
      <c r="F217" s="75"/>
      <c r="G217" s="30" t="s">
        <v>91</v>
      </c>
      <c r="H217" s="30"/>
      <c r="I217" s="30" t="s">
        <v>92</v>
      </c>
      <c r="J217" s="30"/>
      <c r="K217" s="30"/>
      <c r="L217" s="30" t="s">
        <v>585</v>
      </c>
      <c r="M217" s="30"/>
      <c r="N217" s="30"/>
      <c r="P217" s="75"/>
      <c r="Q217" s="91"/>
      <c r="R217" s="29" t="s">
        <v>50</v>
      </c>
      <c r="S217" s="39"/>
      <c r="T217" s="37" t="s">
        <v>45</v>
      </c>
      <c r="U217" s="5" t="str">
        <f>+Instructions!$B$3</f>
        <v>J</v>
      </c>
      <c r="V217" s="52"/>
      <c r="W217" s="56">
        <f>+Instructions!$C$22</f>
        <v>0</v>
      </c>
      <c r="X217" s="17">
        <f t="shared" ref="X217:X218" si="206">ROUND($AA217*(1-W217)+0.004999,2)</f>
        <v>0.05</v>
      </c>
      <c r="Y217" s="52"/>
      <c r="Z217" s="6" t="s">
        <v>557</v>
      </c>
      <c r="AA217" s="39">
        <v>0.05</v>
      </c>
      <c r="AB217" s="60">
        <f t="shared" ref="AB217:AB218" si="207">+W217</f>
        <v>0</v>
      </c>
      <c r="AC217" s="17">
        <f t="shared" ref="AC217:AC218" si="208">+X217</f>
        <v>0.05</v>
      </c>
      <c r="AD217" s="12">
        <f t="shared" ref="AD217:AD218" si="209">(AG217-AC217)/AG217</f>
        <v>0</v>
      </c>
      <c r="AE217" s="124"/>
      <c r="AF217" s="132">
        <v>3</v>
      </c>
      <c r="AG217" s="53">
        <f t="shared" ref="AG217:AG218" si="210">SUM(AJ217:AL217)+AE217</f>
        <v>0.05</v>
      </c>
      <c r="AH217" s="52"/>
      <c r="AJ217" s="17">
        <f t="shared" ref="AJ217:AJ218" si="211">ROUND(AC217/(1-VLOOKUP(AF217,Group,2,FALSE)),2)</f>
        <v>0.05</v>
      </c>
      <c r="AK217" s="17">
        <f t="shared" ref="AK217:AK218" si="212">IF(VLOOKUP(AF217,Group,5,FALSE)="YES",VLOOKUP(ROUND(ROUND(AJ217,1)-AJ217,2),Round,2,FALSE)+VLOOKUP(AF217,Group,6,FALSE),0)</f>
        <v>0</v>
      </c>
      <c r="AL217" s="17">
        <f t="shared" ref="AL217:AL218" si="213">IF(VLOOKUP(AF217,Group,7,FALSE)="",0,ROUND(AJ217-0.04999,1)-AJ217+AM217)</f>
        <v>0</v>
      </c>
      <c r="AM217" s="17" t="str">
        <f t="shared" ref="AM217:AM218" si="214">IF(VLOOKUP(AF217,Group,7,FALSE)="","",VLOOKUP(AF217,Group,7,FALSE))</f>
        <v/>
      </c>
      <c r="AO217" s="31" t="s">
        <v>57</v>
      </c>
    </row>
    <row r="218" spans="2:41" s="3" customFormat="1" ht="9.9499999999999993" customHeight="1" x14ac:dyDescent="0.2">
      <c r="B218" s="115" t="s">
        <v>8</v>
      </c>
      <c r="D218" s="40"/>
      <c r="E218" s="75" t="s">
        <v>90</v>
      </c>
      <c r="F218" s="75"/>
      <c r="G218" s="30" t="s">
        <v>91</v>
      </c>
      <c r="H218" s="30"/>
      <c r="I218" s="30" t="s">
        <v>92</v>
      </c>
      <c r="J218" s="30"/>
      <c r="K218" s="30"/>
      <c r="L218" s="30" t="s">
        <v>586</v>
      </c>
      <c r="M218" s="30"/>
      <c r="N218" s="30"/>
      <c r="P218" s="75"/>
      <c r="Q218" s="91"/>
      <c r="R218" s="29" t="s">
        <v>50</v>
      </c>
      <c r="S218" s="39"/>
      <c r="T218" s="37" t="s">
        <v>45</v>
      </c>
      <c r="U218" s="5" t="str">
        <f>+Instructions!$B$3</f>
        <v>J</v>
      </c>
      <c r="V218" s="52"/>
      <c r="W218" s="56">
        <f>+Instructions!$C$22</f>
        <v>0</v>
      </c>
      <c r="X218" s="17">
        <f t="shared" si="206"/>
        <v>0.05</v>
      </c>
      <c r="Y218" s="52"/>
      <c r="Z218" s="6" t="s">
        <v>557</v>
      </c>
      <c r="AA218" s="39">
        <v>0.05</v>
      </c>
      <c r="AB218" s="60">
        <f t="shared" si="207"/>
        <v>0</v>
      </c>
      <c r="AC218" s="17">
        <f t="shared" si="208"/>
        <v>0.05</v>
      </c>
      <c r="AD218" s="12">
        <f t="shared" si="209"/>
        <v>0</v>
      </c>
      <c r="AE218" s="124"/>
      <c r="AF218" s="132">
        <v>3</v>
      </c>
      <c r="AG218" s="53">
        <f t="shared" si="210"/>
        <v>0.05</v>
      </c>
      <c r="AH218" s="52"/>
      <c r="AJ218" s="17">
        <f t="shared" si="211"/>
        <v>0.05</v>
      </c>
      <c r="AK218" s="17">
        <f t="shared" si="212"/>
        <v>0</v>
      </c>
      <c r="AL218" s="17">
        <f t="shared" si="213"/>
        <v>0</v>
      </c>
      <c r="AM218" s="17" t="str">
        <f t="shared" si="214"/>
        <v/>
      </c>
      <c r="AO218" s="31" t="s">
        <v>57</v>
      </c>
    </row>
    <row r="219" spans="2:41" s="3" customFormat="1" ht="9.9499999999999993" customHeight="1" x14ac:dyDescent="0.2">
      <c r="B219" s="115" t="s">
        <v>8</v>
      </c>
      <c r="D219" s="40"/>
      <c r="E219" s="75" t="s">
        <v>90</v>
      </c>
      <c r="F219" s="75"/>
      <c r="G219" s="30" t="s">
        <v>91</v>
      </c>
      <c r="H219" s="30"/>
      <c r="I219" s="30" t="s">
        <v>92</v>
      </c>
      <c r="J219" s="30"/>
      <c r="L219" s="30" t="s">
        <v>421</v>
      </c>
      <c r="M219" s="30"/>
      <c r="N219" s="30"/>
      <c r="P219" s="75"/>
      <c r="Q219" s="91"/>
      <c r="R219" s="29"/>
      <c r="S219" s="39">
        <f t="shared" si="187"/>
        <v>66</v>
      </c>
      <c r="T219" s="37" t="s">
        <v>45</v>
      </c>
      <c r="U219" s="5" t="str">
        <f>+Instructions!$B$3</f>
        <v>J</v>
      </c>
      <c r="V219" s="52"/>
      <c r="W219" s="56">
        <f>+Instructions!$C$22</f>
        <v>0</v>
      </c>
      <c r="X219" s="17">
        <f t="shared" si="188"/>
        <v>66</v>
      </c>
      <c r="Y219" s="52"/>
      <c r="Z219" s="6" t="s">
        <v>616</v>
      </c>
      <c r="AA219" s="39">
        <v>66</v>
      </c>
      <c r="AB219" s="60">
        <f t="shared" si="189"/>
        <v>0</v>
      </c>
      <c r="AC219" s="17">
        <f t="shared" si="190"/>
        <v>66</v>
      </c>
      <c r="AD219" s="12">
        <f t="shared" si="191"/>
        <v>0</v>
      </c>
      <c r="AE219" s="124"/>
      <c r="AF219" s="132">
        <v>3</v>
      </c>
      <c r="AG219" s="53">
        <f t="shared" si="192"/>
        <v>66</v>
      </c>
      <c r="AH219" s="52"/>
      <c r="AJ219" s="17">
        <f t="shared" si="193"/>
        <v>66</v>
      </c>
      <c r="AK219" s="17">
        <f t="shared" si="194"/>
        <v>0</v>
      </c>
      <c r="AL219" s="17">
        <f t="shared" si="195"/>
        <v>0</v>
      </c>
      <c r="AM219" s="17" t="str">
        <f t="shared" si="196"/>
        <v/>
      </c>
      <c r="AO219" s="31" t="s">
        <v>57</v>
      </c>
    </row>
    <row r="220" spans="2:41" s="3" customFormat="1" ht="9.9499999999999993" customHeight="1" x14ac:dyDescent="0.2">
      <c r="B220" s="115" t="s">
        <v>8</v>
      </c>
      <c r="D220" s="40"/>
      <c r="E220" s="75" t="s">
        <v>90</v>
      </c>
      <c r="F220" s="75"/>
      <c r="G220" s="30" t="s">
        <v>91</v>
      </c>
      <c r="H220" s="30"/>
      <c r="I220" s="30" t="s">
        <v>92</v>
      </c>
      <c r="J220" s="30"/>
      <c r="L220" s="30" t="s">
        <v>422</v>
      </c>
      <c r="M220" s="30"/>
      <c r="N220" s="30"/>
      <c r="P220" s="75"/>
      <c r="Q220" s="91"/>
      <c r="R220" s="29"/>
      <c r="S220" s="39">
        <f t="shared" si="187"/>
        <v>66</v>
      </c>
      <c r="T220" s="37" t="s">
        <v>45</v>
      </c>
      <c r="U220" s="5" t="str">
        <f>+Instructions!$B$3</f>
        <v>J</v>
      </c>
      <c r="V220" s="52"/>
      <c r="W220" s="56">
        <f>+Instructions!$C$22</f>
        <v>0</v>
      </c>
      <c r="X220" s="17">
        <f t="shared" si="188"/>
        <v>66</v>
      </c>
      <c r="Y220" s="52"/>
      <c r="Z220" s="6" t="s">
        <v>616</v>
      </c>
      <c r="AA220" s="39">
        <v>66</v>
      </c>
      <c r="AB220" s="60">
        <f t="shared" si="189"/>
        <v>0</v>
      </c>
      <c r="AC220" s="17">
        <f t="shared" si="190"/>
        <v>66</v>
      </c>
      <c r="AD220" s="12">
        <f t="shared" si="191"/>
        <v>0</v>
      </c>
      <c r="AE220" s="124"/>
      <c r="AF220" s="132">
        <v>3</v>
      </c>
      <c r="AG220" s="53">
        <f t="shared" si="192"/>
        <v>66</v>
      </c>
      <c r="AH220" s="52"/>
      <c r="AJ220" s="17">
        <f t="shared" si="193"/>
        <v>66</v>
      </c>
      <c r="AK220" s="17">
        <f t="shared" si="194"/>
        <v>0</v>
      </c>
      <c r="AL220" s="17">
        <f t="shared" si="195"/>
        <v>0</v>
      </c>
      <c r="AM220" s="17" t="str">
        <f t="shared" si="196"/>
        <v/>
      </c>
      <c r="AO220" s="31" t="s">
        <v>57</v>
      </c>
    </row>
    <row r="221" spans="2:41" s="3" customFormat="1" ht="9.9499999999999993" customHeight="1" x14ac:dyDescent="0.2">
      <c r="B221" s="115" t="s">
        <v>8</v>
      </c>
      <c r="D221" s="40"/>
      <c r="E221" s="75" t="s">
        <v>90</v>
      </c>
      <c r="F221" s="75"/>
      <c r="G221" s="30" t="s">
        <v>91</v>
      </c>
      <c r="H221" s="30"/>
      <c r="I221" s="30" t="s">
        <v>92</v>
      </c>
      <c r="J221" s="30"/>
      <c r="L221" s="30" t="s">
        <v>423</v>
      </c>
      <c r="M221" s="30"/>
      <c r="N221" s="30"/>
      <c r="P221" s="75"/>
      <c r="Q221" s="91"/>
      <c r="R221" s="29"/>
      <c r="S221" s="39">
        <f t="shared" si="187"/>
        <v>60.95</v>
      </c>
      <c r="T221" s="37" t="s">
        <v>45</v>
      </c>
      <c r="U221" s="5" t="str">
        <f>+Instructions!$B$3</f>
        <v>J</v>
      </c>
      <c r="V221" s="52"/>
      <c r="W221" s="56">
        <f>+Instructions!$C$22</f>
        <v>0</v>
      </c>
      <c r="X221" s="17">
        <f t="shared" si="188"/>
        <v>60.95</v>
      </c>
      <c r="Y221" s="52"/>
      <c r="Z221" s="6" t="s">
        <v>616</v>
      </c>
      <c r="AA221" s="39">
        <v>60.95</v>
      </c>
      <c r="AB221" s="60">
        <f t="shared" si="189"/>
        <v>0</v>
      </c>
      <c r="AC221" s="17">
        <f t="shared" si="190"/>
        <v>60.95</v>
      </c>
      <c r="AD221" s="12">
        <f t="shared" si="191"/>
        <v>0</v>
      </c>
      <c r="AE221" s="124"/>
      <c r="AF221" s="132">
        <v>3</v>
      </c>
      <c r="AG221" s="53">
        <f t="shared" si="192"/>
        <v>60.95</v>
      </c>
      <c r="AH221" s="52"/>
      <c r="AJ221" s="17">
        <f t="shared" si="193"/>
        <v>60.95</v>
      </c>
      <c r="AK221" s="17">
        <f t="shared" si="194"/>
        <v>0</v>
      </c>
      <c r="AL221" s="17">
        <f t="shared" si="195"/>
        <v>0</v>
      </c>
      <c r="AM221" s="17" t="str">
        <f t="shared" si="196"/>
        <v/>
      </c>
      <c r="AO221" s="31" t="s">
        <v>57</v>
      </c>
    </row>
    <row r="222" spans="2:41" s="3" customFormat="1" ht="9.9499999999999993" customHeight="1" x14ac:dyDescent="0.2">
      <c r="B222" s="115" t="s">
        <v>8</v>
      </c>
      <c r="D222" s="40"/>
      <c r="E222" s="75" t="s">
        <v>90</v>
      </c>
      <c r="F222" s="75"/>
      <c r="G222" s="30" t="s">
        <v>91</v>
      </c>
      <c r="H222" s="30"/>
      <c r="I222" s="30" t="s">
        <v>92</v>
      </c>
      <c r="J222" s="30"/>
      <c r="L222" s="30" t="s">
        <v>424</v>
      </c>
      <c r="M222" s="30"/>
      <c r="N222" s="30"/>
      <c r="P222" s="75"/>
      <c r="Q222" s="91"/>
      <c r="R222" s="29"/>
      <c r="S222" s="39">
        <f t="shared" si="187"/>
        <v>66</v>
      </c>
      <c r="T222" s="37" t="s">
        <v>45</v>
      </c>
      <c r="U222" s="5" t="str">
        <f>+Instructions!$B$3</f>
        <v>J</v>
      </c>
      <c r="V222" s="52"/>
      <c r="W222" s="56">
        <f>+Instructions!$C$22</f>
        <v>0</v>
      </c>
      <c r="X222" s="17">
        <f t="shared" si="188"/>
        <v>66</v>
      </c>
      <c r="Y222" s="52"/>
      <c r="Z222" s="6" t="s">
        <v>616</v>
      </c>
      <c r="AA222" s="39">
        <v>66</v>
      </c>
      <c r="AB222" s="60">
        <f t="shared" si="189"/>
        <v>0</v>
      </c>
      <c r="AC222" s="17">
        <f t="shared" si="190"/>
        <v>66</v>
      </c>
      <c r="AD222" s="12">
        <f t="shared" si="191"/>
        <v>0</v>
      </c>
      <c r="AE222" s="124"/>
      <c r="AF222" s="132">
        <v>3</v>
      </c>
      <c r="AG222" s="53">
        <f t="shared" si="192"/>
        <v>66</v>
      </c>
      <c r="AH222" s="52"/>
      <c r="AJ222" s="17">
        <f t="shared" si="193"/>
        <v>66</v>
      </c>
      <c r="AK222" s="17">
        <f t="shared" si="194"/>
        <v>0</v>
      </c>
      <c r="AL222" s="17">
        <f t="shared" si="195"/>
        <v>0</v>
      </c>
      <c r="AM222" s="17" t="str">
        <f t="shared" si="196"/>
        <v/>
      </c>
      <c r="AO222" s="31" t="s">
        <v>57</v>
      </c>
    </row>
    <row r="223" spans="2:41" s="3" customFormat="1" ht="9.9499999999999993" customHeight="1" x14ac:dyDescent="0.2">
      <c r="B223" s="115" t="s">
        <v>8</v>
      </c>
      <c r="D223" s="40"/>
      <c r="E223" s="75" t="s">
        <v>90</v>
      </c>
      <c r="F223" s="75"/>
      <c r="G223" s="30" t="s">
        <v>91</v>
      </c>
      <c r="H223" s="30"/>
      <c r="I223" s="30" t="s">
        <v>92</v>
      </c>
      <c r="J223" s="30"/>
      <c r="L223" s="30" t="s">
        <v>425</v>
      </c>
      <c r="M223" s="30"/>
      <c r="N223" s="30"/>
      <c r="P223" s="75"/>
      <c r="Q223" s="91"/>
      <c r="R223" s="29"/>
      <c r="S223" s="39">
        <f t="shared" si="187"/>
        <v>66</v>
      </c>
      <c r="T223" s="37" t="s">
        <v>45</v>
      </c>
      <c r="U223" s="5" t="str">
        <f>+Instructions!$B$3</f>
        <v>J</v>
      </c>
      <c r="V223" s="52"/>
      <c r="W223" s="56">
        <f>+Instructions!$C$22</f>
        <v>0</v>
      </c>
      <c r="X223" s="17">
        <f t="shared" si="188"/>
        <v>66</v>
      </c>
      <c r="Y223" s="52"/>
      <c r="Z223" s="6" t="s">
        <v>616</v>
      </c>
      <c r="AA223" s="39">
        <v>66</v>
      </c>
      <c r="AB223" s="60">
        <f t="shared" si="189"/>
        <v>0</v>
      </c>
      <c r="AC223" s="17">
        <f t="shared" si="190"/>
        <v>66</v>
      </c>
      <c r="AD223" s="12">
        <f t="shared" si="191"/>
        <v>0</v>
      </c>
      <c r="AE223" s="124"/>
      <c r="AF223" s="132">
        <v>3</v>
      </c>
      <c r="AG223" s="53">
        <f t="shared" si="192"/>
        <v>66</v>
      </c>
      <c r="AH223" s="52"/>
      <c r="AJ223" s="17">
        <f t="shared" si="193"/>
        <v>66</v>
      </c>
      <c r="AK223" s="17">
        <f t="shared" si="194"/>
        <v>0</v>
      </c>
      <c r="AL223" s="17">
        <f t="shared" si="195"/>
        <v>0</v>
      </c>
      <c r="AM223" s="17" t="str">
        <f t="shared" si="196"/>
        <v/>
      </c>
      <c r="AO223" s="31" t="s">
        <v>57</v>
      </c>
    </row>
    <row r="224" spans="2:41" s="3" customFormat="1" ht="9.9499999999999993" customHeight="1" x14ac:dyDescent="0.2">
      <c r="B224" s="115" t="s">
        <v>8</v>
      </c>
      <c r="D224" s="40"/>
      <c r="E224" s="75" t="s">
        <v>90</v>
      </c>
      <c r="F224" s="75"/>
      <c r="G224" s="30" t="s">
        <v>91</v>
      </c>
      <c r="H224" s="30"/>
      <c r="I224" s="30" t="s">
        <v>92</v>
      </c>
      <c r="J224" s="30"/>
      <c r="L224" s="30" t="s">
        <v>426</v>
      </c>
      <c r="M224" s="30"/>
      <c r="N224" s="30"/>
      <c r="P224" s="75"/>
      <c r="Q224" s="91"/>
      <c r="R224" s="29"/>
      <c r="S224" s="39">
        <f t="shared" si="187"/>
        <v>79.2</v>
      </c>
      <c r="T224" s="37" t="s">
        <v>45</v>
      </c>
      <c r="U224" s="5" t="str">
        <f>+Instructions!$B$3</f>
        <v>J</v>
      </c>
      <c r="V224" s="52"/>
      <c r="W224" s="56">
        <f>+Instructions!$C$22</f>
        <v>0</v>
      </c>
      <c r="X224" s="17">
        <f t="shared" si="188"/>
        <v>79.2</v>
      </c>
      <c r="Y224" s="52"/>
      <c r="Z224" s="6" t="s">
        <v>616</v>
      </c>
      <c r="AA224" s="39">
        <v>79.2</v>
      </c>
      <c r="AB224" s="60">
        <f t="shared" si="189"/>
        <v>0</v>
      </c>
      <c r="AC224" s="17">
        <f t="shared" si="190"/>
        <v>79.2</v>
      </c>
      <c r="AD224" s="12">
        <f t="shared" si="191"/>
        <v>0</v>
      </c>
      <c r="AE224" s="124"/>
      <c r="AF224" s="132">
        <v>3</v>
      </c>
      <c r="AG224" s="53">
        <f t="shared" si="192"/>
        <v>79.2</v>
      </c>
      <c r="AH224" s="52"/>
      <c r="AJ224" s="17">
        <f t="shared" si="193"/>
        <v>79.2</v>
      </c>
      <c r="AK224" s="17">
        <f t="shared" si="194"/>
        <v>0</v>
      </c>
      <c r="AL224" s="17">
        <f t="shared" si="195"/>
        <v>0</v>
      </c>
      <c r="AM224" s="17" t="str">
        <f t="shared" si="196"/>
        <v/>
      </c>
      <c r="AO224" s="31" t="s">
        <v>57</v>
      </c>
    </row>
    <row r="225" spans="2:41" s="3" customFormat="1" ht="2.1" customHeight="1" x14ac:dyDescent="0.2">
      <c r="C225" s="74"/>
      <c r="E225" s="30"/>
      <c r="P225" s="4"/>
      <c r="Q225" s="6"/>
      <c r="S225" s="21"/>
      <c r="T225" s="68"/>
      <c r="U225" s="5"/>
      <c r="V225" s="52"/>
      <c r="W225" s="70"/>
      <c r="X225" s="70"/>
      <c r="Y225" s="52"/>
      <c r="Z225" s="39"/>
      <c r="AA225" s="17"/>
      <c r="AB225" s="15"/>
      <c r="AC225" s="15"/>
      <c r="AD225" s="15"/>
      <c r="AE225" s="15"/>
      <c r="AF225" s="65"/>
      <c r="AG225" s="17"/>
      <c r="AH225" s="52"/>
      <c r="AO225" s="31" t="s">
        <v>57</v>
      </c>
    </row>
    <row r="226" spans="2:41" s="3" customFormat="1" ht="9.9499999999999993" customHeight="1" x14ac:dyDescent="0.2">
      <c r="D226" s="152" t="s">
        <v>240</v>
      </c>
      <c r="E226" s="185" t="s">
        <v>256</v>
      </c>
      <c r="P226" s="4"/>
      <c r="Q226" s="6"/>
      <c r="S226" s="21"/>
      <c r="U226" s="5"/>
      <c r="V226" s="52"/>
      <c r="W226" s="56"/>
      <c r="X226" s="15"/>
      <c r="Y226" s="52"/>
      <c r="Z226" s="39"/>
      <c r="AA226" s="39"/>
      <c r="AB226" s="55"/>
      <c r="AC226" s="17"/>
      <c r="AD226" s="15"/>
      <c r="AE226" s="65"/>
      <c r="AF226" s="65"/>
      <c r="AG226" s="17"/>
      <c r="AH226" s="52"/>
      <c r="AI226" s="127"/>
      <c r="AJ226" s="17"/>
      <c r="AK226" s="17"/>
      <c r="AL226" s="17"/>
      <c r="AM226" s="17"/>
      <c r="AO226" s="31" t="s">
        <v>57</v>
      </c>
    </row>
    <row r="227" spans="2:41" s="3" customFormat="1" ht="9.9499999999999993" customHeight="1" x14ac:dyDescent="0.2">
      <c r="D227" s="152"/>
      <c r="E227" s="185" t="s">
        <v>257</v>
      </c>
      <c r="P227" s="4"/>
      <c r="Q227" s="6"/>
      <c r="S227" s="21"/>
      <c r="U227" s="5"/>
      <c r="V227" s="52"/>
      <c r="W227" s="56"/>
      <c r="X227" s="15"/>
      <c r="Y227" s="52"/>
      <c r="Z227" s="39"/>
      <c r="AA227" s="39"/>
      <c r="AB227" s="55"/>
      <c r="AC227" s="17"/>
      <c r="AD227" s="15"/>
      <c r="AE227" s="65"/>
      <c r="AF227" s="65"/>
      <c r="AG227" s="17"/>
      <c r="AH227" s="52"/>
      <c r="AI227" s="127"/>
      <c r="AJ227" s="17"/>
      <c r="AK227" s="17"/>
      <c r="AL227" s="17"/>
      <c r="AM227" s="17"/>
      <c r="AO227" s="31" t="s">
        <v>57</v>
      </c>
    </row>
    <row r="228" spans="2:41" s="3" customFormat="1" ht="9.9499999999999993" customHeight="1" x14ac:dyDescent="0.2">
      <c r="D228" s="152"/>
      <c r="E228" s="185" t="s">
        <v>241</v>
      </c>
      <c r="P228" s="186"/>
      <c r="Q228" s="6"/>
      <c r="S228" s="21"/>
      <c r="U228" s="5"/>
      <c r="V228" s="52"/>
      <c r="W228" s="56"/>
      <c r="X228" s="15"/>
      <c r="Y228" s="52"/>
      <c r="Z228" s="39"/>
      <c r="AA228" s="39"/>
      <c r="AB228" s="55"/>
      <c r="AC228" s="17"/>
      <c r="AD228" s="15"/>
      <c r="AE228" s="65"/>
      <c r="AF228" s="65"/>
      <c r="AG228" s="17"/>
      <c r="AH228" s="52"/>
      <c r="AI228" s="127"/>
      <c r="AJ228" s="17"/>
      <c r="AK228" s="17"/>
      <c r="AL228" s="17"/>
      <c r="AM228" s="17"/>
      <c r="AO228" s="31" t="s">
        <v>57</v>
      </c>
    </row>
    <row r="229" spans="2:41" s="3" customFormat="1" ht="3.95" customHeight="1" x14ac:dyDescent="0.2">
      <c r="C229" s="74"/>
      <c r="E229" s="30"/>
      <c r="P229" s="4"/>
      <c r="Q229" s="6"/>
      <c r="S229" s="21"/>
      <c r="T229" s="68"/>
      <c r="U229" s="5"/>
      <c r="V229" s="52"/>
      <c r="W229" s="70"/>
      <c r="X229" s="70"/>
      <c r="Y229" s="52"/>
      <c r="Z229" s="39"/>
      <c r="AA229" s="17"/>
      <c r="AB229" s="15"/>
      <c r="AC229" s="15"/>
      <c r="AD229" s="15"/>
      <c r="AE229" s="15"/>
      <c r="AF229" s="65"/>
      <c r="AG229" s="17"/>
      <c r="AH229" s="52"/>
      <c r="AO229" s="31" t="s">
        <v>57</v>
      </c>
    </row>
    <row r="230" spans="2:41" s="3" customFormat="1" ht="9.9499999999999993" customHeight="1" x14ac:dyDescent="0.2">
      <c r="C230" s="174" t="s">
        <v>293</v>
      </c>
      <c r="N230" s="3" t="s">
        <v>85</v>
      </c>
      <c r="P230" s="4"/>
      <c r="Q230" s="6"/>
      <c r="R230" s="80" t="s">
        <v>359</v>
      </c>
      <c r="S230" s="179" t="s">
        <v>363</v>
      </c>
      <c r="T230" s="182"/>
      <c r="U230" s="5"/>
      <c r="V230" s="52"/>
      <c r="W230" s="56"/>
      <c r="X230" s="15"/>
      <c r="Y230" s="52"/>
      <c r="Z230" s="39"/>
      <c r="AA230" s="39"/>
      <c r="AB230" s="55"/>
      <c r="AC230" s="17"/>
      <c r="AD230" s="15"/>
      <c r="AE230" s="65"/>
      <c r="AF230" s="65"/>
      <c r="AG230" s="17"/>
      <c r="AH230" s="52"/>
      <c r="AI230" s="127"/>
      <c r="AJ230" s="17"/>
      <c r="AK230" s="17"/>
      <c r="AL230" s="17"/>
      <c r="AM230" s="17"/>
      <c r="AO230" s="31" t="s">
        <v>57</v>
      </c>
    </row>
    <row r="231" spans="2:41" s="3" customFormat="1" ht="3" customHeight="1" x14ac:dyDescent="0.2">
      <c r="P231" s="75"/>
      <c r="Q231" s="91"/>
      <c r="R231" s="6"/>
      <c r="S231" s="39"/>
      <c r="T231" s="6"/>
      <c r="U231" s="5"/>
      <c r="V231" s="52"/>
      <c r="W231" s="56"/>
      <c r="X231" s="15"/>
      <c r="Y231" s="52"/>
      <c r="Z231" s="39"/>
      <c r="AA231" s="39"/>
      <c r="AB231" s="55"/>
      <c r="AC231" s="17"/>
      <c r="AD231" s="15"/>
      <c r="AE231" s="65"/>
      <c r="AF231" s="127"/>
      <c r="AG231" s="39"/>
      <c r="AH231" s="52"/>
      <c r="AJ231" s="17"/>
      <c r="AK231" s="17"/>
      <c r="AL231" s="17"/>
      <c r="AM231" s="17"/>
      <c r="AO231" s="31" t="s">
        <v>57</v>
      </c>
    </row>
    <row r="232" spans="2:41" s="3" customFormat="1" ht="9.9499999999999993" customHeight="1" x14ac:dyDescent="0.2">
      <c r="B232" s="115" t="s">
        <v>8</v>
      </c>
      <c r="D232" s="40"/>
      <c r="E232" s="75" t="s">
        <v>90</v>
      </c>
      <c r="F232" s="75"/>
      <c r="G232" s="30" t="s">
        <v>91</v>
      </c>
      <c r="H232" s="30"/>
      <c r="I232" s="30" t="s">
        <v>92</v>
      </c>
      <c r="J232" s="30"/>
      <c r="L232" s="30" t="s">
        <v>125</v>
      </c>
      <c r="M232" s="30"/>
      <c r="N232" s="30"/>
      <c r="P232" s="75"/>
      <c r="Q232" s="91"/>
      <c r="R232" s="29"/>
      <c r="S232" s="39">
        <f t="shared" ref="S232:S280" si="215">IF(Suggested="Yes",AA232,AG232)</f>
        <v>140.1</v>
      </c>
      <c r="T232" s="37" t="s">
        <v>45</v>
      </c>
      <c r="U232" s="5" t="str">
        <f>+Instructions!$B$3</f>
        <v>J</v>
      </c>
      <c r="V232" s="52"/>
      <c r="W232" s="56">
        <f>+Instructions!$C$22</f>
        <v>0</v>
      </c>
      <c r="X232" s="17">
        <f t="shared" ref="X232:X280" si="216">ROUND($AA232*(1-W232)+0.004999,2)</f>
        <v>140.1</v>
      </c>
      <c r="Y232" s="52"/>
      <c r="Z232" s="6" t="s">
        <v>616</v>
      </c>
      <c r="AA232" s="39">
        <v>140.1</v>
      </c>
      <c r="AB232" s="60">
        <f t="shared" ref="AB232:AB280" si="217">+W232</f>
        <v>0</v>
      </c>
      <c r="AC232" s="17">
        <f t="shared" ref="AC232:AC280" si="218">+X232</f>
        <v>140.1</v>
      </c>
      <c r="AD232" s="12">
        <f t="shared" ref="AD232:AD280" si="219">(AG232-AC232)/AG232</f>
        <v>0</v>
      </c>
      <c r="AE232" s="124"/>
      <c r="AF232" s="132">
        <v>3</v>
      </c>
      <c r="AG232" s="53">
        <f t="shared" ref="AG232:AG280" si="220">SUM(AJ232:AL232)+AE232</f>
        <v>140.1</v>
      </c>
      <c r="AH232" s="52"/>
      <c r="AJ232" s="17">
        <f t="shared" ref="AJ232:AJ280" si="221">ROUND(AC232/(1-VLOOKUP(AF232,Group,2,FALSE)),2)</f>
        <v>140.1</v>
      </c>
      <c r="AK232" s="17">
        <f t="shared" ref="AK232:AK280" si="222">IF(VLOOKUP(AF232,Group,5,FALSE)="YES",VLOOKUP(ROUND(ROUND(AJ232,1)-AJ232,2),Round,2,FALSE)+VLOOKUP(AF232,Group,6,FALSE),0)</f>
        <v>0</v>
      </c>
      <c r="AL232" s="17">
        <f t="shared" ref="AL232:AL280" si="223">IF(VLOOKUP(AF232,Group,7,FALSE)="",0,ROUND(AJ232-0.04999,1)-AJ232+AM232)</f>
        <v>0</v>
      </c>
      <c r="AM232" s="17" t="str">
        <f t="shared" ref="AM232:AM280" si="224">IF(VLOOKUP(AF232,Group,7,FALSE)="","",VLOOKUP(AF232,Group,7,FALSE))</f>
        <v/>
      </c>
      <c r="AO232" s="31" t="s">
        <v>57</v>
      </c>
    </row>
    <row r="233" spans="2:41" s="3" customFormat="1" ht="9.9499999999999993" customHeight="1" x14ac:dyDescent="0.2">
      <c r="B233" s="115" t="s">
        <v>8</v>
      </c>
      <c r="D233" s="40"/>
      <c r="E233" s="75" t="s">
        <v>90</v>
      </c>
      <c r="F233" s="75"/>
      <c r="G233" s="30" t="s">
        <v>91</v>
      </c>
      <c r="H233" s="30"/>
      <c r="I233" s="30" t="s">
        <v>92</v>
      </c>
      <c r="J233" s="30"/>
      <c r="L233" s="30" t="s">
        <v>126</v>
      </c>
      <c r="M233" s="30"/>
      <c r="N233" s="30"/>
      <c r="P233" s="75"/>
      <c r="Q233" s="91"/>
      <c r="R233" s="29"/>
      <c r="S233" s="39">
        <f t="shared" si="215"/>
        <v>51.8</v>
      </c>
      <c r="T233" s="37" t="s">
        <v>45</v>
      </c>
      <c r="U233" s="5" t="str">
        <f>+Instructions!$B$3</f>
        <v>J</v>
      </c>
      <c r="V233" s="52"/>
      <c r="W233" s="56">
        <f>+Instructions!$C$22</f>
        <v>0</v>
      </c>
      <c r="X233" s="17">
        <f t="shared" si="216"/>
        <v>51.8</v>
      </c>
      <c r="Y233" s="52"/>
      <c r="Z233" s="6" t="s">
        <v>616</v>
      </c>
      <c r="AA233" s="39">
        <v>51.8</v>
      </c>
      <c r="AB233" s="60">
        <f t="shared" si="217"/>
        <v>0</v>
      </c>
      <c r="AC233" s="17">
        <f t="shared" si="218"/>
        <v>51.8</v>
      </c>
      <c r="AD233" s="12">
        <f t="shared" si="219"/>
        <v>0</v>
      </c>
      <c r="AE233" s="124"/>
      <c r="AF233" s="132">
        <v>3</v>
      </c>
      <c r="AG233" s="53">
        <f t="shared" si="220"/>
        <v>51.8</v>
      </c>
      <c r="AH233" s="52"/>
      <c r="AJ233" s="17">
        <f t="shared" si="221"/>
        <v>51.8</v>
      </c>
      <c r="AK233" s="17">
        <f t="shared" si="222"/>
        <v>0</v>
      </c>
      <c r="AL233" s="17">
        <f t="shared" si="223"/>
        <v>0</v>
      </c>
      <c r="AM233" s="17" t="str">
        <f t="shared" si="224"/>
        <v/>
      </c>
      <c r="AO233" s="31" t="s">
        <v>57</v>
      </c>
    </row>
    <row r="234" spans="2:41" s="3" customFormat="1" ht="9.9499999999999993" customHeight="1" x14ac:dyDescent="0.2">
      <c r="B234" s="115" t="s">
        <v>8</v>
      </c>
      <c r="D234" s="40"/>
      <c r="E234" s="75" t="s">
        <v>90</v>
      </c>
      <c r="F234" s="75"/>
      <c r="G234" s="30" t="s">
        <v>91</v>
      </c>
      <c r="H234" s="30"/>
      <c r="I234" s="30" t="s">
        <v>92</v>
      </c>
      <c r="J234" s="30"/>
      <c r="L234" s="30" t="s">
        <v>127</v>
      </c>
      <c r="M234" s="30"/>
      <c r="N234" s="30"/>
      <c r="P234" s="75"/>
      <c r="Q234" s="91"/>
      <c r="R234" s="29"/>
      <c r="S234" s="39">
        <f t="shared" si="215"/>
        <v>51.8</v>
      </c>
      <c r="T234" s="37" t="s">
        <v>45</v>
      </c>
      <c r="U234" s="5" t="str">
        <f>+Instructions!$B$3</f>
        <v>J</v>
      </c>
      <c r="V234" s="52"/>
      <c r="W234" s="56">
        <f>+Instructions!$C$22</f>
        <v>0</v>
      </c>
      <c r="X234" s="17">
        <f t="shared" si="216"/>
        <v>51.8</v>
      </c>
      <c r="Y234" s="52"/>
      <c r="Z234" s="6" t="s">
        <v>616</v>
      </c>
      <c r="AA234" s="39">
        <v>51.8</v>
      </c>
      <c r="AB234" s="60">
        <f t="shared" si="217"/>
        <v>0</v>
      </c>
      <c r="AC234" s="17">
        <f t="shared" si="218"/>
        <v>51.8</v>
      </c>
      <c r="AD234" s="12">
        <f t="shared" si="219"/>
        <v>0</v>
      </c>
      <c r="AE234" s="124"/>
      <c r="AF234" s="132">
        <v>3</v>
      </c>
      <c r="AG234" s="53">
        <f t="shared" si="220"/>
        <v>51.8</v>
      </c>
      <c r="AH234" s="52"/>
      <c r="AJ234" s="17">
        <f t="shared" si="221"/>
        <v>51.8</v>
      </c>
      <c r="AK234" s="17">
        <f t="shared" si="222"/>
        <v>0</v>
      </c>
      <c r="AL234" s="17">
        <f t="shared" si="223"/>
        <v>0</v>
      </c>
      <c r="AM234" s="17" t="str">
        <f t="shared" si="224"/>
        <v/>
      </c>
      <c r="AO234" s="31" t="s">
        <v>57</v>
      </c>
    </row>
    <row r="235" spans="2:41" s="3" customFormat="1" ht="2.1" customHeight="1" x14ac:dyDescent="0.2">
      <c r="C235" s="74"/>
      <c r="E235" s="30"/>
      <c r="P235" s="4"/>
      <c r="Q235" s="6"/>
      <c r="S235" s="21"/>
      <c r="T235" s="68"/>
      <c r="U235" s="5"/>
      <c r="V235" s="52"/>
      <c r="W235" s="70"/>
      <c r="X235" s="70"/>
      <c r="Y235" s="52"/>
      <c r="Z235" s="39"/>
      <c r="AA235" s="17"/>
      <c r="AB235" s="15"/>
      <c r="AC235" s="15"/>
      <c r="AD235" s="15"/>
      <c r="AE235" s="15"/>
      <c r="AF235" s="65"/>
      <c r="AG235" s="17"/>
      <c r="AH235" s="52"/>
      <c r="AO235" s="31" t="s">
        <v>57</v>
      </c>
    </row>
    <row r="236" spans="2:41" s="3" customFormat="1" ht="10.35" customHeight="1" x14ac:dyDescent="0.2">
      <c r="C236" s="175" t="s">
        <v>270</v>
      </c>
      <c r="D236" s="152"/>
      <c r="E236" s="30"/>
      <c r="P236" s="4"/>
      <c r="Q236" s="6"/>
      <c r="S236" s="21"/>
      <c r="U236" s="5"/>
      <c r="V236" s="52"/>
      <c r="W236" s="56"/>
      <c r="X236" s="15"/>
      <c r="Y236" s="52"/>
      <c r="Z236" s="39"/>
      <c r="AA236" s="39"/>
      <c r="AB236" s="55"/>
      <c r="AC236" s="17"/>
      <c r="AD236" s="15"/>
      <c r="AE236" s="65"/>
      <c r="AF236" s="65"/>
      <c r="AG236" s="17"/>
      <c r="AH236" s="52"/>
      <c r="AI236" s="127"/>
      <c r="AJ236" s="17"/>
      <c r="AK236" s="17"/>
      <c r="AL236" s="17"/>
      <c r="AM236" s="17"/>
      <c r="AO236" s="31" t="s">
        <v>57</v>
      </c>
    </row>
    <row r="237" spans="2:41" s="3" customFormat="1" ht="9.9499999999999993" customHeight="1" x14ac:dyDescent="0.2">
      <c r="C237" s="74" t="s">
        <v>587</v>
      </c>
      <c r="D237" s="152"/>
      <c r="E237" s="30"/>
      <c r="P237" s="4"/>
      <c r="Q237" s="6"/>
      <c r="R237" s="80" t="s">
        <v>359</v>
      </c>
      <c r="S237" s="179" t="s">
        <v>363</v>
      </c>
      <c r="T237" s="182"/>
      <c r="U237" s="5"/>
      <c r="V237" s="52"/>
      <c r="W237" s="56"/>
      <c r="X237" s="15"/>
      <c r="Y237" s="52"/>
      <c r="Z237" s="39"/>
      <c r="AA237" s="39"/>
      <c r="AB237" s="55"/>
      <c r="AC237" s="17"/>
      <c r="AD237" s="15"/>
      <c r="AE237" s="65"/>
      <c r="AF237" s="65"/>
      <c r="AG237" s="17"/>
      <c r="AH237" s="52"/>
      <c r="AI237" s="127"/>
      <c r="AJ237" s="17"/>
      <c r="AK237" s="17"/>
      <c r="AL237" s="17"/>
      <c r="AM237" s="17"/>
      <c r="AO237" s="31" t="s">
        <v>57</v>
      </c>
    </row>
    <row r="238" spans="2:41" s="3" customFormat="1" ht="3" customHeight="1" x14ac:dyDescent="0.2">
      <c r="C238" s="74"/>
      <c r="E238" s="30"/>
      <c r="P238" s="4"/>
      <c r="Q238" s="6"/>
      <c r="S238" s="21"/>
      <c r="T238" s="68"/>
      <c r="U238" s="5"/>
      <c r="V238" s="52"/>
      <c r="W238" s="70"/>
      <c r="X238" s="70"/>
      <c r="Y238" s="52"/>
      <c r="Z238" s="39"/>
      <c r="AA238" s="17"/>
      <c r="AB238" s="15"/>
      <c r="AC238" s="15"/>
      <c r="AD238" s="15"/>
      <c r="AE238" s="15"/>
      <c r="AF238" s="65"/>
      <c r="AG238" s="17"/>
      <c r="AH238" s="52"/>
      <c r="AO238" s="31" t="s">
        <v>57</v>
      </c>
    </row>
    <row r="239" spans="2:41" s="3" customFormat="1" ht="9.9499999999999993" customHeight="1" x14ac:dyDescent="0.2">
      <c r="B239" s="115" t="s">
        <v>8</v>
      </c>
      <c r="D239" s="40"/>
      <c r="E239" s="75" t="s">
        <v>90</v>
      </c>
      <c r="F239" s="75"/>
      <c r="G239" s="30" t="s">
        <v>91</v>
      </c>
      <c r="H239" s="30"/>
      <c r="I239" s="30" t="s">
        <v>92</v>
      </c>
      <c r="J239" s="30"/>
      <c r="L239" s="30" t="s">
        <v>128</v>
      </c>
      <c r="M239" s="30"/>
      <c r="N239" s="30"/>
      <c r="P239" s="75"/>
      <c r="Q239" s="91"/>
      <c r="R239" s="29"/>
      <c r="S239" s="39">
        <f t="shared" si="215"/>
        <v>59.9</v>
      </c>
      <c r="T239" s="37" t="s">
        <v>45</v>
      </c>
      <c r="U239" s="5" t="str">
        <f>+Instructions!$B$3</f>
        <v>J</v>
      </c>
      <c r="V239" s="52"/>
      <c r="W239" s="56">
        <f>+Instructions!$C$22</f>
        <v>0</v>
      </c>
      <c r="X239" s="17">
        <f t="shared" si="216"/>
        <v>59.9</v>
      </c>
      <c r="Y239" s="52"/>
      <c r="Z239" s="6" t="s">
        <v>616</v>
      </c>
      <c r="AA239" s="39">
        <v>59.9</v>
      </c>
      <c r="AB239" s="60">
        <f t="shared" si="217"/>
        <v>0</v>
      </c>
      <c r="AC239" s="17">
        <f t="shared" si="218"/>
        <v>59.9</v>
      </c>
      <c r="AD239" s="12">
        <f t="shared" si="219"/>
        <v>0</v>
      </c>
      <c r="AE239" s="124"/>
      <c r="AF239" s="132">
        <v>3</v>
      </c>
      <c r="AG239" s="53">
        <f t="shared" si="220"/>
        <v>59.9</v>
      </c>
      <c r="AH239" s="52"/>
      <c r="AJ239" s="17">
        <f t="shared" si="221"/>
        <v>59.9</v>
      </c>
      <c r="AK239" s="17">
        <f t="shared" si="222"/>
        <v>0</v>
      </c>
      <c r="AL239" s="17">
        <f t="shared" si="223"/>
        <v>0</v>
      </c>
      <c r="AM239" s="17" t="str">
        <f t="shared" si="224"/>
        <v/>
      </c>
      <c r="AO239" s="31" t="s">
        <v>57</v>
      </c>
    </row>
    <row r="240" spans="2:41" s="3" customFormat="1" ht="9.9499999999999993" customHeight="1" x14ac:dyDescent="0.2">
      <c r="B240" s="115" t="s">
        <v>8</v>
      </c>
      <c r="D240" s="40"/>
      <c r="E240" s="75" t="s">
        <v>90</v>
      </c>
      <c r="F240" s="75"/>
      <c r="G240" s="30" t="s">
        <v>91</v>
      </c>
      <c r="H240" s="30"/>
      <c r="I240" s="30" t="s">
        <v>92</v>
      </c>
      <c r="J240" s="30"/>
      <c r="L240" s="30" t="s">
        <v>129</v>
      </c>
      <c r="M240" s="30"/>
      <c r="N240" s="30"/>
      <c r="P240" s="75"/>
      <c r="Q240" s="91"/>
      <c r="R240" s="29"/>
      <c r="S240" s="39">
        <f t="shared" si="215"/>
        <v>57.9</v>
      </c>
      <c r="T240" s="37" t="s">
        <v>45</v>
      </c>
      <c r="U240" s="5" t="str">
        <f>+Instructions!$B$3</f>
        <v>J</v>
      </c>
      <c r="V240" s="52"/>
      <c r="W240" s="56">
        <f>+Instructions!$C$22</f>
        <v>0</v>
      </c>
      <c r="X240" s="17">
        <f t="shared" si="216"/>
        <v>57.9</v>
      </c>
      <c r="Y240" s="52"/>
      <c r="Z240" s="6" t="s">
        <v>616</v>
      </c>
      <c r="AA240" s="39">
        <v>57.9</v>
      </c>
      <c r="AB240" s="60">
        <f t="shared" si="217"/>
        <v>0</v>
      </c>
      <c r="AC240" s="17">
        <f t="shared" si="218"/>
        <v>57.9</v>
      </c>
      <c r="AD240" s="12">
        <f t="shared" si="219"/>
        <v>0</v>
      </c>
      <c r="AE240" s="124"/>
      <c r="AF240" s="132">
        <v>3</v>
      </c>
      <c r="AG240" s="53">
        <f t="shared" si="220"/>
        <v>57.9</v>
      </c>
      <c r="AH240" s="52"/>
      <c r="AJ240" s="17">
        <f t="shared" si="221"/>
        <v>57.9</v>
      </c>
      <c r="AK240" s="17">
        <f t="shared" si="222"/>
        <v>0</v>
      </c>
      <c r="AL240" s="17">
        <f t="shared" si="223"/>
        <v>0</v>
      </c>
      <c r="AM240" s="17" t="str">
        <f t="shared" si="224"/>
        <v/>
      </c>
      <c r="AO240" s="31" t="s">
        <v>57</v>
      </c>
    </row>
    <row r="241" spans="2:41" s="3" customFormat="1" ht="9.9499999999999993" customHeight="1" x14ac:dyDescent="0.2">
      <c r="B241" s="115" t="s">
        <v>8</v>
      </c>
      <c r="D241" s="40"/>
      <c r="E241" s="75" t="s">
        <v>90</v>
      </c>
      <c r="F241" s="75"/>
      <c r="G241" s="30" t="s">
        <v>91</v>
      </c>
      <c r="H241" s="30"/>
      <c r="I241" s="30" t="s">
        <v>92</v>
      </c>
      <c r="J241" s="30"/>
      <c r="L241" s="30" t="s">
        <v>130</v>
      </c>
      <c r="M241" s="30"/>
      <c r="N241" s="30"/>
      <c r="P241" s="75"/>
      <c r="Q241" s="91"/>
      <c r="R241" s="29"/>
      <c r="S241" s="39">
        <f t="shared" si="215"/>
        <v>73.099999999999994</v>
      </c>
      <c r="T241" s="37" t="s">
        <v>45</v>
      </c>
      <c r="U241" s="5" t="str">
        <f>+Instructions!$B$3</f>
        <v>J</v>
      </c>
      <c r="V241" s="52"/>
      <c r="W241" s="56">
        <f>+Instructions!$C$22</f>
        <v>0</v>
      </c>
      <c r="X241" s="17">
        <f t="shared" si="216"/>
        <v>73.099999999999994</v>
      </c>
      <c r="Y241" s="52"/>
      <c r="Z241" s="6" t="s">
        <v>616</v>
      </c>
      <c r="AA241" s="39">
        <v>73.099999999999994</v>
      </c>
      <c r="AB241" s="60">
        <f t="shared" si="217"/>
        <v>0</v>
      </c>
      <c r="AC241" s="17">
        <f t="shared" si="218"/>
        <v>73.099999999999994</v>
      </c>
      <c r="AD241" s="12">
        <f t="shared" si="219"/>
        <v>0</v>
      </c>
      <c r="AE241" s="124"/>
      <c r="AF241" s="132">
        <v>3</v>
      </c>
      <c r="AG241" s="53">
        <f t="shared" si="220"/>
        <v>73.099999999999994</v>
      </c>
      <c r="AH241" s="52"/>
      <c r="AJ241" s="17">
        <f t="shared" si="221"/>
        <v>73.099999999999994</v>
      </c>
      <c r="AK241" s="17">
        <f t="shared" si="222"/>
        <v>0</v>
      </c>
      <c r="AL241" s="17">
        <f t="shared" si="223"/>
        <v>0</v>
      </c>
      <c r="AM241" s="17" t="str">
        <f t="shared" si="224"/>
        <v/>
      </c>
      <c r="AO241" s="31" t="s">
        <v>57</v>
      </c>
    </row>
    <row r="242" spans="2:41" s="3" customFormat="1" ht="9.9499999999999993" customHeight="1" x14ac:dyDescent="0.2">
      <c r="B242" s="115" t="s">
        <v>8</v>
      </c>
      <c r="D242" s="40"/>
      <c r="E242" s="75" t="s">
        <v>90</v>
      </c>
      <c r="F242" s="75"/>
      <c r="G242" s="30" t="s">
        <v>91</v>
      </c>
      <c r="H242" s="30"/>
      <c r="I242" s="30" t="s">
        <v>92</v>
      </c>
      <c r="J242" s="30"/>
      <c r="L242" s="30" t="s">
        <v>131</v>
      </c>
      <c r="M242" s="30"/>
      <c r="N242" s="30"/>
      <c r="P242" s="75"/>
      <c r="Q242" s="91"/>
      <c r="R242" s="29"/>
      <c r="S242" s="39">
        <f t="shared" si="215"/>
        <v>53.85</v>
      </c>
      <c r="T242" s="37" t="s">
        <v>45</v>
      </c>
      <c r="U242" s="5" t="str">
        <f>+Instructions!$B$3</f>
        <v>J</v>
      </c>
      <c r="V242" s="52"/>
      <c r="W242" s="56">
        <f>+Instructions!$C$22</f>
        <v>0</v>
      </c>
      <c r="X242" s="17">
        <f t="shared" si="216"/>
        <v>53.85</v>
      </c>
      <c r="Y242" s="52"/>
      <c r="Z242" s="6" t="s">
        <v>616</v>
      </c>
      <c r="AA242" s="39">
        <v>53.85</v>
      </c>
      <c r="AB242" s="60">
        <f t="shared" si="217"/>
        <v>0</v>
      </c>
      <c r="AC242" s="17">
        <f t="shared" si="218"/>
        <v>53.85</v>
      </c>
      <c r="AD242" s="12">
        <f t="shared" si="219"/>
        <v>0</v>
      </c>
      <c r="AE242" s="124"/>
      <c r="AF242" s="132">
        <v>3</v>
      </c>
      <c r="AG242" s="53">
        <f t="shared" si="220"/>
        <v>53.85</v>
      </c>
      <c r="AH242" s="52"/>
      <c r="AJ242" s="17">
        <f t="shared" si="221"/>
        <v>53.85</v>
      </c>
      <c r="AK242" s="17">
        <f t="shared" si="222"/>
        <v>0</v>
      </c>
      <c r="AL242" s="17">
        <f t="shared" si="223"/>
        <v>0</v>
      </c>
      <c r="AM242" s="17" t="str">
        <f t="shared" si="224"/>
        <v/>
      </c>
      <c r="AO242" s="31" t="s">
        <v>57</v>
      </c>
    </row>
    <row r="243" spans="2:41" s="3" customFormat="1" ht="9.9499999999999993" customHeight="1" x14ac:dyDescent="0.2">
      <c r="B243" s="115" t="s">
        <v>8</v>
      </c>
      <c r="D243" s="40"/>
      <c r="E243" s="75" t="s">
        <v>90</v>
      </c>
      <c r="F243" s="75"/>
      <c r="G243" s="30" t="s">
        <v>91</v>
      </c>
      <c r="H243" s="30"/>
      <c r="I243" s="30" t="s">
        <v>92</v>
      </c>
      <c r="J243" s="30"/>
      <c r="L243" s="30" t="s">
        <v>132</v>
      </c>
      <c r="M243" s="30"/>
      <c r="N243" s="30"/>
      <c r="P243" s="75"/>
      <c r="Q243" s="91"/>
      <c r="R243" s="29"/>
      <c r="S243" s="39">
        <f t="shared" si="215"/>
        <v>71.099999999999994</v>
      </c>
      <c r="T243" s="37" t="s">
        <v>45</v>
      </c>
      <c r="U243" s="5" t="str">
        <f>+Instructions!$B$3</f>
        <v>J</v>
      </c>
      <c r="V243" s="52"/>
      <c r="W243" s="56">
        <f>+Instructions!$C$22</f>
        <v>0</v>
      </c>
      <c r="X243" s="17">
        <f t="shared" si="216"/>
        <v>71.099999999999994</v>
      </c>
      <c r="Y243" s="52"/>
      <c r="Z243" s="6" t="s">
        <v>616</v>
      </c>
      <c r="AA243" s="39">
        <v>71.099999999999994</v>
      </c>
      <c r="AB243" s="60">
        <f t="shared" si="217"/>
        <v>0</v>
      </c>
      <c r="AC243" s="17">
        <f t="shared" si="218"/>
        <v>71.099999999999994</v>
      </c>
      <c r="AD243" s="12">
        <f t="shared" si="219"/>
        <v>0</v>
      </c>
      <c r="AE243" s="124"/>
      <c r="AF243" s="132">
        <v>3</v>
      </c>
      <c r="AG243" s="53">
        <f t="shared" si="220"/>
        <v>71.099999999999994</v>
      </c>
      <c r="AH243" s="52"/>
      <c r="AJ243" s="17">
        <f t="shared" si="221"/>
        <v>71.099999999999994</v>
      </c>
      <c r="AK243" s="17">
        <f t="shared" si="222"/>
        <v>0</v>
      </c>
      <c r="AL243" s="17">
        <f t="shared" si="223"/>
        <v>0</v>
      </c>
      <c r="AM243" s="17" t="str">
        <f t="shared" si="224"/>
        <v/>
      </c>
      <c r="AO243" s="31" t="s">
        <v>57</v>
      </c>
    </row>
    <row r="244" spans="2:41" s="3" customFormat="1" ht="9.9499999999999993" customHeight="1" x14ac:dyDescent="0.2">
      <c r="B244" s="115" t="s">
        <v>8</v>
      </c>
      <c r="D244" s="40"/>
      <c r="E244" s="75" t="s">
        <v>90</v>
      </c>
      <c r="F244" s="75"/>
      <c r="G244" s="30" t="s">
        <v>91</v>
      </c>
      <c r="H244" s="30"/>
      <c r="I244" s="30" t="s">
        <v>92</v>
      </c>
      <c r="J244" s="30"/>
      <c r="L244" s="30" t="s">
        <v>133</v>
      </c>
      <c r="M244" s="30"/>
      <c r="N244" s="30"/>
      <c r="P244" s="75"/>
      <c r="Q244" s="91"/>
      <c r="R244" s="29"/>
      <c r="S244" s="39">
        <f t="shared" si="215"/>
        <v>71.099999999999994</v>
      </c>
      <c r="T244" s="37" t="s">
        <v>45</v>
      </c>
      <c r="U244" s="5" t="str">
        <f>+Instructions!$B$3</f>
        <v>J</v>
      </c>
      <c r="V244" s="52"/>
      <c r="W244" s="56">
        <f>+Instructions!$C$22</f>
        <v>0</v>
      </c>
      <c r="X244" s="17">
        <f t="shared" si="216"/>
        <v>71.099999999999994</v>
      </c>
      <c r="Y244" s="52"/>
      <c r="Z244" s="6" t="s">
        <v>616</v>
      </c>
      <c r="AA244" s="39">
        <v>71.099999999999994</v>
      </c>
      <c r="AB244" s="60">
        <f t="shared" si="217"/>
        <v>0</v>
      </c>
      <c r="AC244" s="17">
        <f t="shared" si="218"/>
        <v>71.099999999999994</v>
      </c>
      <c r="AD244" s="12">
        <f t="shared" si="219"/>
        <v>0</v>
      </c>
      <c r="AE244" s="124"/>
      <c r="AF244" s="132">
        <v>3</v>
      </c>
      <c r="AG244" s="53">
        <f t="shared" si="220"/>
        <v>71.099999999999994</v>
      </c>
      <c r="AH244" s="52"/>
      <c r="AJ244" s="17">
        <f t="shared" si="221"/>
        <v>71.099999999999994</v>
      </c>
      <c r="AK244" s="17">
        <f t="shared" si="222"/>
        <v>0</v>
      </c>
      <c r="AL244" s="17">
        <f t="shared" si="223"/>
        <v>0</v>
      </c>
      <c r="AM244" s="17" t="str">
        <f t="shared" si="224"/>
        <v/>
      </c>
      <c r="AO244" s="31" t="s">
        <v>57</v>
      </c>
    </row>
    <row r="245" spans="2:41" s="3" customFormat="1" ht="9.9499999999999993" customHeight="1" x14ac:dyDescent="0.2">
      <c r="B245" s="115" t="s">
        <v>8</v>
      </c>
      <c r="D245" s="40"/>
      <c r="E245" s="75" t="s">
        <v>90</v>
      </c>
      <c r="F245" s="75"/>
      <c r="G245" s="30" t="s">
        <v>91</v>
      </c>
      <c r="H245" s="30"/>
      <c r="I245" s="30" t="s">
        <v>92</v>
      </c>
      <c r="J245" s="30"/>
      <c r="L245" s="30" t="s">
        <v>134</v>
      </c>
      <c r="M245" s="30"/>
      <c r="N245" s="30"/>
      <c r="P245" s="75"/>
      <c r="Q245" s="91"/>
      <c r="R245" s="29"/>
      <c r="S245" s="39">
        <f t="shared" si="215"/>
        <v>75.150000000000006</v>
      </c>
      <c r="T245" s="37" t="s">
        <v>45</v>
      </c>
      <c r="U245" s="5" t="str">
        <f>+Instructions!$B$3</f>
        <v>J</v>
      </c>
      <c r="V245" s="52"/>
      <c r="W245" s="56">
        <f>+Instructions!$C$22</f>
        <v>0</v>
      </c>
      <c r="X245" s="17">
        <f t="shared" si="216"/>
        <v>75.150000000000006</v>
      </c>
      <c r="Y245" s="52"/>
      <c r="Z245" s="6" t="s">
        <v>616</v>
      </c>
      <c r="AA245" s="39">
        <v>75.150000000000006</v>
      </c>
      <c r="AB245" s="60">
        <f t="shared" si="217"/>
        <v>0</v>
      </c>
      <c r="AC245" s="17">
        <f t="shared" si="218"/>
        <v>75.150000000000006</v>
      </c>
      <c r="AD245" s="12">
        <f t="shared" si="219"/>
        <v>0</v>
      </c>
      <c r="AE245" s="124"/>
      <c r="AF245" s="132">
        <v>3</v>
      </c>
      <c r="AG245" s="53">
        <f t="shared" si="220"/>
        <v>75.150000000000006</v>
      </c>
      <c r="AH245" s="52"/>
      <c r="AJ245" s="17">
        <f t="shared" si="221"/>
        <v>75.150000000000006</v>
      </c>
      <c r="AK245" s="17">
        <f t="shared" si="222"/>
        <v>0</v>
      </c>
      <c r="AL245" s="17">
        <f t="shared" si="223"/>
        <v>0</v>
      </c>
      <c r="AM245" s="17" t="str">
        <f t="shared" si="224"/>
        <v/>
      </c>
      <c r="AO245" s="31" t="s">
        <v>57</v>
      </c>
    </row>
    <row r="246" spans="2:41" s="3" customFormat="1" ht="9.9499999999999993" customHeight="1" x14ac:dyDescent="0.2">
      <c r="B246" s="115" t="s">
        <v>8</v>
      </c>
      <c r="D246" s="40"/>
      <c r="E246" s="75" t="s">
        <v>90</v>
      </c>
      <c r="F246" s="75"/>
      <c r="G246" s="30" t="s">
        <v>91</v>
      </c>
      <c r="H246" s="30"/>
      <c r="I246" s="30" t="s">
        <v>92</v>
      </c>
      <c r="J246" s="30"/>
      <c r="L246" s="30" t="s">
        <v>135</v>
      </c>
      <c r="M246" s="30"/>
      <c r="N246" s="30"/>
      <c r="P246" s="75"/>
      <c r="Q246" s="91"/>
      <c r="R246" s="29"/>
      <c r="S246" s="39">
        <f t="shared" si="215"/>
        <v>56.85</v>
      </c>
      <c r="T246" s="37" t="s">
        <v>45</v>
      </c>
      <c r="U246" s="5" t="str">
        <f>+Instructions!$B$3</f>
        <v>J</v>
      </c>
      <c r="V246" s="52"/>
      <c r="W246" s="56">
        <f>+Instructions!$C$22</f>
        <v>0</v>
      </c>
      <c r="X246" s="17">
        <f t="shared" si="216"/>
        <v>56.85</v>
      </c>
      <c r="Y246" s="52"/>
      <c r="Z246" s="6" t="s">
        <v>616</v>
      </c>
      <c r="AA246" s="39">
        <v>56.85</v>
      </c>
      <c r="AB246" s="60">
        <f t="shared" si="217"/>
        <v>0</v>
      </c>
      <c r="AC246" s="17">
        <f t="shared" si="218"/>
        <v>56.85</v>
      </c>
      <c r="AD246" s="12">
        <f t="shared" si="219"/>
        <v>0</v>
      </c>
      <c r="AE246" s="124"/>
      <c r="AF246" s="132">
        <v>3</v>
      </c>
      <c r="AG246" s="53">
        <f t="shared" si="220"/>
        <v>56.85</v>
      </c>
      <c r="AH246" s="52"/>
      <c r="AJ246" s="17">
        <f t="shared" si="221"/>
        <v>56.85</v>
      </c>
      <c r="AK246" s="17">
        <f t="shared" si="222"/>
        <v>0</v>
      </c>
      <c r="AL246" s="17">
        <f t="shared" si="223"/>
        <v>0</v>
      </c>
      <c r="AM246" s="17" t="str">
        <f t="shared" si="224"/>
        <v/>
      </c>
      <c r="AO246" s="31" t="s">
        <v>57</v>
      </c>
    </row>
    <row r="247" spans="2:41" s="3" customFormat="1" ht="9.9499999999999993" customHeight="1" x14ac:dyDescent="0.2">
      <c r="B247" s="115" t="s">
        <v>8</v>
      </c>
      <c r="D247" s="40"/>
      <c r="E247" s="75" t="s">
        <v>90</v>
      </c>
      <c r="F247" s="75"/>
      <c r="G247" s="30" t="s">
        <v>91</v>
      </c>
      <c r="H247" s="30"/>
      <c r="I247" s="30" t="s">
        <v>92</v>
      </c>
      <c r="J247" s="30"/>
      <c r="L247" s="30" t="s">
        <v>136</v>
      </c>
      <c r="M247" s="30"/>
      <c r="N247" s="30"/>
      <c r="P247" s="75"/>
      <c r="Q247" s="91"/>
      <c r="R247" s="29"/>
      <c r="S247" s="39">
        <f t="shared" si="215"/>
        <v>46.7</v>
      </c>
      <c r="T247" s="37" t="s">
        <v>45</v>
      </c>
      <c r="U247" s="5" t="str">
        <f>+Instructions!$B$3</f>
        <v>J</v>
      </c>
      <c r="V247" s="52"/>
      <c r="W247" s="56">
        <f>+Instructions!$C$22</f>
        <v>0</v>
      </c>
      <c r="X247" s="17">
        <f t="shared" si="216"/>
        <v>46.7</v>
      </c>
      <c r="Y247" s="52"/>
      <c r="Z247" s="6" t="s">
        <v>616</v>
      </c>
      <c r="AA247" s="39">
        <v>46.7</v>
      </c>
      <c r="AB247" s="60">
        <f t="shared" si="217"/>
        <v>0</v>
      </c>
      <c r="AC247" s="17">
        <f t="shared" si="218"/>
        <v>46.7</v>
      </c>
      <c r="AD247" s="12">
        <f t="shared" si="219"/>
        <v>0</v>
      </c>
      <c r="AE247" s="124"/>
      <c r="AF247" s="132">
        <v>3</v>
      </c>
      <c r="AG247" s="53">
        <f t="shared" si="220"/>
        <v>46.7</v>
      </c>
      <c r="AH247" s="52"/>
      <c r="AJ247" s="17">
        <f t="shared" si="221"/>
        <v>46.7</v>
      </c>
      <c r="AK247" s="17">
        <f t="shared" si="222"/>
        <v>0</v>
      </c>
      <c r="AL247" s="17">
        <f t="shared" si="223"/>
        <v>0</v>
      </c>
      <c r="AM247" s="17" t="str">
        <f t="shared" si="224"/>
        <v/>
      </c>
      <c r="AO247" s="31" t="s">
        <v>57</v>
      </c>
    </row>
    <row r="248" spans="2:41" s="3" customFormat="1" ht="9.9499999999999993" customHeight="1" x14ac:dyDescent="0.2">
      <c r="B248" s="115" t="s">
        <v>8</v>
      </c>
      <c r="D248" s="40"/>
      <c r="E248" s="75" t="s">
        <v>90</v>
      </c>
      <c r="F248" s="75"/>
      <c r="G248" s="30" t="s">
        <v>91</v>
      </c>
      <c r="H248" s="30"/>
      <c r="I248" s="30" t="s">
        <v>92</v>
      </c>
      <c r="J248" s="30"/>
      <c r="L248" s="30" t="s">
        <v>137</v>
      </c>
      <c r="M248" s="30"/>
      <c r="N248" s="30"/>
      <c r="P248" s="75"/>
      <c r="Q248" s="91"/>
      <c r="R248" s="29"/>
      <c r="S248" s="39">
        <f t="shared" si="215"/>
        <v>48.75</v>
      </c>
      <c r="T248" s="37" t="s">
        <v>45</v>
      </c>
      <c r="U248" s="5" t="str">
        <f>+Instructions!$B$3</f>
        <v>J</v>
      </c>
      <c r="V248" s="52"/>
      <c r="W248" s="56">
        <f>+Instructions!$C$22</f>
        <v>0</v>
      </c>
      <c r="X248" s="17">
        <f t="shared" si="216"/>
        <v>48.75</v>
      </c>
      <c r="Y248" s="52"/>
      <c r="Z248" s="6" t="s">
        <v>616</v>
      </c>
      <c r="AA248" s="39">
        <v>48.75</v>
      </c>
      <c r="AB248" s="60">
        <f t="shared" si="217"/>
        <v>0</v>
      </c>
      <c r="AC248" s="17">
        <f t="shared" si="218"/>
        <v>48.75</v>
      </c>
      <c r="AD248" s="12">
        <f t="shared" si="219"/>
        <v>0</v>
      </c>
      <c r="AE248" s="124"/>
      <c r="AF248" s="132">
        <v>3</v>
      </c>
      <c r="AG248" s="53">
        <f t="shared" si="220"/>
        <v>48.75</v>
      </c>
      <c r="AH248" s="52"/>
      <c r="AJ248" s="17">
        <f t="shared" si="221"/>
        <v>48.75</v>
      </c>
      <c r="AK248" s="17">
        <f t="shared" si="222"/>
        <v>0</v>
      </c>
      <c r="AL248" s="17">
        <f t="shared" si="223"/>
        <v>0</v>
      </c>
      <c r="AM248" s="17" t="str">
        <f t="shared" si="224"/>
        <v/>
      </c>
      <c r="AO248" s="31" t="s">
        <v>57</v>
      </c>
    </row>
    <row r="249" spans="2:41" s="3" customFormat="1" ht="9.9499999999999993" customHeight="1" x14ac:dyDescent="0.2">
      <c r="B249" s="115" t="s">
        <v>8</v>
      </c>
      <c r="D249" s="40"/>
      <c r="E249" s="75" t="s">
        <v>90</v>
      </c>
      <c r="F249" s="75"/>
      <c r="G249" s="30" t="s">
        <v>91</v>
      </c>
      <c r="H249" s="30"/>
      <c r="I249" s="30" t="s">
        <v>92</v>
      </c>
      <c r="J249" s="30"/>
      <c r="L249" s="30" t="s">
        <v>138</v>
      </c>
      <c r="M249" s="30"/>
      <c r="N249" s="30"/>
      <c r="P249" s="75"/>
      <c r="Q249" s="91"/>
      <c r="R249" s="29"/>
      <c r="S249" s="39">
        <f t="shared" si="215"/>
        <v>48.75</v>
      </c>
      <c r="T249" s="37" t="s">
        <v>45</v>
      </c>
      <c r="U249" s="5" t="str">
        <f>+Instructions!$B$3</f>
        <v>J</v>
      </c>
      <c r="V249" s="52"/>
      <c r="W249" s="56">
        <f>+Instructions!$C$22</f>
        <v>0</v>
      </c>
      <c r="X249" s="17">
        <f t="shared" si="216"/>
        <v>48.75</v>
      </c>
      <c r="Y249" s="52"/>
      <c r="Z249" s="6" t="s">
        <v>616</v>
      </c>
      <c r="AA249" s="39">
        <v>48.75</v>
      </c>
      <c r="AB249" s="60">
        <f t="shared" si="217"/>
        <v>0</v>
      </c>
      <c r="AC249" s="17">
        <f t="shared" si="218"/>
        <v>48.75</v>
      </c>
      <c r="AD249" s="12">
        <f t="shared" si="219"/>
        <v>0</v>
      </c>
      <c r="AE249" s="124"/>
      <c r="AF249" s="132">
        <v>3</v>
      </c>
      <c r="AG249" s="53">
        <f t="shared" si="220"/>
        <v>48.75</v>
      </c>
      <c r="AH249" s="52"/>
      <c r="AJ249" s="17">
        <f t="shared" si="221"/>
        <v>48.75</v>
      </c>
      <c r="AK249" s="17">
        <f t="shared" si="222"/>
        <v>0</v>
      </c>
      <c r="AL249" s="17">
        <f t="shared" si="223"/>
        <v>0</v>
      </c>
      <c r="AM249" s="17" t="str">
        <f t="shared" si="224"/>
        <v/>
      </c>
      <c r="AO249" s="31" t="s">
        <v>57</v>
      </c>
    </row>
    <row r="250" spans="2:41" s="3" customFormat="1" ht="9.9499999999999993" customHeight="1" x14ac:dyDescent="0.2">
      <c r="B250" s="115" t="s">
        <v>8</v>
      </c>
      <c r="D250" s="40"/>
      <c r="E250" s="75" t="s">
        <v>90</v>
      </c>
      <c r="F250" s="75"/>
      <c r="G250" s="30" t="s">
        <v>91</v>
      </c>
      <c r="H250" s="30"/>
      <c r="I250" s="30" t="s">
        <v>92</v>
      </c>
      <c r="J250" s="30"/>
      <c r="L250" s="30" t="s">
        <v>139</v>
      </c>
      <c r="M250" s="30"/>
      <c r="N250" s="30"/>
      <c r="P250" s="75"/>
      <c r="Q250" s="91"/>
      <c r="R250" s="29"/>
      <c r="S250" s="39">
        <f t="shared" si="215"/>
        <v>51.8</v>
      </c>
      <c r="T250" s="37" t="s">
        <v>45</v>
      </c>
      <c r="U250" s="5" t="str">
        <f>+Instructions!$B$3</f>
        <v>J</v>
      </c>
      <c r="V250" s="52"/>
      <c r="W250" s="56">
        <f>+Instructions!$C$22</f>
        <v>0</v>
      </c>
      <c r="X250" s="17">
        <f t="shared" si="216"/>
        <v>51.8</v>
      </c>
      <c r="Y250" s="52"/>
      <c r="Z250" s="6" t="s">
        <v>616</v>
      </c>
      <c r="AA250" s="39">
        <v>51.8</v>
      </c>
      <c r="AB250" s="60">
        <f t="shared" si="217"/>
        <v>0</v>
      </c>
      <c r="AC250" s="17">
        <f t="shared" si="218"/>
        <v>51.8</v>
      </c>
      <c r="AD250" s="12">
        <f t="shared" si="219"/>
        <v>0</v>
      </c>
      <c r="AE250" s="124"/>
      <c r="AF250" s="132">
        <v>3</v>
      </c>
      <c r="AG250" s="53">
        <f t="shared" si="220"/>
        <v>51.8</v>
      </c>
      <c r="AH250" s="52"/>
      <c r="AJ250" s="17">
        <f t="shared" si="221"/>
        <v>51.8</v>
      </c>
      <c r="AK250" s="17">
        <f t="shared" si="222"/>
        <v>0</v>
      </c>
      <c r="AL250" s="17">
        <f t="shared" si="223"/>
        <v>0</v>
      </c>
      <c r="AM250" s="17" t="str">
        <f t="shared" si="224"/>
        <v/>
      </c>
      <c r="AO250" s="31" t="s">
        <v>57</v>
      </c>
    </row>
    <row r="251" spans="2:41" s="3" customFormat="1" ht="9.9499999999999993" customHeight="1" x14ac:dyDescent="0.2">
      <c r="B251" s="115" t="s">
        <v>8</v>
      </c>
      <c r="D251" s="40"/>
      <c r="E251" s="75" t="s">
        <v>90</v>
      </c>
      <c r="F251" s="75"/>
      <c r="G251" s="30" t="s">
        <v>91</v>
      </c>
      <c r="H251" s="30"/>
      <c r="I251" s="30" t="s">
        <v>92</v>
      </c>
      <c r="J251" s="30"/>
      <c r="L251" s="30" t="s">
        <v>140</v>
      </c>
      <c r="M251" s="30"/>
      <c r="N251" s="30"/>
      <c r="P251" s="75"/>
      <c r="Q251" s="91"/>
      <c r="R251" s="29"/>
      <c r="S251" s="39">
        <f t="shared" si="215"/>
        <v>53.85</v>
      </c>
      <c r="T251" s="37" t="s">
        <v>45</v>
      </c>
      <c r="U251" s="5" t="str">
        <f>+Instructions!$B$3</f>
        <v>J</v>
      </c>
      <c r="V251" s="52"/>
      <c r="W251" s="56">
        <f>+Instructions!$C$22</f>
        <v>0</v>
      </c>
      <c r="X251" s="17">
        <f t="shared" si="216"/>
        <v>53.85</v>
      </c>
      <c r="Y251" s="52"/>
      <c r="Z251" s="6" t="s">
        <v>616</v>
      </c>
      <c r="AA251" s="39">
        <v>53.85</v>
      </c>
      <c r="AB251" s="60">
        <f t="shared" si="217"/>
        <v>0</v>
      </c>
      <c r="AC251" s="17">
        <f t="shared" si="218"/>
        <v>53.85</v>
      </c>
      <c r="AD251" s="12">
        <f t="shared" si="219"/>
        <v>0</v>
      </c>
      <c r="AE251" s="124"/>
      <c r="AF251" s="132">
        <v>3</v>
      </c>
      <c r="AG251" s="53">
        <f t="shared" si="220"/>
        <v>53.85</v>
      </c>
      <c r="AH251" s="52"/>
      <c r="AJ251" s="17">
        <f t="shared" si="221"/>
        <v>53.85</v>
      </c>
      <c r="AK251" s="17">
        <f t="shared" si="222"/>
        <v>0</v>
      </c>
      <c r="AL251" s="17">
        <f t="shared" si="223"/>
        <v>0</v>
      </c>
      <c r="AM251" s="17" t="str">
        <f t="shared" si="224"/>
        <v/>
      </c>
      <c r="AO251" s="31" t="s">
        <v>57</v>
      </c>
    </row>
    <row r="252" spans="2:41" s="3" customFormat="1" ht="9.9499999999999993" customHeight="1" x14ac:dyDescent="0.2">
      <c r="B252" s="115" t="s">
        <v>8</v>
      </c>
      <c r="D252" s="40"/>
      <c r="E252" s="75" t="s">
        <v>90</v>
      </c>
      <c r="F252" s="75"/>
      <c r="G252" s="30" t="s">
        <v>91</v>
      </c>
      <c r="H252" s="30"/>
      <c r="I252" s="30" t="s">
        <v>92</v>
      </c>
      <c r="J252" s="30"/>
      <c r="K252" s="30"/>
      <c r="L252" s="30" t="s">
        <v>583</v>
      </c>
      <c r="M252" s="30"/>
      <c r="N252" s="30"/>
      <c r="P252" s="75"/>
      <c r="Q252" s="91"/>
      <c r="R252" s="29" t="s">
        <v>50</v>
      </c>
      <c r="S252" s="39"/>
      <c r="T252" s="37" t="s">
        <v>45</v>
      </c>
      <c r="U252" s="5" t="str">
        <f>+Instructions!$B$3</f>
        <v>J</v>
      </c>
      <c r="V252" s="52"/>
      <c r="W252" s="56">
        <f>+Instructions!$C$22</f>
        <v>0</v>
      </c>
      <c r="X252" s="17">
        <f t="shared" si="216"/>
        <v>0.05</v>
      </c>
      <c r="Y252" s="52"/>
      <c r="Z252" s="6" t="s">
        <v>557</v>
      </c>
      <c r="AA252" s="39">
        <v>0.05</v>
      </c>
      <c r="AB252" s="60">
        <f t="shared" si="217"/>
        <v>0</v>
      </c>
      <c r="AC252" s="17">
        <f t="shared" si="218"/>
        <v>0.05</v>
      </c>
      <c r="AD252" s="12">
        <f t="shared" si="219"/>
        <v>0</v>
      </c>
      <c r="AE252" s="124"/>
      <c r="AF252" s="132">
        <v>3</v>
      </c>
      <c r="AG252" s="53">
        <f t="shared" si="220"/>
        <v>0.05</v>
      </c>
      <c r="AH252" s="52"/>
      <c r="AJ252" s="17">
        <f t="shared" si="221"/>
        <v>0.05</v>
      </c>
      <c r="AK252" s="17">
        <f t="shared" si="222"/>
        <v>0</v>
      </c>
      <c r="AL252" s="17">
        <f t="shared" si="223"/>
        <v>0</v>
      </c>
      <c r="AM252" s="17" t="str">
        <f t="shared" si="224"/>
        <v/>
      </c>
      <c r="AO252" s="31" t="s">
        <v>57</v>
      </c>
    </row>
    <row r="253" spans="2:41" s="3" customFormat="1" ht="9.9499999999999993" customHeight="1" x14ac:dyDescent="0.2">
      <c r="B253" s="115" t="s">
        <v>8</v>
      </c>
      <c r="D253" s="40"/>
      <c r="E253" s="75" t="s">
        <v>90</v>
      </c>
      <c r="F253" s="75"/>
      <c r="G253" s="30" t="s">
        <v>91</v>
      </c>
      <c r="H253" s="30"/>
      <c r="I253" s="30" t="s">
        <v>92</v>
      </c>
      <c r="J253" s="30"/>
      <c r="K253" s="30"/>
      <c r="L253" s="30" t="s">
        <v>584</v>
      </c>
      <c r="M253" s="30"/>
      <c r="N253" s="30"/>
      <c r="P253" s="75"/>
      <c r="Q253" s="91"/>
      <c r="R253" s="29" t="s">
        <v>50</v>
      </c>
      <c r="S253" s="39"/>
      <c r="T253" s="37" t="s">
        <v>45</v>
      </c>
      <c r="U253" s="5" t="str">
        <f>+Instructions!$B$3</f>
        <v>J</v>
      </c>
      <c r="V253" s="52"/>
      <c r="W253" s="56">
        <f>+Instructions!$C$22</f>
        <v>0</v>
      </c>
      <c r="X253" s="17">
        <f t="shared" si="216"/>
        <v>0.05</v>
      </c>
      <c r="Y253" s="52"/>
      <c r="Z253" s="6" t="s">
        <v>557</v>
      </c>
      <c r="AA253" s="39">
        <v>0.05</v>
      </c>
      <c r="AB253" s="60">
        <f t="shared" si="217"/>
        <v>0</v>
      </c>
      <c r="AC253" s="17">
        <f t="shared" si="218"/>
        <v>0.05</v>
      </c>
      <c r="AD253" s="12">
        <f t="shared" si="219"/>
        <v>0</v>
      </c>
      <c r="AE253" s="124"/>
      <c r="AF253" s="132">
        <v>3</v>
      </c>
      <c r="AG253" s="53">
        <f t="shared" si="220"/>
        <v>0.05</v>
      </c>
      <c r="AH253" s="52"/>
      <c r="AJ253" s="17">
        <f t="shared" si="221"/>
        <v>0.05</v>
      </c>
      <c r="AK253" s="17">
        <f t="shared" si="222"/>
        <v>0</v>
      </c>
      <c r="AL253" s="17">
        <f t="shared" si="223"/>
        <v>0</v>
      </c>
      <c r="AM253" s="17" t="str">
        <f t="shared" si="224"/>
        <v/>
      </c>
      <c r="AO253" s="31" t="s">
        <v>57</v>
      </c>
    </row>
    <row r="254" spans="2:41" s="3" customFormat="1" ht="9.9499999999999993" customHeight="1" x14ac:dyDescent="0.2">
      <c r="B254" s="115" t="s">
        <v>8</v>
      </c>
      <c r="D254" s="40"/>
      <c r="E254" s="75" t="s">
        <v>90</v>
      </c>
      <c r="F254" s="75"/>
      <c r="G254" s="30" t="s">
        <v>91</v>
      </c>
      <c r="H254" s="30"/>
      <c r="I254" s="30" t="s">
        <v>92</v>
      </c>
      <c r="J254" s="30"/>
      <c r="L254" s="30" t="s">
        <v>141</v>
      </c>
      <c r="M254" s="30"/>
      <c r="N254" s="30"/>
      <c r="P254" s="75"/>
      <c r="Q254" s="91"/>
      <c r="R254" s="29"/>
      <c r="S254" s="39">
        <f t="shared" si="215"/>
        <v>48.75</v>
      </c>
      <c r="T254" s="37" t="s">
        <v>45</v>
      </c>
      <c r="U254" s="5" t="str">
        <f>+Instructions!$B$3</f>
        <v>J</v>
      </c>
      <c r="V254" s="52"/>
      <c r="W254" s="56">
        <f>+Instructions!$C$22</f>
        <v>0</v>
      </c>
      <c r="X254" s="17">
        <f t="shared" si="216"/>
        <v>48.75</v>
      </c>
      <c r="Y254" s="52"/>
      <c r="Z254" s="6" t="s">
        <v>616</v>
      </c>
      <c r="AA254" s="39">
        <v>48.75</v>
      </c>
      <c r="AB254" s="60">
        <f t="shared" si="217"/>
        <v>0</v>
      </c>
      <c r="AC254" s="17">
        <f t="shared" si="218"/>
        <v>48.75</v>
      </c>
      <c r="AD254" s="12">
        <f t="shared" si="219"/>
        <v>0</v>
      </c>
      <c r="AE254" s="124"/>
      <c r="AF254" s="132">
        <v>3</v>
      </c>
      <c r="AG254" s="53">
        <f t="shared" si="220"/>
        <v>48.75</v>
      </c>
      <c r="AH254" s="52"/>
      <c r="AJ254" s="17">
        <f t="shared" si="221"/>
        <v>48.75</v>
      </c>
      <c r="AK254" s="17">
        <f t="shared" si="222"/>
        <v>0</v>
      </c>
      <c r="AL254" s="17">
        <f t="shared" si="223"/>
        <v>0</v>
      </c>
      <c r="AM254" s="17" t="str">
        <f t="shared" si="224"/>
        <v/>
      </c>
      <c r="AO254" s="31" t="s">
        <v>57</v>
      </c>
    </row>
    <row r="255" spans="2:41" s="3" customFormat="1" ht="9.9499999999999993" customHeight="1" x14ac:dyDescent="0.2">
      <c r="B255" s="115" t="s">
        <v>8</v>
      </c>
      <c r="D255" s="40"/>
      <c r="E255" s="75" t="s">
        <v>90</v>
      </c>
      <c r="F255" s="75"/>
      <c r="G255" s="30" t="s">
        <v>91</v>
      </c>
      <c r="H255" s="30"/>
      <c r="I255" s="30" t="s">
        <v>92</v>
      </c>
      <c r="J255" s="30"/>
      <c r="L255" s="30" t="s">
        <v>142</v>
      </c>
      <c r="M255" s="30"/>
      <c r="N255" s="30"/>
      <c r="P255" s="75"/>
      <c r="Q255" s="91"/>
      <c r="R255" s="29"/>
      <c r="S255" s="39">
        <f t="shared" si="215"/>
        <v>48.75</v>
      </c>
      <c r="T255" s="37" t="s">
        <v>45</v>
      </c>
      <c r="U255" s="5" t="str">
        <f>+Instructions!$B$3</f>
        <v>J</v>
      </c>
      <c r="V255" s="52"/>
      <c r="W255" s="56">
        <f>+Instructions!$C$22</f>
        <v>0</v>
      </c>
      <c r="X255" s="17">
        <f t="shared" si="216"/>
        <v>48.75</v>
      </c>
      <c r="Y255" s="52"/>
      <c r="Z255" s="6" t="s">
        <v>616</v>
      </c>
      <c r="AA255" s="39">
        <v>48.75</v>
      </c>
      <c r="AB255" s="60">
        <f t="shared" si="217"/>
        <v>0</v>
      </c>
      <c r="AC255" s="17">
        <f t="shared" si="218"/>
        <v>48.75</v>
      </c>
      <c r="AD255" s="12">
        <f t="shared" si="219"/>
        <v>0</v>
      </c>
      <c r="AE255" s="124"/>
      <c r="AF255" s="132">
        <v>3</v>
      </c>
      <c r="AG255" s="53">
        <f t="shared" si="220"/>
        <v>48.75</v>
      </c>
      <c r="AH255" s="52"/>
      <c r="AJ255" s="17">
        <f t="shared" si="221"/>
        <v>48.75</v>
      </c>
      <c r="AK255" s="17">
        <f t="shared" si="222"/>
        <v>0</v>
      </c>
      <c r="AL255" s="17">
        <f t="shared" si="223"/>
        <v>0</v>
      </c>
      <c r="AM255" s="17" t="str">
        <f t="shared" si="224"/>
        <v/>
      </c>
      <c r="AO255" s="31" t="s">
        <v>57</v>
      </c>
    </row>
    <row r="256" spans="2:41" s="3" customFormat="1" ht="9.9499999999999993" customHeight="1" x14ac:dyDescent="0.2">
      <c r="B256" s="115" t="s">
        <v>8</v>
      </c>
      <c r="D256" s="40"/>
      <c r="E256" s="75" t="s">
        <v>90</v>
      </c>
      <c r="F256" s="75"/>
      <c r="G256" s="30" t="s">
        <v>91</v>
      </c>
      <c r="H256" s="30"/>
      <c r="I256" s="30" t="s">
        <v>92</v>
      </c>
      <c r="J256" s="30"/>
      <c r="L256" s="30" t="s">
        <v>143</v>
      </c>
      <c r="M256" s="30"/>
      <c r="N256" s="30"/>
      <c r="P256" s="75"/>
      <c r="Q256" s="91"/>
      <c r="R256" s="29"/>
      <c r="S256" s="39">
        <f t="shared" si="215"/>
        <v>48.75</v>
      </c>
      <c r="T256" s="37" t="s">
        <v>45</v>
      </c>
      <c r="U256" s="5" t="str">
        <f>+Instructions!$B$3</f>
        <v>J</v>
      </c>
      <c r="V256" s="52"/>
      <c r="W256" s="56">
        <f>+Instructions!$C$22</f>
        <v>0</v>
      </c>
      <c r="X256" s="17">
        <f t="shared" si="216"/>
        <v>48.75</v>
      </c>
      <c r="Y256" s="52"/>
      <c r="Z256" s="6" t="s">
        <v>616</v>
      </c>
      <c r="AA256" s="39">
        <v>48.75</v>
      </c>
      <c r="AB256" s="60">
        <f t="shared" si="217"/>
        <v>0</v>
      </c>
      <c r="AC256" s="17">
        <f t="shared" si="218"/>
        <v>48.75</v>
      </c>
      <c r="AD256" s="12">
        <f t="shared" si="219"/>
        <v>0</v>
      </c>
      <c r="AE256" s="124"/>
      <c r="AF256" s="132">
        <v>3</v>
      </c>
      <c r="AG256" s="53">
        <f t="shared" si="220"/>
        <v>48.75</v>
      </c>
      <c r="AH256" s="52"/>
      <c r="AJ256" s="17">
        <f t="shared" si="221"/>
        <v>48.75</v>
      </c>
      <c r="AK256" s="17">
        <f t="shared" si="222"/>
        <v>0</v>
      </c>
      <c r="AL256" s="17">
        <f t="shared" si="223"/>
        <v>0</v>
      </c>
      <c r="AM256" s="17" t="str">
        <f t="shared" si="224"/>
        <v/>
      </c>
      <c r="AO256" s="31" t="s">
        <v>57</v>
      </c>
    </row>
    <row r="257" spans="2:41" s="3" customFormat="1" ht="9.9499999999999993" customHeight="1" x14ac:dyDescent="0.2">
      <c r="B257" s="115" t="s">
        <v>8</v>
      </c>
      <c r="D257" s="40"/>
      <c r="E257" s="75" t="s">
        <v>90</v>
      </c>
      <c r="F257" s="75"/>
      <c r="G257" s="30" t="s">
        <v>91</v>
      </c>
      <c r="H257" s="30"/>
      <c r="I257" s="30" t="s">
        <v>92</v>
      </c>
      <c r="J257" s="30"/>
      <c r="L257" s="30" t="s">
        <v>144</v>
      </c>
      <c r="M257" s="30"/>
      <c r="N257" s="30"/>
      <c r="P257" s="75"/>
      <c r="Q257" s="91"/>
      <c r="R257" s="29"/>
      <c r="S257" s="39">
        <f t="shared" si="215"/>
        <v>51.8</v>
      </c>
      <c r="T257" s="37" t="s">
        <v>45</v>
      </c>
      <c r="U257" s="5" t="str">
        <f>+Instructions!$B$3</f>
        <v>J</v>
      </c>
      <c r="V257" s="52"/>
      <c r="W257" s="56">
        <f>+Instructions!$C$22</f>
        <v>0</v>
      </c>
      <c r="X257" s="17">
        <f t="shared" si="216"/>
        <v>51.8</v>
      </c>
      <c r="Y257" s="52"/>
      <c r="Z257" s="6" t="s">
        <v>616</v>
      </c>
      <c r="AA257" s="39">
        <v>51.8</v>
      </c>
      <c r="AB257" s="60">
        <f t="shared" si="217"/>
        <v>0</v>
      </c>
      <c r="AC257" s="17">
        <f t="shared" si="218"/>
        <v>51.8</v>
      </c>
      <c r="AD257" s="12">
        <f t="shared" si="219"/>
        <v>0</v>
      </c>
      <c r="AE257" s="124"/>
      <c r="AF257" s="132">
        <v>3</v>
      </c>
      <c r="AG257" s="53">
        <f t="shared" si="220"/>
        <v>51.8</v>
      </c>
      <c r="AH257" s="52"/>
      <c r="AJ257" s="17">
        <f t="shared" si="221"/>
        <v>51.8</v>
      </c>
      <c r="AK257" s="17">
        <f t="shared" si="222"/>
        <v>0</v>
      </c>
      <c r="AL257" s="17">
        <f t="shared" si="223"/>
        <v>0</v>
      </c>
      <c r="AM257" s="17" t="str">
        <f t="shared" si="224"/>
        <v/>
      </c>
      <c r="AO257" s="31" t="s">
        <v>57</v>
      </c>
    </row>
    <row r="258" spans="2:41" s="3" customFormat="1" ht="9.9499999999999993" customHeight="1" x14ac:dyDescent="0.2">
      <c r="B258" s="115" t="s">
        <v>8</v>
      </c>
      <c r="D258" s="40"/>
      <c r="E258" s="75" t="s">
        <v>90</v>
      </c>
      <c r="F258" s="75"/>
      <c r="G258" s="30" t="s">
        <v>91</v>
      </c>
      <c r="H258" s="30"/>
      <c r="I258" s="30" t="s">
        <v>92</v>
      </c>
      <c r="J258" s="30"/>
      <c r="L258" s="30" t="s">
        <v>145</v>
      </c>
      <c r="M258" s="30"/>
      <c r="N258" s="30"/>
      <c r="P258" s="75"/>
      <c r="Q258" s="91"/>
      <c r="R258" s="29"/>
      <c r="S258" s="39">
        <f t="shared" si="215"/>
        <v>51.8</v>
      </c>
      <c r="T258" s="37" t="s">
        <v>45</v>
      </c>
      <c r="U258" s="5" t="str">
        <f>+Instructions!$B$3</f>
        <v>J</v>
      </c>
      <c r="V258" s="52"/>
      <c r="W258" s="56">
        <f>+Instructions!$C$22</f>
        <v>0</v>
      </c>
      <c r="X258" s="17">
        <f t="shared" si="216"/>
        <v>51.8</v>
      </c>
      <c r="Y258" s="52"/>
      <c r="Z258" s="6" t="s">
        <v>616</v>
      </c>
      <c r="AA258" s="39">
        <v>51.8</v>
      </c>
      <c r="AB258" s="60">
        <f t="shared" si="217"/>
        <v>0</v>
      </c>
      <c r="AC258" s="17">
        <f t="shared" si="218"/>
        <v>51.8</v>
      </c>
      <c r="AD258" s="12">
        <f t="shared" si="219"/>
        <v>0</v>
      </c>
      <c r="AE258" s="124"/>
      <c r="AF258" s="132">
        <v>3</v>
      </c>
      <c r="AG258" s="53">
        <f t="shared" si="220"/>
        <v>51.8</v>
      </c>
      <c r="AH258" s="52"/>
      <c r="AJ258" s="17">
        <f t="shared" si="221"/>
        <v>51.8</v>
      </c>
      <c r="AK258" s="17">
        <f t="shared" si="222"/>
        <v>0</v>
      </c>
      <c r="AL258" s="17">
        <f t="shared" si="223"/>
        <v>0</v>
      </c>
      <c r="AM258" s="17" t="str">
        <f t="shared" si="224"/>
        <v/>
      </c>
      <c r="AO258" s="31" t="s">
        <v>57</v>
      </c>
    </row>
    <row r="259" spans="2:41" s="3" customFormat="1" ht="9.9499999999999993" customHeight="1" x14ac:dyDescent="0.2">
      <c r="B259" s="115" t="s">
        <v>8</v>
      </c>
      <c r="D259" s="40"/>
      <c r="E259" s="75" t="s">
        <v>90</v>
      </c>
      <c r="F259" s="75"/>
      <c r="G259" s="30" t="s">
        <v>91</v>
      </c>
      <c r="H259" s="30"/>
      <c r="I259" s="30" t="s">
        <v>92</v>
      </c>
      <c r="J259" s="30"/>
      <c r="L259" s="30" t="s">
        <v>146</v>
      </c>
      <c r="M259" s="30"/>
      <c r="N259" s="30"/>
      <c r="P259" s="75"/>
      <c r="Q259" s="91"/>
      <c r="R259" s="29"/>
      <c r="S259" s="39">
        <f t="shared" si="215"/>
        <v>56.85</v>
      </c>
      <c r="T259" s="37" t="s">
        <v>45</v>
      </c>
      <c r="U259" s="5" t="str">
        <f>+Instructions!$B$3</f>
        <v>J</v>
      </c>
      <c r="V259" s="52"/>
      <c r="W259" s="56">
        <f>+Instructions!$C$22</f>
        <v>0</v>
      </c>
      <c r="X259" s="17">
        <f t="shared" si="216"/>
        <v>56.85</v>
      </c>
      <c r="Y259" s="52"/>
      <c r="Z259" s="6" t="s">
        <v>616</v>
      </c>
      <c r="AA259" s="39">
        <v>56.85</v>
      </c>
      <c r="AB259" s="60">
        <f t="shared" si="217"/>
        <v>0</v>
      </c>
      <c r="AC259" s="17">
        <f t="shared" si="218"/>
        <v>56.85</v>
      </c>
      <c r="AD259" s="12">
        <f t="shared" si="219"/>
        <v>0</v>
      </c>
      <c r="AE259" s="124"/>
      <c r="AF259" s="132">
        <v>3</v>
      </c>
      <c r="AG259" s="53">
        <f t="shared" si="220"/>
        <v>56.85</v>
      </c>
      <c r="AH259" s="52"/>
      <c r="AJ259" s="17">
        <f t="shared" si="221"/>
        <v>56.85</v>
      </c>
      <c r="AK259" s="17">
        <f t="shared" si="222"/>
        <v>0</v>
      </c>
      <c r="AL259" s="17">
        <f t="shared" si="223"/>
        <v>0</v>
      </c>
      <c r="AM259" s="17" t="str">
        <f t="shared" si="224"/>
        <v/>
      </c>
      <c r="AO259" s="31" t="s">
        <v>57</v>
      </c>
    </row>
    <row r="260" spans="2:41" s="3" customFormat="1" ht="9.9499999999999993" customHeight="1" x14ac:dyDescent="0.2">
      <c r="B260" s="115" t="s">
        <v>8</v>
      </c>
      <c r="D260" s="40"/>
      <c r="E260" s="75" t="s">
        <v>90</v>
      </c>
      <c r="F260" s="75"/>
      <c r="G260" s="30" t="s">
        <v>91</v>
      </c>
      <c r="H260" s="30"/>
      <c r="I260" s="30" t="s">
        <v>92</v>
      </c>
      <c r="J260" s="30"/>
      <c r="L260" s="30" t="s">
        <v>147</v>
      </c>
      <c r="M260" s="30"/>
      <c r="N260" s="30"/>
      <c r="P260" s="75"/>
      <c r="Q260" s="91"/>
      <c r="R260" s="29"/>
      <c r="S260" s="39">
        <f t="shared" si="215"/>
        <v>56.85</v>
      </c>
      <c r="T260" s="37" t="s">
        <v>45</v>
      </c>
      <c r="U260" s="5" t="str">
        <f>+Instructions!$B$3</f>
        <v>J</v>
      </c>
      <c r="V260" s="52"/>
      <c r="W260" s="56">
        <f>+Instructions!$C$22</f>
        <v>0</v>
      </c>
      <c r="X260" s="17">
        <f t="shared" si="216"/>
        <v>56.85</v>
      </c>
      <c r="Y260" s="52"/>
      <c r="Z260" s="6" t="s">
        <v>616</v>
      </c>
      <c r="AA260" s="39">
        <v>56.85</v>
      </c>
      <c r="AB260" s="60">
        <f t="shared" si="217"/>
        <v>0</v>
      </c>
      <c r="AC260" s="17">
        <f t="shared" si="218"/>
        <v>56.85</v>
      </c>
      <c r="AD260" s="12">
        <f t="shared" si="219"/>
        <v>0</v>
      </c>
      <c r="AE260" s="124"/>
      <c r="AF260" s="132">
        <v>3</v>
      </c>
      <c r="AG260" s="53">
        <f t="shared" si="220"/>
        <v>56.85</v>
      </c>
      <c r="AH260" s="52"/>
      <c r="AJ260" s="17">
        <f t="shared" si="221"/>
        <v>56.85</v>
      </c>
      <c r="AK260" s="17">
        <f t="shared" si="222"/>
        <v>0</v>
      </c>
      <c r="AL260" s="17">
        <f t="shared" si="223"/>
        <v>0</v>
      </c>
      <c r="AM260" s="17" t="str">
        <f t="shared" si="224"/>
        <v/>
      </c>
      <c r="AO260" s="31" t="s">
        <v>57</v>
      </c>
    </row>
    <row r="261" spans="2:41" s="3" customFormat="1" ht="9.9499999999999993" customHeight="1" x14ac:dyDescent="0.2">
      <c r="B261" s="115" t="s">
        <v>8</v>
      </c>
      <c r="D261" s="40"/>
      <c r="E261" s="75" t="s">
        <v>90</v>
      </c>
      <c r="F261" s="75"/>
      <c r="G261" s="30" t="s">
        <v>91</v>
      </c>
      <c r="H261" s="30"/>
      <c r="I261" s="30" t="s">
        <v>92</v>
      </c>
      <c r="J261" s="30"/>
      <c r="L261" s="30" t="s">
        <v>148</v>
      </c>
      <c r="M261" s="30"/>
      <c r="N261" s="30"/>
      <c r="P261" s="75"/>
      <c r="Q261" s="91"/>
      <c r="R261" s="29"/>
      <c r="S261" s="39">
        <f t="shared" si="215"/>
        <v>48.75</v>
      </c>
      <c r="T261" s="37" t="s">
        <v>45</v>
      </c>
      <c r="U261" s="5" t="str">
        <f>+Instructions!$B$3</f>
        <v>J</v>
      </c>
      <c r="V261" s="52"/>
      <c r="W261" s="56">
        <f>+Instructions!$C$22</f>
        <v>0</v>
      </c>
      <c r="X261" s="17">
        <f t="shared" si="216"/>
        <v>48.75</v>
      </c>
      <c r="Y261" s="52"/>
      <c r="Z261" s="6" t="s">
        <v>616</v>
      </c>
      <c r="AA261" s="39">
        <v>48.75</v>
      </c>
      <c r="AB261" s="60">
        <f t="shared" si="217"/>
        <v>0</v>
      </c>
      <c r="AC261" s="17">
        <f t="shared" si="218"/>
        <v>48.75</v>
      </c>
      <c r="AD261" s="12">
        <f t="shared" si="219"/>
        <v>0</v>
      </c>
      <c r="AE261" s="124"/>
      <c r="AF261" s="132">
        <v>3</v>
      </c>
      <c r="AG261" s="53">
        <f t="shared" si="220"/>
        <v>48.75</v>
      </c>
      <c r="AH261" s="52"/>
      <c r="AJ261" s="17">
        <f t="shared" si="221"/>
        <v>48.75</v>
      </c>
      <c r="AK261" s="17">
        <f t="shared" si="222"/>
        <v>0</v>
      </c>
      <c r="AL261" s="17">
        <f t="shared" si="223"/>
        <v>0</v>
      </c>
      <c r="AM261" s="17" t="str">
        <f t="shared" si="224"/>
        <v/>
      </c>
      <c r="AO261" s="31" t="s">
        <v>57</v>
      </c>
    </row>
    <row r="262" spans="2:41" s="3" customFormat="1" ht="9.9499999999999993" customHeight="1" x14ac:dyDescent="0.2">
      <c r="B262" s="115" t="s">
        <v>8</v>
      </c>
      <c r="D262" s="40"/>
      <c r="E262" s="75" t="s">
        <v>90</v>
      </c>
      <c r="F262" s="75"/>
      <c r="G262" s="30" t="s">
        <v>91</v>
      </c>
      <c r="H262" s="30"/>
      <c r="I262" s="30" t="s">
        <v>92</v>
      </c>
      <c r="J262" s="30"/>
      <c r="L262" s="30" t="s">
        <v>149</v>
      </c>
      <c r="M262" s="30"/>
      <c r="N262" s="30"/>
      <c r="P262" s="75"/>
      <c r="Q262" s="91"/>
      <c r="R262" s="29"/>
      <c r="S262" s="39">
        <f t="shared" si="215"/>
        <v>51.8</v>
      </c>
      <c r="T262" s="37" t="s">
        <v>45</v>
      </c>
      <c r="U262" s="5" t="str">
        <f>+Instructions!$B$3</f>
        <v>J</v>
      </c>
      <c r="V262" s="52"/>
      <c r="W262" s="56">
        <f>+Instructions!$C$22</f>
        <v>0</v>
      </c>
      <c r="X262" s="17">
        <f t="shared" si="216"/>
        <v>51.8</v>
      </c>
      <c r="Y262" s="52"/>
      <c r="Z262" s="6" t="s">
        <v>616</v>
      </c>
      <c r="AA262" s="39">
        <v>51.8</v>
      </c>
      <c r="AB262" s="60">
        <f t="shared" si="217"/>
        <v>0</v>
      </c>
      <c r="AC262" s="17">
        <f t="shared" si="218"/>
        <v>51.8</v>
      </c>
      <c r="AD262" s="12">
        <f t="shared" si="219"/>
        <v>0</v>
      </c>
      <c r="AE262" s="124"/>
      <c r="AF262" s="132">
        <v>3</v>
      </c>
      <c r="AG262" s="53">
        <f t="shared" si="220"/>
        <v>51.8</v>
      </c>
      <c r="AH262" s="52"/>
      <c r="AJ262" s="17">
        <f t="shared" si="221"/>
        <v>51.8</v>
      </c>
      <c r="AK262" s="17">
        <f t="shared" si="222"/>
        <v>0</v>
      </c>
      <c r="AL262" s="17">
        <f t="shared" si="223"/>
        <v>0</v>
      </c>
      <c r="AM262" s="17" t="str">
        <f t="shared" si="224"/>
        <v/>
      </c>
      <c r="AO262" s="31" t="s">
        <v>57</v>
      </c>
    </row>
    <row r="263" spans="2:41" s="3" customFormat="1" ht="9.9499999999999993" customHeight="1" x14ac:dyDescent="0.2">
      <c r="B263" s="115" t="s">
        <v>8</v>
      </c>
      <c r="D263" s="40"/>
      <c r="E263" s="75" t="s">
        <v>90</v>
      </c>
      <c r="F263" s="75"/>
      <c r="G263" s="30" t="s">
        <v>91</v>
      </c>
      <c r="H263" s="30"/>
      <c r="I263" s="30" t="s">
        <v>92</v>
      </c>
      <c r="J263" s="30"/>
      <c r="L263" s="30" t="s">
        <v>150</v>
      </c>
      <c r="M263" s="30"/>
      <c r="N263" s="30"/>
      <c r="P263" s="75"/>
      <c r="Q263" s="91"/>
      <c r="R263" s="29"/>
      <c r="S263" s="39">
        <f t="shared" si="215"/>
        <v>67</v>
      </c>
      <c r="T263" s="37" t="s">
        <v>45</v>
      </c>
      <c r="U263" s="5" t="str">
        <f>+Instructions!$B$3</f>
        <v>J</v>
      </c>
      <c r="V263" s="52"/>
      <c r="W263" s="56">
        <f>+Instructions!$C$22</f>
        <v>0</v>
      </c>
      <c r="X263" s="17">
        <f t="shared" si="216"/>
        <v>67</v>
      </c>
      <c r="Y263" s="52"/>
      <c r="Z263" s="6" t="s">
        <v>616</v>
      </c>
      <c r="AA263" s="39">
        <v>67</v>
      </c>
      <c r="AB263" s="60">
        <f t="shared" si="217"/>
        <v>0</v>
      </c>
      <c r="AC263" s="17">
        <f t="shared" si="218"/>
        <v>67</v>
      </c>
      <c r="AD263" s="12">
        <f t="shared" si="219"/>
        <v>0</v>
      </c>
      <c r="AE263" s="124"/>
      <c r="AF263" s="132">
        <v>3</v>
      </c>
      <c r="AG263" s="53">
        <f t="shared" si="220"/>
        <v>67</v>
      </c>
      <c r="AH263" s="52"/>
      <c r="AJ263" s="17">
        <f t="shared" si="221"/>
        <v>67</v>
      </c>
      <c r="AK263" s="17">
        <f t="shared" si="222"/>
        <v>0</v>
      </c>
      <c r="AL263" s="17">
        <f t="shared" si="223"/>
        <v>0</v>
      </c>
      <c r="AM263" s="17" t="str">
        <f t="shared" si="224"/>
        <v/>
      </c>
      <c r="AO263" s="31" t="s">
        <v>57</v>
      </c>
    </row>
    <row r="264" spans="2:41" s="3" customFormat="1" ht="9.9499999999999993" customHeight="1" x14ac:dyDescent="0.2">
      <c r="B264" s="115" t="s">
        <v>8</v>
      </c>
      <c r="D264" s="40"/>
      <c r="E264" s="75" t="s">
        <v>90</v>
      </c>
      <c r="F264" s="75"/>
      <c r="G264" s="30" t="s">
        <v>91</v>
      </c>
      <c r="H264" s="30"/>
      <c r="I264" s="30" t="s">
        <v>92</v>
      </c>
      <c r="J264" s="30"/>
      <c r="L264" s="30" t="s">
        <v>151</v>
      </c>
      <c r="M264" s="30"/>
      <c r="N264" s="30"/>
      <c r="P264" s="75"/>
      <c r="Q264" s="91"/>
      <c r="R264" s="29"/>
      <c r="S264" s="39">
        <f t="shared" si="215"/>
        <v>48.75</v>
      </c>
      <c r="T264" s="37" t="s">
        <v>45</v>
      </c>
      <c r="U264" s="5" t="str">
        <f>+Instructions!$B$3</f>
        <v>J</v>
      </c>
      <c r="V264" s="52"/>
      <c r="W264" s="56">
        <f>+Instructions!$C$22</f>
        <v>0</v>
      </c>
      <c r="X264" s="17">
        <f t="shared" si="216"/>
        <v>48.75</v>
      </c>
      <c r="Y264" s="52"/>
      <c r="Z264" s="6" t="s">
        <v>616</v>
      </c>
      <c r="AA264" s="39">
        <v>48.75</v>
      </c>
      <c r="AB264" s="60">
        <f t="shared" si="217"/>
        <v>0</v>
      </c>
      <c r="AC264" s="17">
        <f t="shared" si="218"/>
        <v>48.75</v>
      </c>
      <c r="AD264" s="12">
        <f t="shared" si="219"/>
        <v>0</v>
      </c>
      <c r="AE264" s="124"/>
      <c r="AF264" s="132">
        <v>3</v>
      </c>
      <c r="AG264" s="53">
        <f t="shared" si="220"/>
        <v>48.75</v>
      </c>
      <c r="AH264" s="52"/>
      <c r="AJ264" s="17">
        <f t="shared" si="221"/>
        <v>48.75</v>
      </c>
      <c r="AK264" s="17">
        <f t="shared" si="222"/>
        <v>0</v>
      </c>
      <c r="AL264" s="17">
        <f t="shared" si="223"/>
        <v>0</v>
      </c>
      <c r="AM264" s="17" t="str">
        <f t="shared" si="224"/>
        <v/>
      </c>
      <c r="AO264" s="31" t="s">
        <v>57</v>
      </c>
    </row>
    <row r="265" spans="2:41" s="3" customFormat="1" ht="9.9499999999999993" customHeight="1" x14ac:dyDescent="0.2">
      <c r="B265" s="115" t="s">
        <v>8</v>
      </c>
      <c r="D265" s="40"/>
      <c r="E265" s="75" t="s">
        <v>90</v>
      </c>
      <c r="F265" s="75"/>
      <c r="G265" s="30" t="s">
        <v>91</v>
      </c>
      <c r="H265" s="30"/>
      <c r="I265" s="30" t="s">
        <v>92</v>
      </c>
      <c r="J265" s="30"/>
      <c r="L265" s="30" t="s">
        <v>152</v>
      </c>
      <c r="M265" s="30"/>
      <c r="N265" s="30"/>
      <c r="P265" s="75"/>
      <c r="Q265" s="91"/>
      <c r="R265" s="29"/>
      <c r="S265" s="39">
        <f t="shared" si="215"/>
        <v>48.75</v>
      </c>
      <c r="T265" s="37" t="s">
        <v>45</v>
      </c>
      <c r="U265" s="5" t="str">
        <f>+Instructions!$B$3</f>
        <v>J</v>
      </c>
      <c r="V265" s="52"/>
      <c r="W265" s="56">
        <f>+Instructions!$C$22</f>
        <v>0</v>
      </c>
      <c r="X265" s="17">
        <f t="shared" si="216"/>
        <v>48.75</v>
      </c>
      <c r="Y265" s="52"/>
      <c r="Z265" s="6" t="s">
        <v>616</v>
      </c>
      <c r="AA265" s="39">
        <v>48.75</v>
      </c>
      <c r="AB265" s="60">
        <f t="shared" si="217"/>
        <v>0</v>
      </c>
      <c r="AC265" s="17">
        <f t="shared" si="218"/>
        <v>48.75</v>
      </c>
      <c r="AD265" s="12">
        <f t="shared" si="219"/>
        <v>0</v>
      </c>
      <c r="AE265" s="124"/>
      <c r="AF265" s="132">
        <v>3</v>
      </c>
      <c r="AG265" s="53">
        <f t="shared" si="220"/>
        <v>48.75</v>
      </c>
      <c r="AH265" s="52"/>
      <c r="AJ265" s="17">
        <f t="shared" si="221"/>
        <v>48.75</v>
      </c>
      <c r="AK265" s="17">
        <f t="shared" si="222"/>
        <v>0</v>
      </c>
      <c r="AL265" s="17">
        <f t="shared" si="223"/>
        <v>0</v>
      </c>
      <c r="AM265" s="17" t="str">
        <f t="shared" si="224"/>
        <v/>
      </c>
      <c r="AO265" s="31" t="s">
        <v>57</v>
      </c>
    </row>
    <row r="266" spans="2:41" s="3" customFormat="1" ht="9.9499999999999993" customHeight="1" x14ac:dyDescent="0.2">
      <c r="B266" s="115" t="s">
        <v>8</v>
      </c>
      <c r="D266" s="40"/>
      <c r="E266" s="75" t="s">
        <v>90</v>
      </c>
      <c r="F266" s="75"/>
      <c r="G266" s="30" t="s">
        <v>91</v>
      </c>
      <c r="H266" s="30"/>
      <c r="I266" s="30" t="s">
        <v>92</v>
      </c>
      <c r="J266" s="30"/>
      <c r="L266" s="30" t="s">
        <v>153</v>
      </c>
      <c r="M266" s="30"/>
      <c r="N266" s="30"/>
      <c r="P266" s="75"/>
      <c r="Q266" s="91"/>
      <c r="R266" s="29"/>
      <c r="S266" s="39">
        <f t="shared" si="215"/>
        <v>51.8</v>
      </c>
      <c r="T266" s="37" t="s">
        <v>45</v>
      </c>
      <c r="U266" s="5" t="str">
        <f>+Instructions!$B$3</f>
        <v>J</v>
      </c>
      <c r="V266" s="52"/>
      <c r="W266" s="56">
        <f>+Instructions!$C$22</f>
        <v>0</v>
      </c>
      <c r="X266" s="17">
        <f t="shared" si="216"/>
        <v>51.8</v>
      </c>
      <c r="Y266" s="52"/>
      <c r="Z266" s="6" t="s">
        <v>616</v>
      </c>
      <c r="AA266" s="39">
        <v>51.8</v>
      </c>
      <c r="AB266" s="60">
        <f t="shared" si="217"/>
        <v>0</v>
      </c>
      <c r="AC266" s="17">
        <f t="shared" si="218"/>
        <v>51.8</v>
      </c>
      <c r="AD266" s="12">
        <f t="shared" si="219"/>
        <v>0</v>
      </c>
      <c r="AE266" s="124"/>
      <c r="AF266" s="132">
        <v>3</v>
      </c>
      <c r="AG266" s="53">
        <f t="shared" si="220"/>
        <v>51.8</v>
      </c>
      <c r="AH266" s="52"/>
      <c r="AJ266" s="17">
        <f t="shared" si="221"/>
        <v>51.8</v>
      </c>
      <c r="AK266" s="17">
        <f t="shared" si="222"/>
        <v>0</v>
      </c>
      <c r="AL266" s="17">
        <f t="shared" si="223"/>
        <v>0</v>
      </c>
      <c r="AM266" s="17" t="str">
        <f t="shared" si="224"/>
        <v/>
      </c>
      <c r="AO266" s="31" t="s">
        <v>57</v>
      </c>
    </row>
    <row r="267" spans="2:41" s="3" customFormat="1" ht="9.9499999999999993" customHeight="1" x14ac:dyDescent="0.2">
      <c r="B267" s="115" t="s">
        <v>8</v>
      </c>
      <c r="D267" s="40"/>
      <c r="E267" s="75" t="s">
        <v>90</v>
      </c>
      <c r="F267" s="75"/>
      <c r="G267" s="30" t="s">
        <v>91</v>
      </c>
      <c r="H267" s="30"/>
      <c r="I267" s="30" t="s">
        <v>92</v>
      </c>
      <c r="J267" s="30"/>
      <c r="L267" s="30" t="s">
        <v>154</v>
      </c>
      <c r="M267" s="30"/>
      <c r="N267" s="30"/>
      <c r="P267" s="75"/>
      <c r="Q267" s="91"/>
      <c r="R267" s="29"/>
      <c r="S267" s="39">
        <f t="shared" si="215"/>
        <v>53.85</v>
      </c>
      <c r="T267" s="37" t="s">
        <v>45</v>
      </c>
      <c r="U267" s="5" t="str">
        <f>+Instructions!$B$3</f>
        <v>J</v>
      </c>
      <c r="V267" s="52"/>
      <c r="W267" s="56">
        <f>+Instructions!$C$22</f>
        <v>0</v>
      </c>
      <c r="X267" s="17">
        <f t="shared" si="216"/>
        <v>53.85</v>
      </c>
      <c r="Y267" s="52"/>
      <c r="Z267" s="6" t="s">
        <v>616</v>
      </c>
      <c r="AA267" s="39">
        <v>53.85</v>
      </c>
      <c r="AB267" s="60">
        <f t="shared" si="217"/>
        <v>0</v>
      </c>
      <c r="AC267" s="17">
        <f t="shared" si="218"/>
        <v>53.85</v>
      </c>
      <c r="AD267" s="12">
        <f t="shared" si="219"/>
        <v>0</v>
      </c>
      <c r="AE267" s="124"/>
      <c r="AF267" s="132">
        <v>3</v>
      </c>
      <c r="AG267" s="53">
        <f t="shared" si="220"/>
        <v>53.85</v>
      </c>
      <c r="AH267" s="52"/>
      <c r="AJ267" s="17">
        <f t="shared" si="221"/>
        <v>53.85</v>
      </c>
      <c r="AK267" s="17">
        <f t="shared" si="222"/>
        <v>0</v>
      </c>
      <c r="AL267" s="17">
        <f t="shared" si="223"/>
        <v>0</v>
      </c>
      <c r="AM267" s="17" t="str">
        <f t="shared" si="224"/>
        <v/>
      </c>
      <c r="AO267" s="31" t="s">
        <v>57</v>
      </c>
    </row>
    <row r="268" spans="2:41" s="3" customFormat="1" ht="9.9499999999999993" customHeight="1" x14ac:dyDescent="0.2">
      <c r="B268" s="115" t="s">
        <v>8</v>
      </c>
      <c r="D268" s="40"/>
      <c r="E268" s="75" t="s">
        <v>90</v>
      </c>
      <c r="F268" s="75"/>
      <c r="G268" s="30" t="s">
        <v>91</v>
      </c>
      <c r="H268" s="30"/>
      <c r="I268" s="30" t="s">
        <v>92</v>
      </c>
      <c r="J268" s="30"/>
      <c r="L268" s="30" t="s">
        <v>155</v>
      </c>
      <c r="M268" s="30"/>
      <c r="N268" s="30"/>
      <c r="P268" s="75"/>
      <c r="Q268" s="91"/>
      <c r="R268" s="29"/>
      <c r="S268" s="39">
        <f t="shared" si="215"/>
        <v>56.85</v>
      </c>
      <c r="T268" s="37" t="s">
        <v>45</v>
      </c>
      <c r="U268" s="5" t="str">
        <f>+Instructions!$B$3</f>
        <v>J</v>
      </c>
      <c r="V268" s="52"/>
      <c r="W268" s="56">
        <f>+Instructions!$C$22</f>
        <v>0</v>
      </c>
      <c r="X268" s="17">
        <f t="shared" si="216"/>
        <v>56.85</v>
      </c>
      <c r="Y268" s="52"/>
      <c r="Z268" s="6" t="s">
        <v>616</v>
      </c>
      <c r="AA268" s="39">
        <v>56.85</v>
      </c>
      <c r="AB268" s="60">
        <f t="shared" si="217"/>
        <v>0</v>
      </c>
      <c r="AC268" s="17">
        <f t="shared" si="218"/>
        <v>56.85</v>
      </c>
      <c r="AD268" s="12">
        <f t="shared" si="219"/>
        <v>0</v>
      </c>
      <c r="AE268" s="124"/>
      <c r="AF268" s="132">
        <v>3</v>
      </c>
      <c r="AG268" s="53">
        <f t="shared" si="220"/>
        <v>56.85</v>
      </c>
      <c r="AH268" s="52"/>
      <c r="AJ268" s="17">
        <f t="shared" si="221"/>
        <v>56.85</v>
      </c>
      <c r="AK268" s="17">
        <f t="shared" si="222"/>
        <v>0</v>
      </c>
      <c r="AL268" s="17">
        <f t="shared" si="223"/>
        <v>0</v>
      </c>
      <c r="AM268" s="17" t="str">
        <f t="shared" si="224"/>
        <v/>
      </c>
      <c r="AO268" s="31" t="s">
        <v>57</v>
      </c>
    </row>
    <row r="269" spans="2:41" s="3" customFormat="1" ht="9.9499999999999993" customHeight="1" x14ac:dyDescent="0.2">
      <c r="B269" s="115" t="s">
        <v>8</v>
      </c>
      <c r="D269" s="40"/>
      <c r="E269" s="75" t="s">
        <v>90</v>
      </c>
      <c r="F269" s="75"/>
      <c r="G269" s="30" t="s">
        <v>91</v>
      </c>
      <c r="H269" s="30"/>
      <c r="I269" s="30" t="s">
        <v>92</v>
      </c>
      <c r="J269" s="30"/>
      <c r="L269" s="30" t="s">
        <v>156</v>
      </c>
      <c r="M269" s="30"/>
      <c r="N269" s="30"/>
      <c r="P269" s="75"/>
      <c r="Q269" s="91"/>
      <c r="R269" s="29"/>
      <c r="S269" s="39">
        <f t="shared" si="215"/>
        <v>48.75</v>
      </c>
      <c r="T269" s="37" t="s">
        <v>45</v>
      </c>
      <c r="U269" s="5" t="str">
        <f>+Instructions!$B$3</f>
        <v>J</v>
      </c>
      <c r="V269" s="52"/>
      <c r="W269" s="56">
        <f>+Instructions!$C$22</f>
        <v>0</v>
      </c>
      <c r="X269" s="17">
        <f t="shared" si="216"/>
        <v>48.75</v>
      </c>
      <c r="Y269" s="52"/>
      <c r="Z269" s="6" t="s">
        <v>616</v>
      </c>
      <c r="AA269" s="39">
        <v>48.75</v>
      </c>
      <c r="AB269" s="60">
        <f t="shared" si="217"/>
        <v>0</v>
      </c>
      <c r="AC269" s="17">
        <f t="shared" si="218"/>
        <v>48.75</v>
      </c>
      <c r="AD269" s="12">
        <f t="shared" si="219"/>
        <v>0</v>
      </c>
      <c r="AE269" s="124"/>
      <c r="AF269" s="132">
        <v>3</v>
      </c>
      <c r="AG269" s="53">
        <f t="shared" si="220"/>
        <v>48.75</v>
      </c>
      <c r="AH269" s="52"/>
      <c r="AJ269" s="17">
        <f t="shared" si="221"/>
        <v>48.75</v>
      </c>
      <c r="AK269" s="17">
        <f t="shared" si="222"/>
        <v>0</v>
      </c>
      <c r="AL269" s="17">
        <f t="shared" si="223"/>
        <v>0</v>
      </c>
      <c r="AM269" s="17" t="str">
        <f t="shared" si="224"/>
        <v/>
      </c>
      <c r="AO269" s="31" t="s">
        <v>57</v>
      </c>
    </row>
    <row r="270" spans="2:41" s="3" customFormat="1" ht="9.9499999999999993" customHeight="1" x14ac:dyDescent="0.2">
      <c r="B270" s="115" t="s">
        <v>8</v>
      </c>
      <c r="D270" s="40"/>
      <c r="E270" s="75" t="s">
        <v>90</v>
      </c>
      <c r="F270" s="75"/>
      <c r="G270" s="30" t="s">
        <v>91</v>
      </c>
      <c r="H270" s="30"/>
      <c r="I270" s="30" t="s">
        <v>92</v>
      </c>
      <c r="J270" s="30"/>
      <c r="L270" s="30" t="s">
        <v>157</v>
      </c>
      <c r="M270" s="30"/>
      <c r="N270" s="30"/>
      <c r="P270" s="75"/>
      <c r="Q270" s="91"/>
      <c r="R270" s="29"/>
      <c r="S270" s="39">
        <f t="shared" si="215"/>
        <v>48.75</v>
      </c>
      <c r="T270" s="37" t="s">
        <v>45</v>
      </c>
      <c r="U270" s="5" t="str">
        <f>+Instructions!$B$3</f>
        <v>J</v>
      </c>
      <c r="V270" s="52"/>
      <c r="W270" s="56">
        <f>+Instructions!$C$22</f>
        <v>0</v>
      </c>
      <c r="X270" s="17">
        <f t="shared" si="216"/>
        <v>48.75</v>
      </c>
      <c r="Y270" s="52"/>
      <c r="Z270" s="6" t="s">
        <v>616</v>
      </c>
      <c r="AA270" s="39">
        <v>48.75</v>
      </c>
      <c r="AB270" s="60">
        <f t="shared" si="217"/>
        <v>0</v>
      </c>
      <c r="AC270" s="17">
        <f t="shared" si="218"/>
        <v>48.75</v>
      </c>
      <c r="AD270" s="12">
        <f t="shared" si="219"/>
        <v>0</v>
      </c>
      <c r="AE270" s="124"/>
      <c r="AF270" s="132">
        <v>3</v>
      </c>
      <c r="AG270" s="53">
        <f t="shared" si="220"/>
        <v>48.75</v>
      </c>
      <c r="AH270" s="52"/>
      <c r="AJ270" s="17">
        <f t="shared" si="221"/>
        <v>48.75</v>
      </c>
      <c r="AK270" s="17">
        <f t="shared" si="222"/>
        <v>0</v>
      </c>
      <c r="AL270" s="17">
        <f t="shared" si="223"/>
        <v>0</v>
      </c>
      <c r="AM270" s="17" t="str">
        <f t="shared" si="224"/>
        <v/>
      </c>
      <c r="AO270" s="31" t="s">
        <v>57</v>
      </c>
    </row>
    <row r="271" spans="2:41" s="3" customFormat="1" ht="9.9499999999999993" customHeight="1" x14ac:dyDescent="0.2">
      <c r="B271" s="115" t="s">
        <v>8</v>
      </c>
      <c r="D271" s="40"/>
      <c r="E271" s="75" t="s">
        <v>90</v>
      </c>
      <c r="F271" s="75"/>
      <c r="G271" s="30" t="s">
        <v>91</v>
      </c>
      <c r="H271" s="30"/>
      <c r="I271" s="30" t="s">
        <v>92</v>
      </c>
      <c r="J271" s="30"/>
      <c r="L271" s="30" t="s">
        <v>158</v>
      </c>
      <c r="M271" s="30"/>
      <c r="N271" s="30"/>
      <c r="P271" s="75"/>
      <c r="Q271" s="91"/>
      <c r="R271" s="29"/>
      <c r="S271" s="39">
        <f t="shared" si="215"/>
        <v>48.75</v>
      </c>
      <c r="T271" s="37" t="s">
        <v>45</v>
      </c>
      <c r="U271" s="5" t="str">
        <f>+Instructions!$B$3</f>
        <v>J</v>
      </c>
      <c r="V271" s="52"/>
      <c r="W271" s="56">
        <f>+Instructions!$C$22</f>
        <v>0</v>
      </c>
      <c r="X271" s="17">
        <f t="shared" si="216"/>
        <v>48.75</v>
      </c>
      <c r="Y271" s="52"/>
      <c r="Z271" s="6" t="s">
        <v>616</v>
      </c>
      <c r="AA271" s="39">
        <v>48.75</v>
      </c>
      <c r="AB271" s="60">
        <f t="shared" si="217"/>
        <v>0</v>
      </c>
      <c r="AC271" s="17">
        <f t="shared" si="218"/>
        <v>48.75</v>
      </c>
      <c r="AD271" s="12">
        <f t="shared" si="219"/>
        <v>0</v>
      </c>
      <c r="AE271" s="124"/>
      <c r="AF271" s="132">
        <v>3</v>
      </c>
      <c r="AG271" s="53">
        <f t="shared" si="220"/>
        <v>48.75</v>
      </c>
      <c r="AH271" s="52"/>
      <c r="AJ271" s="17">
        <f t="shared" si="221"/>
        <v>48.75</v>
      </c>
      <c r="AK271" s="17">
        <f t="shared" si="222"/>
        <v>0</v>
      </c>
      <c r="AL271" s="17">
        <f t="shared" si="223"/>
        <v>0</v>
      </c>
      <c r="AM271" s="17" t="str">
        <f t="shared" si="224"/>
        <v/>
      </c>
      <c r="AO271" s="31" t="s">
        <v>57</v>
      </c>
    </row>
    <row r="272" spans="2:41" s="3" customFormat="1" ht="9.9499999999999993" customHeight="1" x14ac:dyDescent="0.2">
      <c r="B272" s="115" t="s">
        <v>8</v>
      </c>
      <c r="D272" s="40"/>
      <c r="E272" s="75" t="s">
        <v>90</v>
      </c>
      <c r="F272" s="75"/>
      <c r="G272" s="30" t="s">
        <v>91</v>
      </c>
      <c r="H272" s="30"/>
      <c r="I272" s="30" t="s">
        <v>92</v>
      </c>
      <c r="J272" s="30"/>
      <c r="L272" s="30" t="s">
        <v>159</v>
      </c>
      <c r="M272" s="30"/>
      <c r="N272" s="30"/>
      <c r="P272" s="75"/>
      <c r="Q272" s="91"/>
      <c r="R272" s="29"/>
      <c r="S272" s="39">
        <f t="shared" si="215"/>
        <v>53.85</v>
      </c>
      <c r="T272" s="37" t="s">
        <v>45</v>
      </c>
      <c r="U272" s="5" t="str">
        <f>+Instructions!$B$3</f>
        <v>J</v>
      </c>
      <c r="V272" s="52"/>
      <c r="W272" s="56">
        <f>+Instructions!$C$22</f>
        <v>0</v>
      </c>
      <c r="X272" s="17">
        <f t="shared" si="216"/>
        <v>53.85</v>
      </c>
      <c r="Y272" s="52"/>
      <c r="Z272" s="6" t="s">
        <v>616</v>
      </c>
      <c r="AA272" s="39">
        <v>53.85</v>
      </c>
      <c r="AB272" s="60">
        <f t="shared" si="217"/>
        <v>0</v>
      </c>
      <c r="AC272" s="17">
        <f t="shared" si="218"/>
        <v>53.85</v>
      </c>
      <c r="AD272" s="12">
        <f t="shared" si="219"/>
        <v>0</v>
      </c>
      <c r="AE272" s="124"/>
      <c r="AF272" s="132">
        <v>3</v>
      </c>
      <c r="AG272" s="53">
        <f t="shared" si="220"/>
        <v>53.85</v>
      </c>
      <c r="AH272" s="52"/>
      <c r="AJ272" s="17">
        <f t="shared" si="221"/>
        <v>53.85</v>
      </c>
      <c r="AK272" s="17">
        <f t="shared" si="222"/>
        <v>0</v>
      </c>
      <c r="AL272" s="17">
        <f t="shared" si="223"/>
        <v>0</v>
      </c>
      <c r="AM272" s="17" t="str">
        <f t="shared" si="224"/>
        <v/>
      </c>
      <c r="AO272" s="31" t="s">
        <v>57</v>
      </c>
    </row>
    <row r="273" spans="2:41" s="3" customFormat="1" ht="9.9499999999999993" customHeight="1" x14ac:dyDescent="0.2">
      <c r="B273" s="115" t="s">
        <v>8</v>
      </c>
      <c r="D273" s="40"/>
      <c r="E273" s="75" t="s">
        <v>90</v>
      </c>
      <c r="F273" s="75"/>
      <c r="G273" s="30" t="s">
        <v>91</v>
      </c>
      <c r="H273" s="30"/>
      <c r="I273" s="30" t="s">
        <v>92</v>
      </c>
      <c r="J273" s="30"/>
      <c r="K273" s="30"/>
      <c r="L273" s="30" t="s">
        <v>585</v>
      </c>
      <c r="M273" s="30"/>
      <c r="N273" s="30"/>
      <c r="P273" s="75"/>
      <c r="Q273" s="91"/>
      <c r="R273" s="29" t="s">
        <v>50</v>
      </c>
      <c r="S273" s="39"/>
      <c r="T273" s="37" t="s">
        <v>45</v>
      </c>
      <c r="U273" s="5" t="str">
        <f>+Instructions!$B$3</f>
        <v>J</v>
      </c>
      <c r="V273" s="52"/>
      <c r="W273" s="56">
        <f>+Instructions!$C$22</f>
        <v>0</v>
      </c>
      <c r="X273" s="17">
        <f t="shared" si="216"/>
        <v>0.05</v>
      </c>
      <c r="Y273" s="52"/>
      <c r="Z273" s="6" t="s">
        <v>557</v>
      </c>
      <c r="AA273" s="39">
        <v>0.05</v>
      </c>
      <c r="AB273" s="60">
        <f t="shared" si="217"/>
        <v>0</v>
      </c>
      <c r="AC273" s="17">
        <f t="shared" si="218"/>
        <v>0.05</v>
      </c>
      <c r="AD273" s="12">
        <f t="shared" si="219"/>
        <v>0</v>
      </c>
      <c r="AE273" s="124"/>
      <c r="AF273" s="132">
        <v>3</v>
      </c>
      <c r="AG273" s="53">
        <f t="shared" si="220"/>
        <v>0.05</v>
      </c>
      <c r="AH273" s="52"/>
      <c r="AJ273" s="17">
        <f t="shared" si="221"/>
        <v>0.05</v>
      </c>
      <c r="AK273" s="17">
        <f t="shared" si="222"/>
        <v>0</v>
      </c>
      <c r="AL273" s="17">
        <f t="shared" si="223"/>
        <v>0</v>
      </c>
      <c r="AM273" s="17" t="str">
        <f t="shared" si="224"/>
        <v/>
      </c>
      <c r="AO273" s="31" t="s">
        <v>57</v>
      </c>
    </row>
    <row r="274" spans="2:41" s="3" customFormat="1" ht="9.9499999999999993" customHeight="1" x14ac:dyDescent="0.2">
      <c r="B274" s="115" t="s">
        <v>8</v>
      </c>
      <c r="D274" s="40"/>
      <c r="E274" s="75" t="s">
        <v>90</v>
      </c>
      <c r="F274" s="75"/>
      <c r="G274" s="30" t="s">
        <v>91</v>
      </c>
      <c r="H274" s="30"/>
      <c r="I274" s="30" t="s">
        <v>92</v>
      </c>
      <c r="J274" s="30"/>
      <c r="K274" s="30"/>
      <c r="L274" s="30" t="s">
        <v>586</v>
      </c>
      <c r="M274" s="30"/>
      <c r="N274" s="30"/>
      <c r="P274" s="75"/>
      <c r="Q274" s="91"/>
      <c r="R274" s="29" t="s">
        <v>50</v>
      </c>
      <c r="S274" s="39"/>
      <c r="T274" s="37" t="s">
        <v>45</v>
      </c>
      <c r="U274" s="5" t="str">
        <f>+Instructions!$B$3</f>
        <v>J</v>
      </c>
      <c r="V274" s="52"/>
      <c r="W274" s="56">
        <f>+Instructions!$C$22</f>
        <v>0</v>
      </c>
      <c r="X274" s="17">
        <f t="shared" si="216"/>
        <v>0.05</v>
      </c>
      <c r="Y274" s="52"/>
      <c r="Z274" s="6" t="s">
        <v>557</v>
      </c>
      <c r="AA274" s="39">
        <v>0.05</v>
      </c>
      <c r="AB274" s="60">
        <f t="shared" si="217"/>
        <v>0</v>
      </c>
      <c r="AC274" s="17">
        <f t="shared" si="218"/>
        <v>0.05</v>
      </c>
      <c r="AD274" s="12">
        <f t="shared" si="219"/>
        <v>0</v>
      </c>
      <c r="AE274" s="124"/>
      <c r="AF274" s="132">
        <v>3</v>
      </c>
      <c r="AG274" s="53">
        <f t="shared" si="220"/>
        <v>0.05</v>
      </c>
      <c r="AH274" s="52"/>
      <c r="AJ274" s="17">
        <f t="shared" si="221"/>
        <v>0.05</v>
      </c>
      <c r="AK274" s="17">
        <f t="shared" si="222"/>
        <v>0</v>
      </c>
      <c r="AL274" s="17">
        <f t="shared" si="223"/>
        <v>0</v>
      </c>
      <c r="AM274" s="17" t="str">
        <f t="shared" si="224"/>
        <v/>
      </c>
      <c r="AO274" s="31" t="s">
        <v>57</v>
      </c>
    </row>
    <row r="275" spans="2:41" s="3" customFormat="1" ht="9.9499999999999993" customHeight="1" x14ac:dyDescent="0.2">
      <c r="B275" s="115" t="s">
        <v>8</v>
      </c>
      <c r="D275" s="40"/>
      <c r="E275" s="75" t="s">
        <v>90</v>
      </c>
      <c r="F275" s="75"/>
      <c r="G275" s="30" t="s">
        <v>91</v>
      </c>
      <c r="H275" s="30"/>
      <c r="I275" s="30" t="s">
        <v>92</v>
      </c>
      <c r="J275" s="30"/>
      <c r="L275" s="30" t="s">
        <v>160</v>
      </c>
      <c r="M275" s="30"/>
      <c r="N275" s="30"/>
      <c r="P275" s="75"/>
      <c r="Q275" s="91"/>
      <c r="R275" s="29"/>
      <c r="S275" s="39">
        <f t="shared" si="215"/>
        <v>57.9</v>
      </c>
      <c r="T275" s="37" t="s">
        <v>45</v>
      </c>
      <c r="U275" s="5" t="str">
        <f>+Instructions!$B$3</f>
        <v>J</v>
      </c>
      <c r="V275" s="52"/>
      <c r="W275" s="56">
        <f>+Instructions!$C$22</f>
        <v>0</v>
      </c>
      <c r="X275" s="17">
        <f t="shared" si="216"/>
        <v>57.9</v>
      </c>
      <c r="Y275" s="52"/>
      <c r="Z275" s="6" t="s">
        <v>616</v>
      </c>
      <c r="AA275" s="39">
        <v>57.9</v>
      </c>
      <c r="AB275" s="60">
        <f t="shared" si="217"/>
        <v>0</v>
      </c>
      <c r="AC275" s="17">
        <f t="shared" si="218"/>
        <v>57.9</v>
      </c>
      <c r="AD275" s="12">
        <f t="shared" si="219"/>
        <v>0</v>
      </c>
      <c r="AE275" s="124"/>
      <c r="AF275" s="132">
        <v>3</v>
      </c>
      <c r="AG275" s="53">
        <f t="shared" si="220"/>
        <v>57.9</v>
      </c>
      <c r="AH275" s="52"/>
      <c r="AJ275" s="17">
        <f t="shared" si="221"/>
        <v>57.9</v>
      </c>
      <c r="AK275" s="17">
        <f t="shared" si="222"/>
        <v>0</v>
      </c>
      <c r="AL275" s="17">
        <f t="shared" si="223"/>
        <v>0</v>
      </c>
      <c r="AM275" s="17" t="str">
        <f t="shared" si="224"/>
        <v/>
      </c>
      <c r="AO275" s="31" t="s">
        <v>57</v>
      </c>
    </row>
    <row r="276" spans="2:41" s="3" customFormat="1" ht="9.9499999999999993" customHeight="1" x14ac:dyDescent="0.2">
      <c r="B276" s="115" t="s">
        <v>8</v>
      </c>
      <c r="D276" s="40"/>
      <c r="E276" s="75" t="s">
        <v>90</v>
      </c>
      <c r="F276" s="75"/>
      <c r="G276" s="30" t="s">
        <v>91</v>
      </c>
      <c r="H276" s="30"/>
      <c r="I276" s="30" t="s">
        <v>92</v>
      </c>
      <c r="J276" s="30"/>
      <c r="L276" s="30" t="s">
        <v>161</v>
      </c>
      <c r="M276" s="30"/>
      <c r="N276" s="30"/>
      <c r="P276" s="75"/>
      <c r="Q276" s="91"/>
      <c r="R276" s="29"/>
      <c r="S276" s="39">
        <f t="shared" si="215"/>
        <v>64</v>
      </c>
      <c r="T276" s="37" t="s">
        <v>45</v>
      </c>
      <c r="U276" s="5" t="str">
        <f>+Instructions!$B$3</f>
        <v>J</v>
      </c>
      <c r="V276" s="52"/>
      <c r="W276" s="56">
        <f>+Instructions!$C$22</f>
        <v>0</v>
      </c>
      <c r="X276" s="17">
        <f t="shared" si="216"/>
        <v>64</v>
      </c>
      <c r="Y276" s="52"/>
      <c r="Z276" s="6" t="s">
        <v>616</v>
      </c>
      <c r="AA276" s="39">
        <v>64</v>
      </c>
      <c r="AB276" s="60">
        <f t="shared" si="217"/>
        <v>0</v>
      </c>
      <c r="AC276" s="17">
        <f t="shared" si="218"/>
        <v>64</v>
      </c>
      <c r="AD276" s="12">
        <f t="shared" si="219"/>
        <v>0</v>
      </c>
      <c r="AE276" s="124"/>
      <c r="AF276" s="132">
        <v>3</v>
      </c>
      <c r="AG276" s="53">
        <f t="shared" si="220"/>
        <v>64</v>
      </c>
      <c r="AH276" s="52"/>
      <c r="AJ276" s="17">
        <f t="shared" si="221"/>
        <v>64</v>
      </c>
      <c r="AK276" s="17">
        <f t="shared" si="222"/>
        <v>0</v>
      </c>
      <c r="AL276" s="17">
        <f t="shared" si="223"/>
        <v>0</v>
      </c>
      <c r="AM276" s="17" t="str">
        <f t="shared" si="224"/>
        <v/>
      </c>
      <c r="AO276" s="31" t="s">
        <v>57</v>
      </c>
    </row>
    <row r="277" spans="2:41" s="3" customFormat="1" ht="9.9499999999999993" customHeight="1" x14ac:dyDescent="0.2">
      <c r="B277" s="115" t="s">
        <v>8</v>
      </c>
      <c r="D277" s="40"/>
      <c r="E277" s="75" t="s">
        <v>90</v>
      </c>
      <c r="F277" s="75"/>
      <c r="G277" s="30" t="s">
        <v>91</v>
      </c>
      <c r="H277" s="30"/>
      <c r="I277" s="30" t="s">
        <v>92</v>
      </c>
      <c r="J277" s="30"/>
      <c r="L277" s="30" t="s">
        <v>162</v>
      </c>
      <c r="M277" s="30"/>
      <c r="N277" s="30"/>
      <c r="P277" s="75"/>
      <c r="Q277" s="91"/>
      <c r="R277" s="29"/>
      <c r="S277" s="39">
        <f t="shared" si="215"/>
        <v>48.75</v>
      </c>
      <c r="T277" s="37" t="s">
        <v>45</v>
      </c>
      <c r="U277" s="5" t="str">
        <f>+Instructions!$B$3</f>
        <v>J</v>
      </c>
      <c r="V277" s="52"/>
      <c r="W277" s="56">
        <f>+Instructions!$C$22</f>
        <v>0</v>
      </c>
      <c r="X277" s="17">
        <f t="shared" si="216"/>
        <v>48.75</v>
      </c>
      <c r="Y277" s="52"/>
      <c r="Z277" s="6" t="s">
        <v>616</v>
      </c>
      <c r="AA277" s="39">
        <v>48.75</v>
      </c>
      <c r="AB277" s="60">
        <f t="shared" si="217"/>
        <v>0</v>
      </c>
      <c r="AC277" s="17">
        <f t="shared" si="218"/>
        <v>48.75</v>
      </c>
      <c r="AD277" s="12">
        <f t="shared" si="219"/>
        <v>0</v>
      </c>
      <c r="AE277" s="124"/>
      <c r="AF277" s="132">
        <v>3</v>
      </c>
      <c r="AG277" s="53">
        <f t="shared" si="220"/>
        <v>48.75</v>
      </c>
      <c r="AH277" s="52"/>
      <c r="AJ277" s="17">
        <f t="shared" si="221"/>
        <v>48.75</v>
      </c>
      <c r="AK277" s="17">
        <f t="shared" si="222"/>
        <v>0</v>
      </c>
      <c r="AL277" s="17">
        <f t="shared" si="223"/>
        <v>0</v>
      </c>
      <c r="AM277" s="17" t="str">
        <f t="shared" si="224"/>
        <v/>
      </c>
      <c r="AO277" s="31" t="s">
        <v>57</v>
      </c>
    </row>
    <row r="278" spans="2:41" s="3" customFormat="1" ht="9.9499999999999993" customHeight="1" x14ac:dyDescent="0.2">
      <c r="B278" s="115" t="s">
        <v>8</v>
      </c>
      <c r="D278" s="40"/>
      <c r="E278" s="75" t="s">
        <v>90</v>
      </c>
      <c r="F278" s="75"/>
      <c r="G278" s="30" t="s">
        <v>91</v>
      </c>
      <c r="H278" s="30"/>
      <c r="I278" s="30" t="s">
        <v>92</v>
      </c>
      <c r="J278" s="30"/>
      <c r="L278" s="30" t="s">
        <v>163</v>
      </c>
      <c r="M278" s="30"/>
      <c r="N278" s="30"/>
      <c r="P278" s="75"/>
      <c r="Q278" s="91"/>
      <c r="R278" s="29"/>
      <c r="S278" s="39">
        <f t="shared" si="215"/>
        <v>51.8</v>
      </c>
      <c r="T278" s="37" t="s">
        <v>45</v>
      </c>
      <c r="U278" s="5" t="str">
        <f>+Instructions!$B$3</f>
        <v>J</v>
      </c>
      <c r="V278" s="52"/>
      <c r="W278" s="56">
        <f>+Instructions!$C$22</f>
        <v>0</v>
      </c>
      <c r="X278" s="17">
        <f t="shared" si="216"/>
        <v>51.8</v>
      </c>
      <c r="Y278" s="52"/>
      <c r="Z278" s="6" t="s">
        <v>616</v>
      </c>
      <c r="AA278" s="39">
        <v>51.8</v>
      </c>
      <c r="AB278" s="60">
        <f t="shared" si="217"/>
        <v>0</v>
      </c>
      <c r="AC278" s="17">
        <f t="shared" si="218"/>
        <v>51.8</v>
      </c>
      <c r="AD278" s="12">
        <f t="shared" si="219"/>
        <v>0</v>
      </c>
      <c r="AE278" s="124"/>
      <c r="AF278" s="132">
        <v>3</v>
      </c>
      <c r="AG278" s="53">
        <f t="shared" si="220"/>
        <v>51.8</v>
      </c>
      <c r="AH278" s="52"/>
      <c r="AJ278" s="17">
        <f t="shared" si="221"/>
        <v>51.8</v>
      </c>
      <c r="AK278" s="17">
        <f t="shared" si="222"/>
        <v>0</v>
      </c>
      <c r="AL278" s="17">
        <f t="shared" si="223"/>
        <v>0</v>
      </c>
      <c r="AM278" s="17" t="str">
        <f t="shared" si="224"/>
        <v/>
      </c>
      <c r="AO278" s="31" t="s">
        <v>57</v>
      </c>
    </row>
    <row r="279" spans="2:41" s="3" customFormat="1" ht="9.9499999999999993" customHeight="1" x14ac:dyDescent="0.2">
      <c r="B279" s="115" t="s">
        <v>8</v>
      </c>
      <c r="D279" s="40"/>
      <c r="E279" s="75" t="s">
        <v>90</v>
      </c>
      <c r="F279" s="75"/>
      <c r="G279" s="30" t="s">
        <v>91</v>
      </c>
      <c r="H279" s="30"/>
      <c r="I279" s="30" t="s">
        <v>92</v>
      </c>
      <c r="J279" s="30"/>
      <c r="L279" s="30" t="s">
        <v>164</v>
      </c>
      <c r="M279" s="30"/>
      <c r="N279" s="30"/>
      <c r="P279" s="75"/>
      <c r="Q279" s="91"/>
      <c r="R279" s="29"/>
      <c r="S279" s="39">
        <f t="shared" si="215"/>
        <v>59.9</v>
      </c>
      <c r="T279" s="37" t="s">
        <v>45</v>
      </c>
      <c r="U279" s="5" t="str">
        <f>+Instructions!$B$3</f>
        <v>J</v>
      </c>
      <c r="V279" s="52"/>
      <c r="W279" s="56">
        <f>+Instructions!$C$22</f>
        <v>0</v>
      </c>
      <c r="X279" s="17">
        <f t="shared" si="216"/>
        <v>59.9</v>
      </c>
      <c r="Y279" s="52"/>
      <c r="Z279" s="6" t="s">
        <v>616</v>
      </c>
      <c r="AA279" s="39">
        <v>59.9</v>
      </c>
      <c r="AB279" s="60">
        <f t="shared" si="217"/>
        <v>0</v>
      </c>
      <c r="AC279" s="17">
        <f t="shared" si="218"/>
        <v>59.9</v>
      </c>
      <c r="AD279" s="12">
        <f t="shared" si="219"/>
        <v>0</v>
      </c>
      <c r="AE279" s="124"/>
      <c r="AF279" s="132">
        <v>3</v>
      </c>
      <c r="AG279" s="53">
        <f t="shared" si="220"/>
        <v>59.9</v>
      </c>
      <c r="AH279" s="52"/>
      <c r="AJ279" s="17">
        <f t="shared" si="221"/>
        <v>59.9</v>
      </c>
      <c r="AK279" s="17">
        <f t="shared" si="222"/>
        <v>0</v>
      </c>
      <c r="AL279" s="17">
        <f t="shared" si="223"/>
        <v>0</v>
      </c>
      <c r="AM279" s="17" t="str">
        <f t="shared" si="224"/>
        <v/>
      </c>
      <c r="AO279" s="31" t="s">
        <v>57</v>
      </c>
    </row>
    <row r="280" spans="2:41" s="3" customFormat="1" ht="9.9499999999999993" customHeight="1" x14ac:dyDescent="0.2">
      <c r="B280" s="115" t="s">
        <v>8</v>
      </c>
      <c r="D280" s="40"/>
      <c r="E280" s="75" t="s">
        <v>90</v>
      </c>
      <c r="F280" s="75"/>
      <c r="G280" s="30" t="s">
        <v>91</v>
      </c>
      <c r="H280" s="30"/>
      <c r="I280" s="30" t="s">
        <v>92</v>
      </c>
      <c r="J280" s="30"/>
      <c r="L280" s="30" t="s">
        <v>165</v>
      </c>
      <c r="M280" s="30"/>
      <c r="N280" s="30"/>
      <c r="P280" s="75"/>
      <c r="Q280" s="91"/>
      <c r="R280" s="29"/>
      <c r="S280" s="39">
        <f t="shared" si="215"/>
        <v>67</v>
      </c>
      <c r="T280" s="37" t="s">
        <v>45</v>
      </c>
      <c r="U280" s="5" t="str">
        <f>+Instructions!$B$3</f>
        <v>J</v>
      </c>
      <c r="V280" s="52"/>
      <c r="W280" s="56">
        <f>+Instructions!$C$22</f>
        <v>0</v>
      </c>
      <c r="X280" s="17">
        <f t="shared" si="216"/>
        <v>67</v>
      </c>
      <c r="Y280" s="52"/>
      <c r="Z280" s="6" t="s">
        <v>616</v>
      </c>
      <c r="AA280" s="39">
        <v>67</v>
      </c>
      <c r="AB280" s="60">
        <f t="shared" si="217"/>
        <v>0</v>
      </c>
      <c r="AC280" s="17">
        <f t="shared" si="218"/>
        <v>67</v>
      </c>
      <c r="AD280" s="12">
        <f t="shared" si="219"/>
        <v>0</v>
      </c>
      <c r="AE280" s="124"/>
      <c r="AF280" s="132">
        <v>3</v>
      </c>
      <c r="AG280" s="53">
        <f t="shared" si="220"/>
        <v>67</v>
      </c>
      <c r="AH280" s="52"/>
      <c r="AJ280" s="17">
        <f t="shared" si="221"/>
        <v>67</v>
      </c>
      <c r="AK280" s="17">
        <f t="shared" si="222"/>
        <v>0</v>
      </c>
      <c r="AL280" s="17">
        <f t="shared" si="223"/>
        <v>0</v>
      </c>
      <c r="AM280" s="17" t="str">
        <f t="shared" si="224"/>
        <v/>
      </c>
      <c r="AO280" s="31" t="s">
        <v>57</v>
      </c>
    </row>
    <row r="281" spans="2:41" s="3" customFormat="1" ht="2.1" customHeight="1" x14ac:dyDescent="0.2">
      <c r="C281" s="74"/>
      <c r="E281" s="30"/>
      <c r="P281" s="4"/>
      <c r="Q281" s="6"/>
      <c r="S281" s="21"/>
      <c r="T281" s="68"/>
      <c r="U281" s="5"/>
      <c r="V281" s="52"/>
      <c r="W281" s="70"/>
      <c r="X281" s="70"/>
      <c r="Y281" s="52"/>
      <c r="Z281" s="39"/>
      <c r="AA281" s="17"/>
      <c r="AB281" s="15"/>
      <c r="AC281" s="15"/>
      <c r="AD281" s="15"/>
      <c r="AE281" s="15"/>
      <c r="AF281" s="65"/>
      <c r="AG281" s="17"/>
      <c r="AH281" s="52"/>
      <c r="AO281" s="31" t="s">
        <v>57</v>
      </c>
    </row>
    <row r="282" spans="2:41" s="3" customFormat="1" ht="9.9499999999999993" customHeight="1" x14ac:dyDescent="0.2">
      <c r="D282" s="152" t="s">
        <v>240</v>
      </c>
      <c r="E282" s="185" t="s">
        <v>256</v>
      </c>
      <c r="P282" s="4"/>
      <c r="Q282" s="6"/>
      <c r="S282" s="21"/>
      <c r="U282" s="5"/>
      <c r="V282" s="52"/>
      <c r="W282" s="56"/>
      <c r="X282" s="15"/>
      <c r="Y282" s="52"/>
      <c r="Z282" s="39"/>
      <c r="AA282" s="39"/>
      <c r="AB282" s="55"/>
      <c r="AC282" s="17"/>
      <c r="AD282" s="15"/>
      <c r="AE282" s="65"/>
      <c r="AF282" s="65"/>
      <c r="AG282" s="17"/>
      <c r="AH282" s="52"/>
      <c r="AI282" s="127"/>
      <c r="AJ282" s="17"/>
      <c r="AK282" s="17"/>
      <c r="AL282" s="17"/>
      <c r="AM282" s="17"/>
      <c r="AO282" s="31" t="s">
        <v>57</v>
      </c>
    </row>
    <row r="283" spans="2:41" s="3" customFormat="1" ht="9.9499999999999993" customHeight="1" x14ac:dyDescent="0.2">
      <c r="D283" s="152"/>
      <c r="E283" s="185" t="s">
        <v>257</v>
      </c>
      <c r="P283" s="4"/>
      <c r="Q283" s="6"/>
      <c r="S283" s="21"/>
      <c r="U283" s="5"/>
      <c r="V283" s="52"/>
      <c r="W283" s="56"/>
      <c r="X283" s="15"/>
      <c r="Y283" s="52"/>
      <c r="Z283" s="39"/>
      <c r="AA283" s="39"/>
      <c r="AB283" s="55"/>
      <c r="AC283" s="17"/>
      <c r="AD283" s="15"/>
      <c r="AE283" s="65"/>
      <c r="AF283" s="65"/>
      <c r="AG283" s="17"/>
      <c r="AH283" s="52"/>
      <c r="AI283" s="127"/>
      <c r="AJ283" s="17"/>
      <c r="AK283" s="17"/>
      <c r="AL283" s="17"/>
      <c r="AM283" s="17"/>
      <c r="AO283" s="31" t="s">
        <v>57</v>
      </c>
    </row>
    <row r="284" spans="2:41" s="3" customFormat="1" ht="9.9499999999999993" customHeight="1" x14ac:dyDescent="0.2">
      <c r="D284" s="152"/>
      <c r="E284" s="185" t="s">
        <v>241</v>
      </c>
      <c r="P284" s="186"/>
      <c r="Q284" s="6"/>
      <c r="S284" s="21"/>
      <c r="U284" s="5"/>
      <c r="V284" s="52"/>
      <c r="W284" s="56"/>
      <c r="X284" s="15"/>
      <c r="Y284" s="52"/>
      <c r="Z284" s="39"/>
      <c r="AA284" s="39"/>
      <c r="AB284" s="55"/>
      <c r="AC284" s="17"/>
      <c r="AD284" s="15"/>
      <c r="AE284" s="65"/>
      <c r="AF284" s="65"/>
      <c r="AG284" s="17"/>
      <c r="AH284" s="52"/>
      <c r="AI284" s="127"/>
      <c r="AJ284" s="17"/>
      <c r="AK284" s="17"/>
      <c r="AL284" s="17"/>
      <c r="AM284" s="17"/>
      <c r="AO284" s="31" t="s">
        <v>57</v>
      </c>
    </row>
    <row r="285" spans="2:41" s="3" customFormat="1" ht="3.95" customHeight="1" x14ac:dyDescent="0.2">
      <c r="C285" s="74"/>
      <c r="E285" s="30"/>
      <c r="P285" s="4"/>
      <c r="Q285" s="6"/>
      <c r="S285" s="21"/>
      <c r="T285" s="68"/>
      <c r="U285" s="5"/>
      <c r="V285" s="52"/>
      <c r="W285" s="70"/>
      <c r="X285" s="70"/>
      <c r="Y285" s="52"/>
      <c r="Z285" s="39"/>
      <c r="AA285" s="17"/>
      <c r="AB285" s="15"/>
      <c r="AC285" s="15"/>
      <c r="AD285" s="15"/>
      <c r="AE285" s="15"/>
      <c r="AF285" s="65"/>
      <c r="AG285" s="17"/>
      <c r="AH285" s="52"/>
      <c r="AO285" s="31" t="s">
        <v>57</v>
      </c>
    </row>
    <row r="286" spans="2:41" s="3" customFormat="1" ht="9.9499999999999993" customHeight="1" x14ac:dyDescent="0.2">
      <c r="C286" s="174" t="s">
        <v>294</v>
      </c>
      <c r="P286" s="4"/>
      <c r="Q286" s="6"/>
      <c r="R286" s="80" t="s">
        <v>359</v>
      </c>
      <c r="S286" s="179" t="s">
        <v>364</v>
      </c>
      <c r="T286" s="182"/>
      <c r="U286" s="5"/>
      <c r="V286" s="52"/>
      <c r="W286" s="56"/>
      <c r="X286" s="15"/>
      <c r="Y286" s="52"/>
      <c r="Z286" s="39"/>
      <c r="AA286" s="39"/>
      <c r="AB286" s="55"/>
      <c r="AC286" s="17"/>
      <c r="AD286" s="15"/>
      <c r="AE286" s="65"/>
      <c r="AF286" s="65"/>
      <c r="AG286" s="17"/>
      <c r="AH286" s="52"/>
      <c r="AI286" s="127"/>
      <c r="AJ286" s="17"/>
      <c r="AK286" s="17"/>
      <c r="AL286" s="17"/>
      <c r="AM286" s="17"/>
      <c r="AO286" s="31" t="s">
        <v>57</v>
      </c>
    </row>
    <row r="287" spans="2:41" s="3" customFormat="1" ht="3" customHeight="1" x14ac:dyDescent="0.2">
      <c r="P287" s="75"/>
      <c r="Q287" s="91"/>
      <c r="R287" s="6"/>
      <c r="S287" s="39"/>
      <c r="T287" s="6"/>
      <c r="U287" s="5"/>
      <c r="V287" s="52"/>
      <c r="W287" s="56"/>
      <c r="X287" s="15"/>
      <c r="Y287" s="52"/>
      <c r="Z287" s="39"/>
      <c r="AA287" s="39"/>
      <c r="AB287" s="55"/>
      <c r="AC287" s="17"/>
      <c r="AD287" s="15"/>
      <c r="AE287" s="65"/>
      <c r="AF287" s="127"/>
      <c r="AG287" s="39"/>
      <c r="AH287" s="52"/>
      <c r="AJ287" s="17"/>
      <c r="AK287" s="17"/>
      <c r="AL287" s="17"/>
      <c r="AM287" s="17"/>
      <c r="AO287" s="31" t="s">
        <v>57</v>
      </c>
    </row>
    <row r="288" spans="2:41" s="3" customFormat="1" ht="9.9499999999999993" customHeight="1" x14ac:dyDescent="0.2">
      <c r="B288" s="115" t="s">
        <v>8</v>
      </c>
      <c r="D288" s="40"/>
      <c r="E288" s="75" t="s">
        <v>90</v>
      </c>
      <c r="F288" s="75"/>
      <c r="G288" s="30" t="s">
        <v>91</v>
      </c>
      <c r="H288" s="30"/>
      <c r="I288" s="30" t="s">
        <v>92</v>
      </c>
      <c r="J288" s="30"/>
      <c r="L288" s="30" t="s">
        <v>166</v>
      </c>
      <c r="M288" s="30"/>
      <c r="N288" s="30"/>
      <c r="P288" s="75"/>
      <c r="Q288" s="91"/>
      <c r="R288" s="29"/>
      <c r="S288" s="39">
        <f t="shared" ref="S288:S300" si="225">IF(Suggested="Yes",AA288,AG288)</f>
        <v>53.85</v>
      </c>
      <c r="T288" s="37" t="s">
        <v>45</v>
      </c>
      <c r="U288" s="5" t="str">
        <f>+Instructions!$B$3</f>
        <v>J</v>
      </c>
      <c r="V288" s="52"/>
      <c r="W288" s="56">
        <f>+Instructions!$C$22</f>
        <v>0</v>
      </c>
      <c r="X288" s="17">
        <f t="shared" ref="X288:X300" si="226">ROUND($AA288*(1-W288)+0.004999,2)</f>
        <v>53.85</v>
      </c>
      <c r="Y288" s="52"/>
      <c r="Z288" s="6" t="s">
        <v>616</v>
      </c>
      <c r="AA288" s="39">
        <v>53.85</v>
      </c>
      <c r="AB288" s="60">
        <f t="shared" ref="AB288:AB300" si="227">+W288</f>
        <v>0</v>
      </c>
      <c r="AC288" s="17">
        <f t="shared" ref="AC288:AC300" si="228">+X288</f>
        <v>53.85</v>
      </c>
      <c r="AD288" s="12">
        <f t="shared" ref="AD288:AD300" si="229">(AG288-AC288)/AG288</f>
        <v>0</v>
      </c>
      <c r="AE288" s="124"/>
      <c r="AF288" s="132">
        <v>3</v>
      </c>
      <c r="AG288" s="53">
        <f t="shared" ref="AG288:AG300" si="230">SUM(AJ288:AL288)+AE288</f>
        <v>53.85</v>
      </c>
      <c r="AH288" s="52"/>
      <c r="AJ288" s="17">
        <f t="shared" ref="AJ288:AJ300" si="231">ROUND(AC288/(1-VLOOKUP(AF288,Group,2,FALSE)),2)</f>
        <v>53.85</v>
      </c>
      <c r="AK288" s="17">
        <f t="shared" ref="AK288:AK300" si="232">IF(VLOOKUP(AF288,Group,5,FALSE)="YES",VLOOKUP(ROUND(ROUND(AJ288,1)-AJ288,2),Round,2,FALSE)+VLOOKUP(AF288,Group,6,FALSE),0)</f>
        <v>0</v>
      </c>
      <c r="AL288" s="17">
        <f t="shared" ref="AL288:AL300" si="233">IF(VLOOKUP(AF288,Group,7,FALSE)="",0,ROUND(AJ288-0.04999,1)-AJ288+AM288)</f>
        <v>0</v>
      </c>
      <c r="AM288" s="17" t="str">
        <f t="shared" ref="AM288:AM300" si="234">IF(VLOOKUP(AF288,Group,7,FALSE)="","",VLOOKUP(AF288,Group,7,FALSE))</f>
        <v/>
      </c>
      <c r="AO288" s="31" t="s">
        <v>57</v>
      </c>
    </row>
    <row r="289" spans="2:41" s="3" customFormat="1" ht="9.9499999999999993" customHeight="1" x14ac:dyDescent="0.2">
      <c r="B289" s="115" t="s">
        <v>8</v>
      </c>
      <c r="D289" s="40"/>
      <c r="E289" s="75" t="s">
        <v>90</v>
      </c>
      <c r="F289" s="75"/>
      <c r="G289" s="30" t="s">
        <v>91</v>
      </c>
      <c r="H289" s="30"/>
      <c r="I289" s="30" t="s">
        <v>92</v>
      </c>
      <c r="J289" s="30"/>
      <c r="L289" s="30" t="s">
        <v>167</v>
      </c>
      <c r="M289" s="30"/>
      <c r="N289" s="30"/>
      <c r="P289" s="75"/>
      <c r="Q289" s="91"/>
      <c r="R289" s="29"/>
      <c r="S289" s="39">
        <f t="shared" si="225"/>
        <v>53.85</v>
      </c>
      <c r="T289" s="37" t="s">
        <v>45</v>
      </c>
      <c r="U289" s="5" t="str">
        <f>+Instructions!$B$3</f>
        <v>J</v>
      </c>
      <c r="V289" s="52"/>
      <c r="W289" s="56">
        <f>+Instructions!$C$22</f>
        <v>0</v>
      </c>
      <c r="X289" s="17">
        <f t="shared" si="226"/>
        <v>53.85</v>
      </c>
      <c r="Y289" s="52"/>
      <c r="Z289" s="6" t="s">
        <v>616</v>
      </c>
      <c r="AA289" s="39">
        <v>53.85</v>
      </c>
      <c r="AB289" s="60">
        <f t="shared" si="227"/>
        <v>0</v>
      </c>
      <c r="AC289" s="17">
        <f t="shared" si="228"/>
        <v>53.85</v>
      </c>
      <c r="AD289" s="12">
        <f t="shared" si="229"/>
        <v>0</v>
      </c>
      <c r="AE289" s="124"/>
      <c r="AF289" s="132">
        <v>3</v>
      </c>
      <c r="AG289" s="53">
        <f t="shared" si="230"/>
        <v>53.85</v>
      </c>
      <c r="AH289" s="52"/>
      <c r="AJ289" s="17">
        <f t="shared" si="231"/>
        <v>53.85</v>
      </c>
      <c r="AK289" s="17">
        <f t="shared" si="232"/>
        <v>0</v>
      </c>
      <c r="AL289" s="17">
        <f t="shared" si="233"/>
        <v>0</v>
      </c>
      <c r="AM289" s="17" t="str">
        <f t="shared" si="234"/>
        <v/>
      </c>
      <c r="AO289" s="31" t="s">
        <v>57</v>
      </c>
    </row>
    <row r="290" spans="2:41" s="3" customFormat="1" ht="9.9499999999999993" customHeight="1" x14ac:dyDescent="0.2">
      <c r="B290" s="115" t="s">
        <v>8</v>
      </c>
      <c r="D290" s="40"/>
      <c r="E290" s="75" t="s">
        <v>90</v>
      </c>
      <c r="F290" s="75"/>
      <c r="G290" s="30" t="s">
        <v>91</v>
      </c>
      <c r="H290" s="30"/>
      <c r="I290" s="30" t="s">
        <v>92</v>
      </c>
      <c r="J290" s="30"/>
      <c r="L290" s="30" t="s">
        <v>168</v>
      </c>
      <c r="M290" s="30"/>
      <c r="N290" s="30"/>
      <c r="P290" s="75"/>
      <c r="Q290" s="91"/>
      <c r="R290" s="29"/>
      <c r="S290" s="39">
        <f t="shared" si="225"/>
        <v>53.85</v>
      </c>
      <c r="T290" s="37" t="s">
        <v>45</v>
      </c>
      <c r="U290" s="5" t="str">
        <f>+Instructions!$B$3</f>
        <v>J</v>
      </c>
      <c r="V290" s="52"/>
      <c r="W290" s="56">
        <f>+Instructions!$C$22</f>
        <v>0</v>
      </c>
      <c r="X290" s="17">
        <f t="shared" si="226"/>
        <v>53.85</v>
      </c>
      <c r="Y290" s="52"/>
      <c r="Z290" s="6" t="s">
        <v>616</v>
      </c>
      <c r="AA290" s="39">
        <v>53.85</v>
      </c>
      <c r="AB290" s="60">
        <f t="shared" si="227"/>
        <v>0</v>
      </c>
      <c r="AC290" s="17">
        <f t="shared" si="228"/>
        <v>53.85</v>
      </c>
      <c r="AD290" s="12">
        <f t="shared" si="229"/>
        <v>0</v>
      </c>
      <c r="AE290" s="124"/>
      <c r="AF290" s="132">
        <v>3</v>
      </c>
      <c r="AG290" s="53">
        <f t="shared" si="230"/>
        <v>53.85</v>
      </c>
      <c r="AH290" s="52"/>
      <c r="AJ290" s="17">
        <f t="shared" si="231"/>
        <v>53.85</v>
      </c>
      <c r="AK290" s="17">
        <f t="shared" si="232"/>
        <v>0</v>
      </c>
      <c r="AL290" s="17">
        <f t="shared" si="233"/>
        <v>0</v>
      </c>
      <c r="AM290" s="17" t="str">
        <f t="shared" si="234"/>
        <v/>
      </c>
      <c r="AO290" s="31" t="s">
        <v>57</v>
      </c>
    </row>
    <row r="291" spans="2:41" s="3" customFormat="1" ht="9.9499999999999993" customHeight="1" x14ac:dyDescent="0.2">
      <c r="B291" s="115" t="s">
        <v>8</v>
      </c>
      <c r="D291" s="40"/>
      <c r="E291" s="75" t="s">
        <v>90</v>
      </c>
      <c r="F291" s="75"/>
      <c r="G291" s="30" t="s">
        <v>91</v>
      </c>
      <c r="H291" s="30"/>
      <c r="I291" s="30" t="s">
        <v>92</v>
      </c>
      <c r="J291" s="30"/>
      <c r="L291" s="30" t="s">
        <v>169</v>
      </c>
      <c r="M291" s="30"/>
      <c r="N291" s="30"/>
      <c r="P291" s="75"/>
      <c r="Q291" s="91"/>
      <c r="R291" s="29"/>
      <c r="S291" s="39">
        <f t="shared" si="225"/>
        <v>56.85</v>
      </c>
      <c r="T291" s="37" t="s">
        <v>45</v>
      </c>
      <c r="U291" s="5" t="str">
        <f>+Instructions!$B$3</f>
        <v>J</v>
      </c>
      <c r="V291" s="52"/>
      <c r="W291" s="56">
        <f>+Instructions!$C$22</f>
        <v>0</v>
      </c>
      <c r="X291" s="17">
        <f t="shared" si="226"/>
        <v>56.85</v>
      </c>
      <c r="Y291" s="52"/>
      <c r="Z291" s="6" t="s">
        <v>616</v>
      </c>
      <c r="AA291" s="39">
        <v>56.85</v>
      </c>
      <c r="AB291" s="60">
        <f t="shared" si="227"/>
        <v>0</v>
      </c>
      <c r="AC291" s="17">
        <f t="shared" si="228"/>
        <v>56.85</v>
      </c>
      <c r="AD291" s="12">
        <f t="shared" si="229"/>
        <v>0</v>
      </c>
      <c r="AE291" s="124"/>
      <c r="AF291" s="132">
        <v>3</v>
      </c>
      <c r="AG291" s="53">
        <f t="shared" si="230"/>
        <v>56.85</v>
      </c>
      <c r="AH291" s="52"/>
      <c r="AJ291" s="17">
        <f t="shared" si="231"/>
        <v>56.85</v>
      </c>
      <c r="AK291" s="17">
        <f t="shared" si="232"/>
        <v>0</v>
      </c>
      <c r="AL291" s="17">
        <f t="shared" si="233"/>
        <v>0</v>
      </c>
      <c r="AM291" s="17" t="str">
        <f t="shared" si="234"/>
        <v/>
      </c>
      <c r="AO291" s="31" t="s">
        <v>57</v>
      </c>
    </row>
    <row r="292" spans="2:41" s="3" customFormat="1" ht="9.9499999999999993" customHeight="1" x14ac:dyDescent="0.2">
      <c r="B292" s="115" t="s">
        <v>8</v>
      </c>
      <c r="D292" s="40"/>
      <c r="E292" s="75" t="s">
        <v>90</v>
      </c>
      <c r="F292" s="75"/>
      <c r="G292" s="30" t="s">
        <v>91</v>
      </c>
      <c r="H292" s="30"/>
      <c r="I292" s="30" t="s">
        <v>92</v>
      </c>
      <c r="J292" s="30"/>
      <c r="L292" s="30" t="s">
        <v>170</v>
      </c>
      <c r="M292" s="30"/>
      <c r="N292" s="30"/>
      <c r="P292" s="75"/>
      <c r="Q292" s="91"/>
      <c r="R292" s="29"/>
      <c r="S292" s="39">
        <f t="shared" si="225"/>
        <v>50.8</v>
      </c>
      <c r="T292" s="37" t="s">
        <v>45</v>
      </c>
      <c r="U292" s="5" t="str">
        <f>+Instructions!$B$3</f>
        <v>J</v>
      </c>
      <c r="V292" s="52"/>
      <c r="W292" s="56">
        <f>+Instructions!$C$22</f>
        <v>0</v>
      </c>
      <c r="X292" s="17">
        <f t="shared" si="226"/>
        <v>50.8</v>
      </c>
      <c r="Y292" s="52"/>
      <c r="Z292" s="6" t="s">
        <v>616</v>
      </c>
      <c r="AA292" s="39">
        <v>50.8</v>
      </c>
      <c r="AB292" s="60">
        <f t="shared" si="227"/>
        <v>0</v>
      </c>
      <c r="AC292" s="17">
        <f t="shared" si="228"/>
        <v>50.8</v>
      </c>
      <c r="AD292" s="12">
        <f t="shared" si="229"/>
        <v>0</v>
      </c>
      <c r="AE292" s="124"/>
      <c r="AF292" s="132">
        <v>3</v>
      </c>
      <c r="AG292" s="53">
        <f t="shared" si="230"/>
        <v>50.8</v>
      </c>
      <c r="AH292" s="52"/>
      <c r="AJ292" s="17">
        <f t="shared" si="231"/>
        <v>50.8</v>
      </c>
      <c r="AK292" s="17">
        <f t="shared" si="232"/>
        <v>0</v>
      </c>
      <c r="AL292" s="17">
        <f t="shared" si="233"/>
        <v>0</v>
      </c>
      <c r="AM292" s="17" t="str">
        <f t="shared" si="234"/>
        <v/>
      </c>
      <c r="AO292" s="31" t="s">
        <v>57</v>
      </c>
    </row>
    <row r="293" spans="2:41" s="3" customFormat="1" ht="9.9499999999999993" customHeight="1" x14ac:dyDescent="0.2">
      <c r="B293" s="115" t="s">
        <v>8</v>
      </c>
      <c r="D293" s="40"/>
      <c r="E293" s="75" t="s">
        <v>90</v>
      </c>
      <c r="F293" s="75"/>
      <c r="G293" s="30" t="s">
        <v>91</v>
      </c>
      <c r="H293" s="30"/>
      <c r="I293" s="30" t="s">
        <v>92</v>
      </c>
      <c r="J293" s="30"/>
      <c r="L293" s="30" t="s">
        <v>171</v>
      </c>
      <c r="M293" s="30"/>
      <c r="N293" s="30"/>
      <c r="P293" s="75"/>
      <c r="Q293" s="91"/>
      <c r="R293" s="29"/>
      <c r="S293" s="39">
        <f t="shared" si="225"/>
        <v>46.7</v>
      </c>
      <c r="T293" s="37" t="s">
        <v>45</v>
      </c>
      <c r="U293" s="5" t="str">
        <f>+Instructions!$B$3</f>
        <v>J</v>
      </c>
      <c r="V293" s="52"/>
      <c r="W293" s="56">
        <f>+Instructions!$C$22</f>
        <v>0</v>
      </c>
      <c r="X293" s="17">
        <f t="shared" si="226"/>
        <v>46.7</v>
      </c>
      <c r="Y293" s="52"/>
      <c r="Z293" s="6" t="s">
        <v>616</v>
      </c>
      <c r="AA293" s="39">
        <v>46.7</v>
      </c>
      <c r="AB293" s="60">
        <f t="shared" si="227"/>
        <v>0</v>
      </c>
      <c r="AC293" s="17">
        <f t="shared" si="228"/>
        <v>46.7</v>
      </c>
      <c r="AD293" s="12">
        <f t="shared" si="229"/>
        <v>0</v>
      </c>
      <c r="AE293" s="124"/>
      <c r="AF293" s="132">
        <v>3</v>
      </c>
      <c r="AG293" s="53">
        <f t="shared" si="230"/>
        <v>46.7</v>
      </c>
      <c r="AH293" s="52"/>
      <c r="AJ293" s="17">
        <f t="shared" si="231"/>
        <v>46.7</v>
      </c>
      <c r="AK293" s="17">
        <f t="shared" si="232"/>
        <v>0</v>
      </c>
      <c r="AL293" s="17">
        <f t="shared" si="233"/>
        <v>0</v>
      </c>
      <c r="AM293" s="17" t="str">
        <f t="shared" si="234"/>
        <v/>
      </c>
      <c r="AO293" s="31" t="s">
        <v>57</v>
      </c>
    </row>
    <row r="294" spans="2:41" s="3" customFormat="1" ht="9.9499999999999993" customHeight="1" x14ac:dyDescent="0.2">
      <c r="B294" s="115" t="s">
        <v>8</v>
      </c>
      <c r="D294" s="40"/>
      <c r="E294" s="75" t="s">
        <v>90</v>
      </c>
      <c r="F294" s="75"/>
      <c r="G294" s="30" t="s">
        <v>91</v>
      </c>
      <c r="H294" s="30"/>
      <c r="I294" s="30" t="s">
        <v>92</v>
      </c>
      <c r="J294" s="30"/>
      <c r="L294" s="30" t="s">
        <v>172</v>
      </c>
      <c r="M294" s="30"/>
      <c r="N294" s="30"/>
      <c r="P294" s="75"/>
      <c r="Q294" s="91"/>
      <c r="R294" s="29"/>
      <c r="S294" s="39">
        <f t="shared" si="225"/>
        <v>46.7</v>
      </c>
      <c r="T294" s="37" t="s">
        <v>45</v>
      </c>
      <c r="U294" s="5" t="str">
        <f>+Instructions!$B$3</f>
        <v>J</v>
      </c>
      <c r="V294" s="52"/>
      <c r="W294" s="56">
        <f>+Instructions!$C$22</f>
        <v>0</v>
      </c>
      <c r="X294" s="17">
        <f t="shared" si="226"/>
        <v>46.7</v>
      </c>
      <c r="Y294" s="52"/>
      <c r="Z294" s="6" t="s">
        <v>616</v>
      </c>
      <c r="AA294" s="39">
        <v>46.7</v>
      </c>
      <c r="AB294" s="60">
        <f t="shared" si="227"/>
        <v>0</v>
      </c>
      <c r="AC294" s="17">
        <f t="shared" si="228"/>
        <v>46.7</v>
      </c>
      <c r="AD294" s="12">
        <f t="shared" si="229"/>
        <v>0</v>
      </c>
      <c r="AE294" s="124"/>
      <c r="AF294" s="132">
        <v>3</v>
      </c>
      <c r="AG294" s="53">
        <f t="shared" si="230"/>
        <v>46.7</v>
      </c>
      <c r="AH294" s="52"/>
      <c r="AJ294" s="17">
        <f t="shared" si="231"/>
        <v>46.7</v>
      </c>
      <c r="AK294" s="17">
        <f t="shared" si="232"/>
        <v>0</v>
      </c>
      <c r="AL294" s="17">
        <f t="shared" si="233"/>
        <v>0</v>
      </c>
      <c r="AM294" s="17" t="str">
        <f t="shared" si="234"/>
        <v/>
      </c>
      <c r="AO294" s="31" t="s">
        <v>57</v>
      </c>
    </row>
    <row r="295" spans="2:41" s="3" customFormat="1" ht="9.9499999999999993" customHeight="1" x14ac:dyDescent="0.2">
      <c r="B295" s="115" t="s">
        <v>8</v>
      </c>
      <c r="D295" s="40"/>
      <c r="E295" s="75" t="s">
        <v>90</v>
      </c>
      <c r="F295" s="75"/>
      <c r="G295" s="30" t="s">
        <v>91</v>
      </c>
      <c r="H295" s="30"/>
      <c r="I295" s="30" t="s">
        <v>92</v>
      </c>
      <c r="J295" s="30"/>
      <c r="L295" s="30" t="s">
        <v>173</v>
      </c>
      <c r="M295" s="30"/>
      <c r="N295" s="30"/>
      <c r="P295" s="75"/>
      <c r="Q295" s="91"/>
      <c r="R295" s="29"/>
      <c r="S295" s="39">
        <f t="shared" si="225"/>
        <v>46.7</v>
      </c>
      <c r="T295" s="37" t="s">
        <v>45</v>
      </c>
      <c r="U295" s="5" t="str">
        <f>+Instructions!$B$3</f>
        <v>J</v>
      </c>
      <c r="V295" s="52"/>
      <c r="W295" s="56">
        <f>+Instructions!$C$22</f>
        <v>0</v>
      </c>
      <c r="X295" s="17">
        <f t="shared" si="226"/>
        <v>46.7</v>
      </c>
      <c r="Y295" s="52"/>
      <c r="Z295" s="6" t="s">
        <v>616</v>
      </c>
      <c r="AA295" s="39">
        <v>46.7</v>
      </c>
      <c r="AB295" s="60">
        <f t="shared" si="227"/>
        <v>0</v>
      </c>
      <c r="AC295" s="17">
        <f t="shared" si="228"/>
        <v>46.7</v>
      </c>
      <c r="AD295" s="12">
        <f t="shared" si="229"/>
        <v>0</v>
      </c>
      <c r="AE295" s="124"/>
      <c r="AF295" s="132">
        <v>3</v>
      </c>
      <c r="AG295" s="53">
        <f t="shared" si="230"/>
        <v>46.7</v>
      </c>
      <c r="AH295" s="52"/>
      <c r="AJ295" s="17">
        <f t="shared" si="231"/>
        <v>46.7</v>
      </c>
      <c r="AK295" s="17">
        <f t="shared" si="232"/>
        <v>0</v>
      </c>
      <c r="AL295" s="17">
        <f t="shared" si="233"/>
        <v>0</v>
      </c>
      <c r="AM295" s="17" t="str">
        <f t="shared" si="234"/>
        <v/>
      </c>
      <c r="AO295" s="31" t="s">
        <v>57</v>
      </c>
    </row>
    <row r="296" spans="2:41" s="3" customFormat="1" ht="9.9499999999999993" customHeight="1" x14ac:dyDescent="0.2">
      <c r="B296" s="115" t="s">
        <v>8</v>
      </c>
      <c r="D296" s="40"/>
      <c r="E296" s="75" t="s">
        <v>90</v>
      </c>
      <c r="F296" s="75"/>
      <c r="G296" s="30" t="s">
        <v>91</v>
      </c>
      <c r="H296" s="30"/>
      <c r="I296" s="30" t="s">
        <v>92</v>
      </c>
      <c r="J296" s="30"/>
      <c r="L296" s="30" t="s">
        <v>174</v>
      </c>
      <c r="M296" s="30"/>
      <c r="N296" s="30"/>
      <c r="P296" s="75"/>
      <c r="Q296" s="91"/>
      <c r="R296" s="29"/>
      <c r="S296" s="39">
        <f t="shared" si="225"/>
        <v>50.8</v>
      </c>
      <c r="T296" s="37" t="s">
        <v>45</v>
      </c>
      <c r="U296" s="5" t="str">
        <f>+Instructions!$B$3</f>
        <v>J</v>
      </c>
      <c r="V296" s="52"/>
      <c r="W296" s="56">
        <f>+Instructions!$C$22</f>
        <v>0</v>
      </c>
      <c r="X296" s="17">
        <f t="shared" si="226"/>
        <v>50.8</v>
      </c>
      <c r="Y296" s="52"/>
      <c r="Z296" s="6" t="s">
        <v>616</v>
      </c>
      <c r="AA296" s="39">
        <v>50.8</v>
      </c>
      <c r="AB296" s="60">
        <f t="shared" si="227"/>
        <v>0</v>
      </c>
      <c r="AC296" s="17">
        <f t="shared" si="228"/>
        <v>50.8</v>
      </c>
      <c r="AD296" s="12">
        <f t="shared" si="229"/>
        <v>0</v>
      </c>
      <c r="AE296" s="124"/>
      <c r="AF296" s="132">
        <v>3</v>
      </c>
      <c r="AG296" s="53">
        <f t="shared" si="230"/>
        <v>50.8</v>
      </c>
      <c r="AH296" s="52"/>
      <c r="AJ296" s="17">
        <f t="shared" si="231"/>
        <v>50.8</v>
      </c>
      <c r="AK296" s="17">
        <f t="shared" si="232"/>
        <v>0</v>
      </c>
      <c r="AL296" s="17">
        <f t="shared" si="233"/>
        <v>0</v>
      </c>
      <c r="AM296" s="17" t="str">
        <f t="shared" si="234"/>
        <v/>
      </c>
      <c r="AO296" s="31" t="s">
        <v>57</v>
      </c>
    </row>
    <row r="297" spans="2:41" s="3" customFormat="1" ht="9.9499999999999993" customHeight="1" x14ac:dyDescent="0.2">
      <c r="B297" s="115" t="s">
        <v>8</v>
      </c>
      <c r="D297" s="40"/>
      <c r="E297" s="75" t="s">
        <v>90</v>
      </c>
      <c r="F297" s="75"/>
      <c r="G297" s="30" t="s">
        <v>91</v>
      </c>
      <c r="H297" s="30"/>
      <c r="I297" s="30" t="s">
        <v>92</v>
      </c>
      <c r="J297" s="30"/>
      <c r="L297" s="30" t="s">
        <v>175</v>
      </c>
      <c r="M297" s="30"/>
      <c r="N297" s="30"/>
      <c r="P297" s="75"/>
      <c r="Q297" s="91"/>
      <c r="R297" s="29"/>
      <c r="S297" s="39">
        <f t="shared" si="225"/>
        <v>58.9</v>
      </c>
      <c r="T297" s="37" t="s">
        <v>45</v>
      </c>
      <c r="U297" s="5" t="str">
        <f>+Instructions!$B$3</f>
        <v>J</v>
      </c>
      <c r="V297" s="52"/>
      <c r="W297" s="56">
        <f>+Instructions!$C$22</f>
        <v>0</v>
      </c>
      <c r="X297" s="17">
        <f t="shared" si="226"/>
        <v>58.9</v>
      </c>
      <c r="Y297" s="52"/>
      <c r="Z297" s="6" t="s">
        <v>616</v>
      </c>
      <c r="AA297" s="39">
        <v>58.9</v>
      </c>
      <c r="AB297" s="60">
        <f t="shared" si="227"/>
        <v>0</v>
      </c>
      <c r="AC297" s="17">
        <f t="shared" si="228"/>
        <v>58.9</v>
      </c>
      <c r="AD297" s="12">
        <f t="shared" si="229"/>
        <v>0</v>
      </c>
      <c r="AE297" s="124"/>
      <c r="AF297" s="132">
        <v>3</v>
      </c>
      <c r="AG297" s="53">
        <f t="shared" si="230"/>
        <v>58.9</v>
      </c>
      <c r="AH297" s="52"/>
      <c r="AJ297" s="17">
        <f t="shared" si="231"/>
        <v>58.9</v>
      </c>
      <c r="AK297" s="17">
        <f t="shared" si="232"/>
        <v>0</v>
      </c>
      <c r="AL297" s="17">
        <f t="shared" si="233"/>
        <v>0</v>
      </c>
      <c r="AM297" s="17" t="str">
        <f t="shared" si="234"/>
        <v/>
      </c>
      <c r="AO297" s="31" t="s">
        <v>57</v>
      </c>
    </row>
    <row r="298" spans="2:41" s="3" customFormat="1" ht="9.9499999999999993" customHeight="1" x14ac:dyDescent="0.2">
      <c r="B298" s="115" t="s">
        <v>8</v>
      </c>
      <c r="D298" s="40"/>
      <c r="E298" s="75" t="s">
        <v>90</v>
      </c>
      <c r="F298" s="75"/>
      <c r="G298" s="30" t="s">
        <v>91</v>
      </c>
      <c r="H298" s="30"/>
      <c r="I298" s="30" t="s">
        <v>92</v>
      </c>
      <c r="J298" s="30"/>
      <c r="L298" s="30" t="s">
        <v>176</v>
      </c>
      <c r="M298" s="30"/>
      <c r="N298" s="30"/>
      <c r="P298" s="75"/>
      <c r="Q298" s="91"/>
      <c r="R298" s="29"/>
      <c r="S298" s="39">
        <f t="shared" si="225"/>
        <v>50.8</v>
      </c>
      <c r="T298" s="37" t="s">
        <v>45</v>
      </c>
      <c r="U298" s="5" t="str">
        <f>+Instructions!$B$3</f>
        <v>J</v>
      </c>
      <c r="V298" s="52"/>
      <c r="W298" s="56">
        <f>+Instructions!$C$22</f>
        <v>0</v>
      </c>
      <c r="X298" s="17">
        <f t="shared" si="226"/>
        <v>50.8</v>
      </c>
      <c r="Y298" s="52"/>
      <c r="Z298" s="6" t="s">
        <v>616</v>
      </c>
      <c r="AA298" s="39">
        <v>50.8</v>
      </c>
      <c r="AB298" s="60">
        <f t="shared" si="227"/>
        <v>0</v>
      </c>
      <c r="AC298" s="17">
        <f t="shared" si="228"/>
        <v>50.8</v>
      </c>
      <c r="AD298" s="12">
        <f t="shared" si="229"/>
        <v>0</v>
      </c>
      <c r="AE298" s="124"/>
      <c r="AF298" s="132">
        <v>3</v>
      </c>
      <c r="AG298" s="53">
        <f t="shared" si="230"/>
        <v>50.8</v>
      </c>
      <c r="AH298" s="52"/>
      <c r="AJ298" s="17">
        <f t="shared" si="231"/>
        <v>50.8</v>
      </c>
      <c r="AK298" s="17">
        <f t="shared" si="232"/>
        <v>0</v>
      </c>
      <c r="AL298" s="17">
        <f t="shared" si="233"/>
        <v>0</v>
      </c>
      <c r="AM298" s="17" t="str">
        <f t="shared" si="234"/>
        <v/>
      </c>
      <c r="AO298" s="31" t="s">
        <v>57</v>
      </c>
    </row>
    <row r="299" spans="2:41" s="3" customFormat="1" ht="9.9499999999999993" customHeight="1" x14ac:dyDescent="0.2">
      <c r="B299" s="115" t="s">
        <v>8</v>
      </c>
      <c r="D299" s="40"/>
      <c r="E299" s="75" t="s">
        <v>90</v>
      </c>
      <c r="F299" s="75"/>
      <c r="G299" s="30" t="s">
        <v>91</v>
      </c>
      <c r="H299" s="30"/>
      <c r="I299" s="30" t="s">
        <v>92</v>
      </c>
      <c r="J299" s="30"/>
      <c r="L299" s="30" t="s">
        <v>177</v>
      </c>
      <c r="M299" s="30"/>
      <c r="N299" s="30"/>
      <c r="P299" s="75"/>
      <c r="Q299" s="91"/>
      <c r="R299" s="29"/>
      <c r="S299" s="39">
        <f t="shared" si="225"/>
        <v>54.85</v>
      </c>
      <c r="T299" s="37" t="s">
        <v>45</v>
      </c>
      <c r="U299" s="5" t="str">
        <f>+Instructions!$B$3</f>
        <v>J</v>
      </c>
      <c r="V299" s="52"/>
      <c r="W299" s="56">
        <f>+Instructions!$C$22</f>
        <v>0</v>
      </c>
      <c r="X299" s="17">
        <f t="shared" si="226"/>
        <v>54.85</v>
      </c>
      <c r="Y299" s="52"/>
      <c r="Z299" s="6" t="s">
        <v>616</v>
      </c>
      <c r="AA299" s="39">
        <v>54.85</v>
      </c>
      <c r="AB299" s="60">
        <f t="shared" si="227"/>
        <v>0</v>
      </c>
      <c r="AC299" s="17">
        <f t="shared" si="228"/>
        <v>54.85</v>
      </c>
      <c r="AD299" s="12">
        <f t="shared" si="229"/>
        <v>0</v>
      </c>
      <c r="AE299" s="124"/>
      <c r="AF299" s="132">
        <v>3</v>
      </c>
      <c r="AG299" s="53">
        <f t="shared" si="230"/>
        <v>54.85</v>
      </c>
      <c r="AH299" s="52"/>
      <c r="AJ299" s="17">
        <f t="shared" si="231"/>
        <v>54.85</v>
      </c>
      <c r="AK299" s="17">
        <f t="shared" si="232"/>
        <v>0</v>
      </c>
      <c r="AL299" s="17">
        <f t="shared" si="233"/>
        <v>0</v>
      </c>
      <c r="AM299" s="17" t="str">
        <f t="shared" si="234"/>
        <v/>
      </c>
      <c r="AO299" s="31" t="s">
        <v>57</v>
      </c>
    </row>
    <row r="300" spans="2:41" s="3" customFormat="1" ht="9.9499999999999993" customHeight="1" x14ac:dyDescent="0.2">
      <c r="B300" s="115" t="s">
        <v>8</v>
      </c>
      <c r="D300" s="40"/>
      <c r="E300" s="75" t="s">
        <v>90</v>
      </c>
      <c r="F300" s="75"/>
      <c r="G300" s="30" t="s">
        <v>91</v>
      </c>
      <c r="H300" s="30"/>
      <c r="I300" s="30" t="s">
        <v>92</v>
      </c>
      <c r="J300" s="30"/>
      <c r="L300" s="30" t="s">
        <v>178</v>
      </c>
      <c r="M300" s="30"/>
      <c r="N300" s="30"/>
      <c r="P300" s="75"/>
      <c r="Q300" s="91"/>
      <c r="R300" s="29"/>
      <c r="S300" s="39">
        <f t="shared" si="225"/>
        <v>50.8</v>
      </c>
      <c r="T300" s="37" t="s">
        <v>45</v>
      </c>
      <c r="U300" s="5" t="str">
        <f>+Instructions!$B$3</f>
        <v>J</v>
      </c>
      <c r="V300" s="52"/>
      <c r="W300" s="56">
        <f>+Instructions!$C$22</f>
        <v>0</v>
      </c>
      <c r="X300" s="17">
        <f t="shared" si="226"/>
        <v>50.8</v>
      </c>
      <c r="Y300" s="52"/>
      <c r="Z300" s="6" t="s">
        <v>616</v>
      </c>
      <c r="AA300" s="39">
        <v>50.8</v>
      </c>
      <c r="AB300" s="60">
        <f t="shared" si="227"/>
        <v>0</v>
      </c>
      <c r="AC300" s="17">
        <f t="shared" si="228"/>
        <v>50.8</v>
      </c>
      <c r="AD300" s="12">
        <f t="shared" si="229"/>
        <v>0</v>
      </c>
      <c r="AE300" s="124"/>
      <c r="AF300" s="132">
        <v>3</v>
      </c>
      <c r="AG300" s="53">
        <f t="shared" si="230"/>
        <v>50.8</v>
      </c>
      <c r="AH300" s="52"/>
      <c r="AJ300" s="17">
        <f t="shared" si="231"/>
        <v>50.8</v>
      </c>
      <c r="AK300" s="17">
        <f t="shared" si="232"/>
        <v>0</v>
      </c>
      <c r="AL300" s="17">
        <f t="shared" si="233"/>
        <v>0</v>
      </c>
      <c r="AM300" s="17" t="str">
        <f t="shared" si="234"/>
        <v/>
      </c>
      <c r="AO300" s="31" t="s">
        <v>57</v>
      </c>
    </row>
    <row r="301" spans="2:41" s="3" customFormat="1" ht="9.9499999999999993" customHeight="1" x14ac:dyDescent="0.2">
      <c r="B301" s="115" t="s">
        <v>8</v>
      </c>
      <c r="D301" s="40"/>
      <c r="E301" s="75" t="s">
        <v>90</v>
      </c>
      <c r="F301" s="75"/>
      <c r="G301" s="30" t="s">
        <v>91</v>
      </c>
      <c r="H301" s="30"/>
      <c r="I301" s="30" t="s">
        <v>92</v>
      </c>
      <c r="J301" s="30"/>
      <c r="L301" s="30" t="s">
        <v>179</v>
      </c>
      <c r="M301" s="30"/>
      <c r="N301" s="30"/>
      <c r="P301" s="75"/>
      <c r="Q301" s="91"/>
      <c r="R301" s="29"/>
      <c r="S301" s="39">
        <f t="shared" ref="S301:S349" si="235">IF(Suggested="Yes",AA301,AG301)</f>
        <v>51.8</v>
      </c>
      <c r="T301" s="37" t="s">
        <v>45</v>
      </c>
      <c r="U301" s="5" t="str">
        <f>+Instructions!$B$3</f>
        <v>J</v>
      </c>
      <c r="V301" s="52"/>
      <c r="W301" s="56">
        <f>+Instructions!$C$22</f>
        <v>0</v>
      </c>
      <c r="X301" s="17">
        <f t="shared" ref="X301:X349" si="236">ROUND($AA301*(1-W301)+0.004999,2)</f>
        <v>51.8</v>
      </c>
      <c r="Y301" s="52"/>
      <c r="Z301" s="6" t="s">
        <v>616</v>
      </c>
      <c r="AA301" s="39">
        <v>51.8</v>
      </c>
      <c r="AB301" s="60">
        <f t="shared" ref="AB301:AB349" si="237">+W301</f>
        <v>0</v>
      </c>
      <c r="AC301" s="17">
        <f t="shared" ref="AC301:AC349" si="238">+X301</f>
        <v>51.8</v>
      </c>
      <c r="AD301" s="12">
        <f t="shared" ref="AD301:AD349" si="239">(AG301-AC301)/AG301</f>
        <v>0</v>
      </c>
      <c r="AE301" s="124"/>
      <c r="AF301" s="132">
        <v>3</v>
      </c>
      <c r="AG301" s="53">
        <f t="shared" ref="AG301:AG349" si="240">SUM(AJ301:AL301)+AE301</f>
        <v>51.8</v>
      </c>
      <c r="AH301" s="52"/>
      <c r="AJ301" s="17">
        <f t="shared" ref="AJ301:AJ349" si="241">ROUND(AC301/(1-VLOOKUP(AF301,Group,2,FALSE)),2)</f>
        <v>51.8</v>
      </c>
      <c r="AK301" s="17">
        <f t="shared" ref="AK301:AK349" si="242">IF(VLOOKUP(AF301,Group,5,FALSE)="YES",VLOOKUP(ROUND(ROUND(AJ301,1)-AJ301,2),Round,2,FALSE)+VLOOKUP(AF301,Group,6,FALSE),0)</f>
        <v>0</v>
      </c>
      <c r="AL301" s="17">
        <f t="shared" ref="AL301:AL349" si="243">IF(VLOOKUP(AF301,Group,7,FALSE)="",0,ROUND(AJ301-0.04999,1)-AJ301+AM301)</f>
        <v>0</v>
      </c>
      <c r="AM301" s="17" t="str">
        <f t="shared" ref="AM301:AM349" si="244">IF(VLOOKUP(AF301,Group,7,FALSE)="","",VLOOKUP(AF301,Group,7,FALSE))</f>
        <v/>
      </c>
      <c r="AO301" s="31" t="s">
        <v>57</v>
      </c>
    </row>
    <row r="302" spans="2:41" s="3" customFormat="1" ht="9.9499999999999993" customHeight="1" x14ac:dyDescent="0.2">
      <c r="B302" s="115" t="s">
        <v>8</v>
      </c>
      <c r="D302" s="40"/>
      <c r="E302" s="75" t="s">
        <v>90</v>
      </c>
      <c r="F302" s="75"/>
      <c r="G302" s="30" t="s">
        <v>91</v>
      </c>
      <c r="H302" s="30"/>
      <c r="I302" s="30" t="s">
        <v>92</v>
      </c>
      <c r="J302" s="30"/>
      <c r="L302" s="30" t="s">
        <v>180</v>
      </c>
      <c r="M302" s="30"/>
      <c r="N302" s="30"/>
      <c r="P302" s="75"/>
      <c r="Q302" s="91"/>
      <c r="R302" s="29"/>
      <c r="S302" s="39">
        <f t="shared" si="235"/>
        <v>67</v>
      </c>
      <c r="T302" s="37" t="s">
        <v>45</v>
      </c>
      <c r="U302" s="5" t="str">
        <f>+Instructions!$B$3</f>
        <v>J</v>
      </c>
      <c r="V302" s="52"/>
      <c r="W302" s="56">
        <f>+Instructions!$C$22</f>
        <v>0</v>
      </c>
      <c r="X302" s="17">
        <f t="shared" si="236"/>
        <v>67</v>
      </c>
      <c r="Y302" s="52"/>
      <c r="Z302" s="6" t="s">
        <v>616</v>
      </c>
      <c r="AA302" s="39">
        <v>67</v>
      </c>
      <c r="AB302" s="60">
        <f t="shared" si="237"/>
        <v>0</v>
      </c>
      <c r="AC302" s="17">
        <f t="shared" si="238"/>
        <v>67</v>
      </c>
      <c r="AD302" s="12">
        <f t="shared" si="239"/>
        <v>0</v>
      </c>
      <c r="AE302" s="124"/>
      <c r="AF302" s="132">
        <v>3</v>
      </c>
      <c r="AG302" s="53">
        <f t="shared" si="240"/>
        <v>67</v>
      </c>
      <c r="AH302" s="52"/>
      <c r="AJ302" s="17">
        <f t="shared" si="241"/>
        <v>67</v>
      </c>
      <c r="AK302" s="17">
        <f t="shared" si="242"/>
        <v>0</v>
      </c>
      <c r="AL302" s="17">
        <f t="shared" si="243"/>
        <v>0</v>
      </c>
      <c r="AM302" s="17" t="str">
        <f t="shared" si="244"/>
        <v/>
      </c>
      <c r="AO302" s="31" t="s">
        <v>57</v>
      </c>
    </row>
    <row r="303" spans="2:41" s="3" customFormat="1" ht="9.9499999999999993" customHeight="1" x14ac:dyDescent="0.2">
      <c r="B303" s="115" t="s">
        <v>8</v>
      </c>
      <c r="D303" s="40"/>
      <c r="E303" s="75" t="s">
        <v>90</v>
      </c>
      <c r="F303" s="75"/>
      <c r="G303" s="30" t="s">
        <v>91</v>
      </c>
      <c r="H303" s="30"/>
      <c r="I303" s="30" t="s">
        <v>92</v>
      </c>
      <c r="J303" s="30"/>
      <c r="L303" s="30" t="s">
        <v>181</v>
      </c>
      <c r="M303" s="30"/>
      <c r="N303" s="30"/>
      <c r="P303" s="75"/>
      <c r="Q303" s="91"/>
      <c r="R303" s="29"/>
      <c r="S303" s="39">
        <f t="shared" si="235"/>
        <v>58.9</v>
      </c>
      <c r="T303" s="37" t="s">
        <v>45</v>
      </c>
      <c r="U303" s="5" t="str">
        <f>+Instructions!$B$3</f>
        <v>J</v>
      </c>
      <c r="V303" s="52"/>
      <c r="W303" s="56">
        <f>+Instructions!$C$22</f>
        <v>0</v>
      </c>
      <c r="X303" s="17">
        <f t="shared" si="236"/>
        <v>58.9</v>
      </c>
      <c r="Y303" s="52"/>
      <c r="Z303" s="6" t="s">
        <v>616</v>
      </c>
      <c r="AA303" s="39">
        <v>58.9</v>
      </c>
      <c r="AB303" s="60">
        <f t="shared" si="237"/>
        <v>0</v>
      </c>
      <c r="AC303" s="17">
        <f t="shared" si="238"/>
        <v>58.9</v>
      </c>
      <c r="AD303" s="12">
        <f t="shared" si="239"/>
        <v>0</v>
      </c>
      <c r="AE303" s="124"/>
      <c r="AF303" s="132">
        <v>3</v>
      </c>
      <c r="AG303" s="53">
        <f t="shared" si="240"/>
        <v>58.9</v>
      </c>
      <c r="AH303" s="52"/>
      <c r="AJ303" s="17">
        <f t="shared" si="241"/>
        <v>58.9</v>
      </c>
      <c r="AK303" s="17">
        <f t="shared" si="242"/>
        <v>0</v>
      </c>
      <c r="AL303" s="17">
        <f t="shared" si="243"/>
        <v>0</v>
      </c>
      <c r="AM303" s="17" t="str">
        <f t="shared" si="244"/>
        <v/>
      </c>
      <c r="AO303" s="31" t="s">
        <v>57</v>
      </c>
    </row>
    <row r="304" spans="2:41" s="3" customFormat="1" ht="9.9499999999999993" customHeight="1" x14ac:dyDescent="0.2">
      <c r="B304" s="115" t="s">
        <v>8</v>
      </c>
      <c r="D304" s="40"/>
      <c r="E304" s="75" t="s">
        <v>90</v>
      </c>
      <c r="F304" s="75"/>
      <c r="G304" s="30" t="s">
        <v>91</v>
      </c>
      <c r="H304" s="30"/>
      <c r="I304" s="30" t="s">
        <v>92</v>
      </c>
      <c r="J304" s="30"/>
      <c r="L304" s="30" t="s">
        <v>182</v>
      </c>
      <c r="M304" s="30"/>
      <c r="N304" s="30"/>
      <c r="P304" s="75"/>
      <c r="Q304" s="91"/>
      <c r="R304" s="29"/>
      <c r="S304" s="39">
        <f t="shared" si="235"/>
        <v>85.3</v>
      </c>
      <c r="T304" s="37" t="s">
        <v>45</v>
      </c>
      <c r="U304" s="5" t="str">
        <f>+Instructions!$B$3</f>
        <v>J</v>
      </c>
      <c r="V304" s="52"/>
      <c r="W304" s="56">
        <f>+Instructions!$C$22</f>
        <v>0</v>
      </c>
      <c r="X304" s="17">
        <f t="shared" si="236"/>
        <v>85.3</v>
      </c>
      <c r="Y304" s="52"/>
      <c r="Z304" s="6" t="s">
        <v>616</v>
      </c>
      <c r="AA304" s="39">
        <v>85.3</v>
      </c>
      <c r="AB304" s="60">
        <f t="shared" si="237"/>
        <v>0</v>
      </c>
      <c r="AC304" s="17">
        <f t="shared" si="238"/>
        <v>85.3</v>
      </c>
      <c r="AD304" s="12">
        <f t="shared" si="239"/>
        <v>0</v>
      </c>
      <c r="AE304" s="124"/>
      <c r="AF304" s="132">
        <v>3</v>
      </c>
      <c r="AG304" s="53">
        <f t="shared" si="240"/>
        <v>85.3</v>
      </c>
      <c r="AH304" s="52"/>
      <c r="AJ304" s="17">
        <f t="shared" si="241"/>
        <v>85.3</v>
      </c>
      <c r="AK304" s="17">
        <f t="shared" si="242"/>
        <v>0</v>
      </c>
      <c r="AL304" s="17">
        <f t="shared" si="243"/>
        <v>0</v>
      </c>
      <c r="AM304" s="17" t="str">
        <f t="shared" si="244"/>
        <v/>
      </c>
      <c r="AO304" s="31" t="s">
        <v>57</v>
      </c>
    </row>
    <row r="305" spans="2:41" s="3" customFormat="1" ht="2.1" customHeight="1" x14ac:dyDescent="0.2">
      <c r="C305" s="74"/>
      <c r="E305" s="30"/>
      <c r="P305" s="4"/>
      <c r="Q305" s="6"/>
      <c r="S305" s="21"/>
      <c r="T305" s="68"/>
      <c r="U305" s="5"/>
      <c r="V305" s="52"/>
      <c r="W305" s="70"/>
      <c r="X305" s="70"/>
      <c r="Y305" s="52"/>
      <c r="Z305" s="39"/>
      <c r="AA305" s="17"/>
      <c r="AB305" s="15"/>
      <c r="AC305" s="15"/>
      <c r="AD305" s="15"/>
      <c r="AE305" s="15"/>
      <c r="AF305" s="65"/>
      <c r="AG305" s="17"/>
      <c r="AH305" s="52"/>
      <c r="AO305" s="31" t="s">
        <v>57</v>
      </c>
    </row>
    <row r="306" spans="2:41" s="3" customFormat="1" ht="10.35" customHeight="1" x14ac:dyDescent="0.2">
      <c r="C306" s="175" t="s">
        <v>270</v>
      </c>
      <c r="D306" s="152"/>
      <c r="E306" s="30"/>
      <c r="P306" s="4"/>
      <c r="Q306" s="6"/>
      <c r="S306" s="21"/>
      <c r="U306" s="5"/>
      <c r="V306" s="52"/>
      <c r="W306" s="56"/>
      <c r="X306" s="15"/>
      <c r="Y306" s="52"/>
      <c r="Z306" s="39"/>
      <c r="AA306" s="39"/>
      <c r="AB306" s="55"/>
      <c r="AC306" s="17"/>
      <c r="AD306" s="15"/>
      <c r="AE306" s="65"/>
      <c r="AF306" s="65"/>
      <c r="AG306" s="17"/>
      <c r="AH306" s="52"/>
      <c r="AI306" s="127"/>
      <c r="AJ306" s="17"/>
      <c r="AK306" s="17"/>
      <c r="AL306" s="17"/>
      <c r="AM306" s="17"/>
      <c r="AO306" s="31" t="s">
        <v>57</v>
      </c>
    </row>
    <row r="307" spans="2:41" s="3" customFormat="1" ht="9.9499999999999993" customHeight="1" x14ac:dyDescent="0.2">
      <c r="C307" s="74" t="s">
        <v>527</v>
      </c>
      <c r="D307" s="152"/>
      <c r="E307" s="30"/>
      <c r="P307" s="4"/>
      <c r="Q307" s="6"/>
      <c r="R307" s="80" t="s">
        <v>359</v>
      </c>
      <c r="S307" s="179" t="s">
        <v>364</v>
      </c>
      <c r="T307" s="182"/>
      <c r="U307" s="5"/>
      <c r="V307" s="52"/>
      <c r="W307" s="56"/>
      <c r="X307" s="15"/>
      <c r="Y307" s="52"/>
      <c r="Z307" s="39"/>
      <c r="AA307" s="39"/>
      <c r="AB307" s="55"/>
      <c r="AC307" s="17"/>
      <c r="AD307" s="15"/>
      <c r="AE307" s="65"/>
      <c r="AF307" s="65"/>
      <c r="AG307" s="17"/>
      <c r="AH307" s="52"/>
      <c r="AI307" s="127"/>
      <c r="AJ307" s="17"/>
      <c r="AK307" s="17"/>
      <c r="AL307" s="17"/>
      <c r="AM307" s="17"/>
      <c r="AO307" s="31" t="s">
        <v>57</v>
      </c>
    </row>
    <row r="308" spans="2:41" s="3" customFormat="1" ht="3" customHeight="1" x14ac:dyDescent="0.2">
      <c r="C308" s="74"/>
      <c r="E308" s="30"/>
      <c r="P308" s="4"/>
      <c r="Q308" s="6"/>
      <c r="S308" s="21"/>
      <c r="T308" s="68"/>
      <c r="U308" s="5"/>
      <c r="V308" s="52"/>
      <c r="W308" s="70"/>
      <c r="X308" s="70"/>
      <c r="Y308" s="52"/>
      <c r="Z308" s="39"/>
      <c r="AA308" s="17"/>
      <c r="AB308" s="15"/>
      <c r="AC308" s="15"/>
      <c r="AD308" s="15"/>
      <c r="AE308" s="15"/>
      <c r="AF308" s="65"/>
      <c r="AG308" s="17"/>
      <c r="AH308" s="52"/>
      <c r="AO308" s="31" t="s">
        <v>57</v>
      </c>
    </row>
    <row r="309" spans="2:41" s="3" customFormat="1" ht="9.9499999999999993" customHeight="1" x14ac:dyDescent="0.2">
      <c r="B309" s="115" t="s">
        <v>8</v>
      </c>
      <c r="D309" s="40"/>
      <c r="E309" s="75" t="s">
        <v>90</v>
      </c>
      <c r="F309" s="75"/>
      <c r="G309" s="30" t="s">
        <v>91</v>
      </c>
      <c r="H309" s="30"/>
      <c r="I309" s="30" t="s">
        <v>92</v>
      </c>
      <c r="J309" s="30"/>
      <c r="L309" s="30" t="s">
        <v>183</v>
      </c>
      <c r="M309" s="30"/>
      <c r="N309" s="30"/>
      <c r="P309" s="75"/>
      <c r="Q309" s="91"/>
      <c r="R309" s="29"/>
      <c r="S309" s="39">
        <f t="shared" si="235"/>
        <v>67</v>
      </c>
      <c r="T309" s="37" t="s">
        <v>45</v>
      </c>
      <c r="U309" s="5" t="str">
        <f>+Instructions!$B$3</f>
        <v>J</v>
      </c>
      <c r="V309" s="52"/>
      <c r="W309" s="56">
        <f>+Instructions!$C$22</f>
        <v>0</v>
      </c>
      <c r="X309" s="17">
        <f t="shared" si="236"/>
        <v>67</v>
      </c>
      <c r="Y309" s="52"/>
      <c r="Z309" s="6" t="s">
        <v>616</v>
      </c>
      <c r="AA309" s="39">
        <v>67</v>
      </c>
      <c r="AB309" s="60">
        <f t="shared" si="237"/>
        <v>0</v>
      </c>
      <c r="AC309" s="17">
        <f t="shared" si="238"/>
        <v>67</v>
      </c>
      <c r="AD309" s="12">
        <f t="shared" si="239"/>
        <v>0</v>
      </c>
      <c r="AE309" s="124"/>
      <c r="AF309" s="132">
        <v>3</v>
      </c>
      <c r="AG309" s="53">
        <f t="shared" si="240"/>
        <v>67</v>
      </c>
      <c r="AH309" s="52"/>
      <c r="AJ309" s="17">
        <f t="shared" si="241"/>
        <v>67</v>
      </c>
      <c r="AK309" s="17">
        <f t="shared" si="242"/>
        <v>0</v>
      </c>
      <c r="AL309" s="17">
        <f t="shared" si="243"/>
        <v>0</v>
      </c>
      <c r="AM309" s="17" t="str">
        <f t="shared" si="244"/>
        <v/>
      </c>
      <c r="AO309" s="31" t="s">
        <v>57</v>
      </c>
    </row>
    <row r="310" spans="2:41" s="3" customFormat="1" ht="9.9499999999999993" customHeight="1" x14ac:dyDescent="0.2">
      <c r="B310" s="115" t="s">
        <v>8</v>
      </c>
      <c r="D310" s="40"/>
      <c r="E310" s="75" t="s">
        <v>90</v>
      </c>
      <c r="F310" s="75"/>
      <c r="G310" s="30" t="s">
        <v>91</v>
      </c>
      <c r="H310" s="30"/>
      <c r="I310" s="30" t="s">
        <v>92</v>
      </c>
      <c r="J310" s="30"/>
      <c r="L310" s="30" t="s">
        <v>184</v>
      </c>
      <c r="M310" s="30"/>
      <c r="N310" s="30"/>
      <c r="P310" s="75"/>
      <c r="Q310" s="91"/>
      <c r="R310" s="29"/>
      <c r="S310" s="39">
        <f t="shared" si="235"/>
        <v>47.75</v>
      </c>
      <c r="T310" s="37" t="s">
        <v>45</v>
      </c>
      <c r="U310" s="5" t="str">
        <f>+Instructions!$B$3</f>
        <v>J</v>
      </c>
      <c r="V310" s="52"/>
      <c r="W310" s="56">
        <f>+Instructions!$C$22</f>
        <v>0</v>
      </c>
      <c r="X310" s="17">
        <f t="shared" si="236"/>
        <v>47.75</v>
      </c>
      <c r="Y310" s="52"/>
      <c r="Z310" s="6" t="s">
        <v>616</v>
      </c>
      <c r="AA310" s="39">
        <v>47.75</v>
      </c>
      <c r="AB310" s="60">
        <f t="shared" si="237"/>
        <v>0</v>
      </c>
      <c r="AC310" s="17">
        <f t="shared" si="238"/>
        <v>47.75</v>
      </c>
      <c r="AD310" s="12">
        <f t="shared" si="239"/>
        <v>0</v>
      </c>
      <c r="AE310" s="124"/>
      <c r="AF310" s="132">
        <v>3</v>
      </c>
      <c r="AG310" s="53">
        <f t="shared" si="240"/>
        <v>47.75</v>
      </c>
      <c r="AH310" s="52"/>
      <c r="AJ310" s="17">
        <f t="shared" si="241"/>
        <v>47.75</v>
      </c>
      <c r="AK310" s="17">
        <f t="shared" si="242"/>
        <v>0</v>
      </c>
      <c r="AL310" s="17">
        <f t="shared" si="243"/>
        <v>0</v>
      </c>
      <c r="AM310" s="17" t="str">
        <f t="shared" si="244"/>
        <v/>
      </c>
      <c r="AO310" s="31" t="s">
        <v>57</v>
      </c>
    </row>
    <row r="311" spans="2:41" s="3" customFormat="1" ht="9.9499999999999993" customHeight="1" x14ac:dyDescent="0.2">
      <c r="B311" s="115" t="s">
        <v>8</v>
      </c>
      <c r="D311" s="40"/>
      <c r="E311" s="75" t="s">
        <v>90</v>
      </c>
      <c r="F311" s="75"/>
      <c r="G311" s="30" t="s">
        <v>91</v>
      </c>
      <c r="H311" s="30"/>
      <c r="I311" s="30" t="s">
        <v>92</v>
      </c>
      <c r="J311" s="30"/>
      <c r="L311" s="30" t="s">
        <v>185</v>
      </c>
      <c r="M311" s="30"/>
      <c r="N311" s="30"/>
      <c r="P311" s="75"/>
      <c r="Q311" s="91"/>
      <c r="R311" s="29"/>
      <c r="S311" s="39">
        <f t="shared" si="235"/>
        <v>65</v>
      </c>
      <c r="T311" s="37" t="s">
        <v>45</v>
      </c>
      <c r="U311" s="5" t="str">
        <f>+Instructions!$B$3</f>
        <v>J</v>
      </c>
      <c r="V311" s="52"/>
      <c r="W311" s="56">
        <f>+Instructions!$C$22</f>
        <v>0</v>
      </c>
      <c r="X311" s="17">
        <f t="shared" si="236"/>
        <v>65</v>
      </c>
      <c r="Y311" s="52"/>
      <c r="Z311" s="6" t="s">
        <v>616</v>
      </c>
      <c r="AA311" s="39">
        <v>65</v>
      </c>
      <c r="AB311" s="60">
        <f t="shared" si="237"/>
        <v>0</v>
      </c>
      <c r="AC311" s="17">
        <f t="shared" si="238"/>
        <v>65</v>
      </c>
      <c r="AD311" s="12">
        <f t="shared" si="239"/>
        <v>0</v>
      </c>
      <c r="AE311" s="124"/>
      <c r="AF311" s="132">
        <v>3</v>
      </c>
      <c r="AG311" s="53">
        <f t="shared" si="240"/>
        <v>65</v>
      </c>
      <c r="AH311" s="52"/>
      <c r="AJ311" s="17">
        <f t="shared" si="241"/>
        <v>65</v>
      </c>
      <c r="AK311" s="17">
        <f t="shared" si="242"/>
        <v>0</v>
      </c>
      <c r="AL311" s="17">
        <f t="shared" si="243"/>
        <v>0</v>
      </c>
      <c r="AM311" s="17" t="str">
        <f t="shared" si="244"/>
        <v/>
      </c>
      <c r="AO311" s="31" t="s">
        <v>57</v>
      </c>
    </row>
    <row r="312" spans="2:41" s="3" customFormat="1" ht="9.9499999999999993" customHeight="1" x14ac:dyDescent="0.2">
      <c r="B312" s="115" t="s">
        <v>8</v>
      </c>
      <c r="D312" s="40"/>
      <c r="E312" s="75" t="s">
        <v>90</v>
      </c>
      <c r="F312" s="75"/>
      <c r="G312" s="30" t="s">
        <v>91</v>
      </c>
      <c r="H312" s="30"/>
      <c r="I312" s="30" t="s">
        <v>92</v>
      </c>
      <c r="J312" s="30"/>
      <c r="L312" s="30" t="s">
        <v>186</v>
      </c>
      <c r="M312" s="30"/>
      <c r="N312" s="30"/>
      <c r="P312" s="75"/>
      <c r="Q312" s="91"/>
      <c r="R312" s="29"/>
      <c r="S312" s="39">
        <f t="shared" si="235"/>
        <v>126.9</v>
      </c>
      <c r="T312" s="37" t="s">
        <v>45</v>
      </c>
      <c r="U312" s="5" t="str">
        <f>+Instructions!$B$3</f>
        <v>J</v>
      </c>
      <c r="V312" s="52"/>
      <c r="W312" s="56">
        <f>+Instructions!$C$22</f>
        <v>0</v>
      </c>
      <c r="X312" s="17">
        <f t="shared" si="236"/>
        <v>126.9</v>
      </c>
      <c r="Y312" s="52"/>
      <c r="Z312" s="6" t="s">
        <v>616</v>
      </c>
      <c r="AA312" s="39">
        <v>126.9</v>
      </c>
      <c r="AB312" s="60">
        <f t="shared" si="237"/>
        <v>0</v>
      </c>
      <c r="AC312" s="17">
        <f t="shared" si="238"/>
        <v>126.9</v>
      </c>
      <c r="AD312" s="12">
        <f t="shared" si="239"/>
        <v>0</v>
      </c>
      <c r="AE312" s="124"/>
      <c r="AF312" s="132">
        <v>3</v>
      </c>
      <c r="AG312" s="53">
        <f t="shared" si="240"/>
        <v>126.9</v>
      </c>
      <c r="AH312" s="52"/>
      <c r="AJ312" s="17">
        <f t="shared" si="241"/>
        <v>126.9</v>
      </c>
      <c r="AK312" s="17">
        <f t="shared" si="242"/>
        <v>0</v>
      </c>
      <c r="AL312" s="17">
        <f t="shared" si="243"/>
        <v>0</v>
      </c>
      <c r="AM312" s="17" t="str">
        <f t="shared" si="244"/>
        <v/>
      </c>
      <c r="AO312" s="31" t="s">
        <v>57</v>
      </c>
    </row>
    <row r="313" spans="2:41" s="3" customFormat="1" ht="9.9499999999999993" customHeight="1" x14ac:dyDescent="0.2">
      <c r="B313" s="115" t="s">
        <v>8</v>
      </c>
      <c r="D313" s="40"/>
      <c r="E313" s="75" t="s">
        <v>90</v>
      </c>
      <c r="F313" s="75"/>
      <c r="G313" s="30" t="s">
        <v>91</v>
      </c>
      <c r="H313" s="30"/>
      <c r="I313" s="30" t="s">
        <v>92</v>
      </c>
      <c r="J313" s="30"/>
      <c r="L313" s="30" t="s">
        <v>187</v>
      </c>
      <c r="M313" s="30"/>
      <c r="N313" s="30"/>
      <c r="P313" s="75"/>
      <c r="Q313" s="91"/>
      <c r="R313" s="29"/>
      <c r="S313" s="39">
        <f t="shared" si="235"/>
        <v>73.099999999999994</v>
      </c>
      <c r="T313" s="37" t="s">
        <v>45</v>
      </c>
      <c r="U313" s="5" t="str">
        <f>+Instructions!$B$3</f>
        <v>J</v>
      </c>
      <c r="V313" s="52"/>
      <c r="W313" s="56">
        <f>+Instructions!$C$22</f>
        <v>0</v>
      </c>
      <c r="X313" s="17">
        <f t="shared" si="236"/>
        <v>73.099999999999994</v>
      </c>
      <c r="Y313" s="52"/>
      <c r="Z313" s="6" t="s">
        <v>616</v>
      </c>
      <c r="AA313" s="39">
        <v>73.099999999999994</v>
      </c>
      <c r="AB313" s="60">
        <f t="shared" si="237"/>
        <v>0</v>
      </c>
      <c r="AC313" s="17">
        <f t="shared" si="238"/>
        <v>73.099999999999994</v>
      </c>
      <c r="AD313" s="12">
        <f t="shared" si="239"/>
        <v>0</v>
      </c>
      <c r="AE313" s="124"/>
      <c r="AF313" s="132">
        <v>3</v>
      </c>
      <c r="AG313" s="53">
        <f t="shared" si="240"/>
        <v>73.099999999999994</v>
      </c>
      <c r="AH313" s="52"/>
      <c r="AJ313" s="17">
        <f t="shared" si="241"/>
        <v>73.099999999999994</v>
      </c>
      <c r="AK313" s="17">
        <f t="shared" si="242"/>
        <v>0</v>
      </c>
      <c r="AL313" s="17">
        <f t="shared" si="243"/>
        <v>0</v>
      </c>
      <c r="AM313" s="17" t="str">
        <f t="shared" si="244"/>
        <v/>
      </c>
      <c r="AO313" s="31" t="s">
        <v>57</v>
      </c>
    </row>
    <row r="314" spans="2:41" s="3" customFormat="1" ht="9.9499999999999993" customHeight="1" x14ac:dyDescent="0.2">
      <c r="B314" s="115" t="s">
        <v>8</v>
      </c>
      <c r="D314" s="40"/>
      <c r="E314" s="75" t="s">
        <v>90</v>
      </c>
      <c r="F314" s="75"/>
      <c r="G314" s="30" t="s">
        <v>91</v>
      </c>
      <c r="H314" s="30"/>
      <c r="I314" s="30" t="s">
        <v>92</v>
      </c>
      <c r="J314" s="30"/>
      <c r="L314" s="30" t="s">
        <v>188</v>
      </c>
      <c r="M314" s="30"/>
      <c r="N314" s="30"/>
      <c r="P314" s="75"/>
      <c r="Q314" s="91"/>
      <c r="R314" s="29"/>
      <c r="S314" s="39">
        <f t="shared" si="235"/>
        <v>42.65</v>
      </c>
      <c r="T314" s="37" t="s">
        <v>45</v>
      </c>
      <c r="U314" s="5" t="str">
        <f>+Instructions!$B$3</f>
        <v>J</v>
      </c>
      <c r="V314" s="52"/>
      <c r="W314" s="56">
        <f>+Instructions!$C$22</f>
        <v>0</v>
      </c>
      <c r="X314" s="17">
        <f t="shared" si="236"/>
        <v>42.65</v>
      </c>
      <c r="Y314" s="52"/>
      <c r="Z314" s="6" t="s">
        <v>616</v>
      </c>
      <c r="AA314" s="39">
        <v>42.65</v>
      </c>
      <c r="AB314" s="60">
        <f t="shared" si="237"/>
        <v>0</v>
      </c>
      <c r="AC314" s="17">
        <f t="shared" si="238"/>
        <v>42.65</v>
      </c>
      <c r="AD314" s="12">
        <f t="shared" si="239"/>
        <v>0</v>
      </c>
      <c r="AE314" s="124"/>
      <c r="AF314" s="132">
        <v>3</v>
      </c>
      <c r="AG314" s="53">
        <f t="shared" si="240"/>
        <v>42.65</v>
      </c>
      <c r="AH314" s="52"/>
      <c r="AJ314" s="17">
        <f t="shared" si="241"/>
        <v>42.65</v>
      </c>
      <c r="AK314" s="17">
        <f t="shared" si="242"/>
        <v>0</v>
      </c>
      <c r="AL314" s="17">
        <f t="shared" si="243"/>
        <v>0</v>
      </c>
      <c r="AM314" s="17" t="str">
        <f t="shared" si="244"/>
        <v/>
      </c>
      <c r="AO314" s="31" t="s">
        <v>57</v>
      </c>
    </row>
    <row r="315" spans="2:41" s="3" customFormat="1" ht="9.9499999999999993" customHeight="1" x14ac:dyDescent="0.2">
      <c r="B315" s="115" t="s">
        <v>8</v>
      </c>
      <c r="D315" s="40"/>
      <c r="E315" s="75" t="s">
        <v>90</v>
      </c>
      <c r="F315" s="75"/>
      <c r="G315" s="30" t="s">
        <v>91</v>
      </c>
      <c r="H315" s="30"/>
      <c r="I315" s="30" t="s">
        <v>92</v>
      </c>
      <c r="J315" s="30"/>
      <c r="L315" s="30" t="s">
        <v>189</v>
      </c>
      <c r="M315" s="30"/>
      <c r="N315" s="30"/>
      <c r="P315" s="75"/>
      <c r="Q315" s="91"/>
      <c r="R315" s="29"/>
      <c r="S315" s="39">
        <f t="shared" si="235"/>
        <v>46.7</v>
      </c>
      <c r="T315" s="37" t="s">
        <v>45</v>
      </c>
      <c r="U315" s="5" t="str">
        <f>+Instructions!$B$3</f>
        <v>J</v>
      </c>
      <c r="V315" s="52"/>
      <c r="W315" s="56">
        <f>+Instructions!$C$22</f>
        <v>0</v>
      </c>
      <c r="X315" s="17">
        <f t="shared" si="236"/>
        <v>46.7</v>
      </c>
      <c r="Y315" s="52"/>
      <c r="Z315" s="6" t="s">
        <v>616</v>
      </c>
      <c r="AA315" s="39">
        <v>46.7</v>
      </c>
      <c r="AB315" s="60">
        <f t="shared" si="237"/>
        <v>0</v>
      </c>
      <c r="AC315" s="17">
        <f t="shared" si="238"/>
        <v>46.7</v>
      </c>
      <c r="AD315" s="12">
        <f t="shared" si="239"/>
        <v>0</v>
      </c>
      <c r="AE315" s="124"/>
      <c r="AF315" s="132">
        <v>3</v>
      </c>
      <c r="AG315" s="53">
        <f t="shared" si="240"/>
        <v>46.7</v>
      </c>
      <c r="AH315" s="52"/>
      <c r="AJ315" s="17">
        <f t="shared" si="241"/>
        <v>46.7</v>
      </c>
      <c r="AK315" s="17">
        <f t="shared" si="242"/>
        <v>0</v>
      </c>
      <c r="AL315" s="17">
        <f t="shared" si="243"/>
        <v>0</v>
      </c>
      <c r="AM315" s="17" t="str">
        <f t="shared" si="244"/>
        <v/>
      </c>
      <c r="AO315" s="31" t="s">
        <v>57</v>
      </c>
    </row>
    <row r="316" spans="2:41" s="3" customFormat="1" ht="9.9499999999999993" customHeight="1" x14ac:dyDescent="0.2">
      <c r="B316" s="115" t="s">
        <v>8</v>
      </c>
      <c r="D316" s="40"/>
      <c r="E316" s="75" t="s">
        <v>90</v>
      </c>
      <c r="F316" s="75"/>
      <c r="G316" s="30" t="s">
        <v>91</v>
      </c>
      <c r="H316" s="30"/>
      <c r="I316" s="30" t="s">
        <v>92</v>
      </c>
      <c r="J316" s="30"/>
      <c r="L316" s="30" t="s">
        <v>190</v>
      </c>
      <c r="M316" s="30"/>
      <c r="N316" s="30"/>
      <c r="P316" s="75"/>
      <c r="Q316" s="91"/>
      <c r="R316" s="29"/>
      <c r="S316" s="39">
        <f t="shared" si="235"/>
        <v>46.7</v>
      </c>
      <c r="T316" s="37" t="s">
        <v>45</v>
      </c>
      <c r="U316" s="5" t="str">
        <f>+Instructions!$B$3</f>
        <v>J</v>
      </c>
      <c r="V316" s="52"/>
      <c r="W316" s="56">
        <f>+Instructions!$C$22</f>
        <v>0</v>
      </c>
      <c r="X316" s="17">
        <f t="shared" si="236"/>
        <v>46.7</v>
      </c>
      <c r="Y316" s="52"/>
      <c r="Z316" s="6" t="s">
        <v>616</v>
      </c>
      <c r="AA316" s="39">
        <v>46.7</v>
      </c>
      <c r="AB316" s="60">
        <f t="shared" si="237"/>
        <v>0</v>
      </c>
      <c r="AC316" s="17">
        <f t="shared" si="238"/>
        <v>46.7</v>
      </c>
      <c r="AD316" s="12">
        <f t="shared" si="239"/>
        <v>0</v>
      </c>
      <c r="AE316" s="124"/>
      <c r="AF316" s="132">
        <v>3</v>
      </c>
      <c r="AG316" s="53">
        <f t="shared" si="240"/>
        <v>46.7</v>
      </c>
      <c r="AH316" s="52"/>
      <c r="AJ316" s="17">
        <f t="shared" si="241"/>
        <v>46.7</v>
      </c>
      <c r="AK316" s="17">
        <f t="shared" si="242"/>
        <v>0</v>
      </c>
      <c r="AL316" s="17">
        <f t="shared" si="243"/>
        <v>0</v>
      </c>
      <c r="AM316" s="17" t="str">
        <f t="shared" si="244"/>
        <v/>
      </c>
      <c r="AO316" s="31" t="s">
        <v>57</v>
      </c>
    </row>
    <row r="317" spans="2:41" s="3" customFormat="1" ht="9.9499999999999993" customHeight="1" x14ac:dyDescent="0.2">
      <c r="B317" s="115" t="s">
        <v>8</v>
      </c>
      <c r="D317" s="40"/>
      <c r="E317" s="75" t="s">
        <v>90</v>
      </c>
      <c r="F317" s="75"/>
      <c r="G317" s="30" t="s">
        <v>91</v>
      </c>
      <c r="H317" s="30"/>
      <c r="I317" s="30" t="s">
        <v>92</v>
      </c>
      <c r="J317" s="30"/>
      <c r="L317" s="30" t="s">
        <v>191</v>
      </c>
      <c r="M317" s="30"/>
      <c r="N317" s="30"/>
      <c r="P317" s="75"/>
      <c r="Q317" s="91"/>
      <c r="R317" s="29"/>
      <c r="S317" s="39">
        <f t="shared" si="235"/>
        <v>50.8</v>
      </c>
      <c r="T317" s="37" t="s">
        <v>45</v>
      </c>
      <c r="U317" s="5" t="str">
        <f>+Instructions!$B$3</f>
        <v>J</v>
      </c>
      <c r="V317" s="52"/>
      <c r="W317" s="56">
        <f>+Instructions!$C$22</f>
        <v>0</v>
      </c>
      <c r="X317" s="17">
        <f t="shared" si="236"/>
        <v>50.8</v>
      </c>
      <c r="Y317" s="52"/>
      <c r="Z317" s="6" t="s">
        <v>616</v>
      </c>
      <c r="AA317" s="39">
        <v>50.8</v>
      </c>
      <c r="AB317" s="60">
        <f t="shared" si="237"/>
        <v>0</v>
      </c>
      <c r="AC317" s="17">
        <f t="shared" si="238"/>
        <v>50.8</v>
      </c>
      <c r="AD317" s="12">
        <f t="shared" si="239"/>
        <v>0</v>
      </c>
      <c r="AE317" s="124"/>
      <c r="AF317" s="132">
        <v>3</v>
      </c>
      <c r="AG317" s="53">
        <f t="shared" si="240"/>
        <v>50.8</v>
      </c>
      <c r="AH317" s="52"/>
      <c r="AJ317" s="17">
        <f t="shared" si="241"/>
        <v>50.8</v>
      </c>
      <c r="AK317" s="17">
        <f t="shared" si="242"/>
        <v>0</v>
      </c>
      <c r="AL317" s="17">
        <f t="shared" si="243"/>
        <v>0</v>
      </c>
      <c r="AM317" s="17" t="str">
        <f t="shared" si="244"/>
        <v/>
      </c>
      <c r="AO317" s="31" t="s">
        <v>57</v>
      </c>
    </row>
    <row r="318" spans="2:41" s="3" customFormat="1" ht="9.9499999999999993" customHeight="1" x14ac:dyDescent="0.2">
      <c r="B318" s="115" t="s">
        <v>8</v>
      </c>
      <c r="D318" s="40"/>
      <c r="E318" s="75" t="s">
        <v>90</v>
      </c>
      <c r="F318" s="75"/>
      <c r="G318" s="30" t="s">
        <v>91</v>
      </c>
      <c r="H318" s="30"/>
      <c r="I318" s="30" t="s">
        <v>92</v>
      </c>
      <c r="J318" s="30"/>
      <c r="L318" s="30" t="s">
        <v>192</v>
      </c>
      <c r="M318" s="30"/>
      <c r="N318" s="30"/>
      <c r="P318" s="75"/>
      <c r="Q318" s="91"/>
      <c r="R318" s="29"/>
      <c r="S318" s="39">
        <f t="shared" si="235"/>
        <v>58.9</v>
      </c>
      <c r="T318" s="37" t="s">
        <v>45</v>
      </c>
      <c r="U318" s="5" t="str">
        <f>+Instructions!$B$3</f>
        <v>J</v>
      </c>
      <c r="V318" s="52"/>
      <c r="W318" s="56">
        <f>+Instructions!$C$22</f>
        <v>0</v>
      </c>
      <c r="X318" s="17">
        <f t="shared" si="236"/>
        <v>58.9</v>
      </c>
      <c r="Y318" s="52"/>
      <c r="Z318" s="6" t="s">
        <v>616</v>
      </c>
      <c r="AA318" s="39">
        <v>58.9</v>
      </c>
      <c r="AB318" s="60">
        <f t="shared" si="237"/>
        <v>0</v>
      </c>
      <c r="AC318" s="17">
        <f t="shared" si="238"/>
        <v>58.9</v>
      </c>
      <c r="AD318" s="12">
        <f t="shared" si="239"/>
        <v>0</v>
      </c>
      <c r="AE318" s="124"/>
      <c r="AF318" s="132">
        <v>3</v>
      </c>
      <c r="AG318" s="53">
        <f t="shared" si="240"/>
        <v>58.9</v>
      </c>
      <c r="AH318" s="52"/>
      <c r="AJ318" s="17">
        <f t="shared" si="241"/>
        <v>58.9</v>
      </c>
      <c r="AK318" s="17">
        <f t="shared" si="242"/>
        <v>0</v>
      </c>
      <c r="AL318" s="17">
        <f t="shared" si="243"/>
        <v>0</v>
      </c>
      <c r="AM318" s="17" t="str">
        <f t="shared" si="244"/>
        <v/>
      </c>
      <c r="AO318" s="31" t="s">
        <v>57</v>
      </c>
    </row>
    <row r="319" spans="2:41" s="3" customFormat="1" ht="9.9499999999999993" customHeight="1" x14ac:dyDescent="0.2">
      <c r="B319" s="115" t="s">
        <v>8</v>
      </c>
      <c r="D319" s="40"/>
      <c r="E319" s="75" t="s">
        <v>90</v>
      </c>
      <c r="F319" s="75"/>
      <c r="G319" s="30" t="s">
        <v>91</v>
      </c>
      <c r="H319" s="30"/>
      <c r="I319" s="30" t="s">
        <v>92</v>
      </c>
      <c r="J319" s="30"/>
      <c r="L319" s="30" t="s">
        <v>193</v>
      </c>
      <c r="M319" s="30"/>
      <c r="N319" s="30"/>
      <c r="P319" s="75"/>
      <c r="Q319" s="91"/>
      <c r="R319" s="29"/>
      <c r="S319" s="39">
        <f t="shared" si="235"/>
        <v>54.85</v>
      </c>
      <c r="T319" s="37" t="s">
        <v>45</v>
      </c>
      <c r="U319" s="5" t="str">
        <f>+Instructions!$B$3</f>
        <v>J</v>
      </c>
      <c r="V319" s="52"/>
      <c r="W319" s="56">
        <f>+Instructions!$C$22</f>
        <v>0</v>
      </c>
      <c r="X319" s="17">
        <f t="shared" si="236"/>
        <v>54.85</v>
      </c>
      <c r="Y319" s="52"/>
      <c r="Z319" s="6" t="s">
        <v>616</v>
      </c>
      <c r="AA319" s="39">
        <v>54.85</v>
      </c>
      <c r="AB319" s="60">
        <f t="shared" si="237"/>
        <v>0</v>
      </c>
      <c r="AC319" s="17">
        <f t="shared" si="238"/>
        <v>54.85</v>
      </c>
      <c r="AD319" s="12">
        <f t="shared" si="239"/>
        <v>0</v>
      </c>
      <c r="AE319" s="124"/>
      <c r="AF319" s="132">
        <v>3</v>
      </c>
      <c r="AG319" s="53">
        <f t="shared" si="240"/>
        <v>54.85</v>
      </c>
      <c r="AH319" s="52"/>
      <c r="AJ319" s="17">
        <f t="shared" si="241"/>
        <v>54.85</v>
      </c>
      <c r="AK319" s="17">
        <f t="shared" si="242"/>
        <v>0</v>
      </c>
      <c r="AL319" s="17">
        <f t="shared" si="243"/>
        <v>0</v>
      </c>
      <c r="AM319" s="17" t="str">
        <f t="shared" si="244"/>
        <v/>
      </c>
      <c r="AO319" s="31" t="s">
        <v>57</v>
      </c>
    </row>
    <row r="320" spans="2:41" s="3" customFormat="1" ht="9.9499999999999993" customHeight="1" x14ac:dyDescent="0.2">
      <c r="B320" s="115" t="s">
        <v>8</v>
      </c>
      <c r="D320" s="40"/>
      <c r="E320" s="75" t="s">
        <v>90</v>
      </c>
      <c r="F320" s="75"/>
      <c r="G320" s="30" t="s">
        <v>91</v>
      </c>
      <c r="H320" s="30"/>
      <c r="I320" s="30" t="s">
        <v>92</v>
      </c>
      <c r="J320" s="30"/>
      <c r="K320" s="30"/>
      <c r="L320" s="30" t="s">
        <v>583</v>
      </c>
      <c r="M320" s="30"/>
      <c r="N320" s="30"/>
      <c r="P320" s="75"/>
      <c r="Q320" s="91"/>
      <c r="R320" s="29" t="s">
        <v>50</v>
      </c>
      <c r="S320" s="39"/>
      <c r="T320" s="37" t="s">
        <v>45</v>
      </c>
      <c r="U320" s="5" t="str">
        <f>+Instructions!$B$3</f>
        <v>J</v>
      </c>
      <c r="V320" s="52"/>
      <c r="W320" s="56">
        <f>+Instructions!$C$22</f>
        <v>0</v>
      </c>
      <c r="X320" s="17">
        <f t="shared" si="236"/>
        <v>0.05</v>
      </c>
      <c r="Y320" s="52"/>
      <c r="Z320" s="6" t="s">
        <v>557</v>
      </c>
      <c r="AA320" s="39">
        <v>0.05</v>
      </c>
      <c r="AB320" s="60">
        <f t="shared" si="237"/>
        <v>0</v>
      </c>
      <c r="AC320" s="17">
        <f t="shared" si="238"/>
        <v>0.05</v>
      </c>
      <c r="AD320" s="12">
        <f t="shared" si="239"/>
        <v>0</v>
      </c>
      <c r="AE320" s="124"/>
      <c r="AF320" s="132">
        <v>3</v>
      </c>
      <c r="AG320" s="53">
        <f t="shared" si="240"/>
        <v>0.05</v>
      </c>
      <c r="AH320" s="52"/>
      <c r="AJ320" s="17">
        <f t="shared" si="241"/>
        <v>0.05</v>
      </c>
      <c r="AK320" s="17">
        <f t="shared" si="242"/>
        <v>0</v>
      </c>
      <c r="AL320" s="17">
        <f t="shared" si="243"/>
        <v>0</v>
      </c>
      <c r="AM320" s="17" t="str">
        <f t="shared" si="244"/>
        <v/>
      </c>
      <c r="AO320" s="31" t="s">
        <v>57</v>
      </c>
    </row>
    <row r="321" spans="2:41" s="3" customFormat="1" ht="9.9499999999999993" customHeight="1" x14ac:dyDescent="0.2">
      <c r="B321" s="115" t="s">
        <v>8</v>
      </c>
      <c r="D321" s="40"/>
      <c r="E321" s="75" t="s">
        <v>90</v>
      </c>
      <c r="F321" s="75"/>
      <c r="G321" s="30" t="s">
        <v>91</v>
      </c>
      <c r="H321" s="30"/>
      <c r="I321" s="30" t="s">
        <v>92</v>
      </c>
      <c r="J321" s="30"/>
      <c r="K321" s="30"/>
      <c r="L321" s="30" t="s">
        <v>584</v>
      </c>
      <c r="M321" s="30"/>
      <c r="N321" s="30"/>
      <c r="P321" s="75"/>
      <c r="Q321" s="91"/>
      <c r="R321" s="29" t="s">
        <v>50</v>
      </c>
      <c r="S321" s="39"/>
      <c r="T321" s="37" t="s">
        <v>45</v>
      </c>
      <c r="U321" s="5" t="str">
        <f>+Instructions!$B$3</f>
        <v>J</v>
      </c>
      <c r="V321" s="52"/>
      <c r="W321" s="56">
        <f>+Instructions!$C$22</f>
        <v>0</v>
      </c>
      <c r="X321" s="17">
        <f t="shared" si="236"/>
        <v>0.05</v>
      </c>
      <c r="Y321" s="52"/>
      <c r="Z321" s="6" t="s">
        <v>557</v>
      </c>
      <c r="AA321" s="39">
        <v>0.05</v>
      </c>
      <c r="AB321" s="60">
        <f t="shared" si="237"/>
        <v>0</v>
      </c>
      <c r="AC321" s="17">
        <f t="shared" si="238"/>
        <v>0.05</v>
      </c>
      <c r="AD321" s="12">
        <f t="shared" si="239"/>
        <v>0</v>
      </c>
      <c r="AE321" s="124"/>
      <c r="AF321" s="132">
        <v>3</v>
      </c>
      <c r="AG321" s="53">
        <f t="shared" si="240"/>
        <v>0.05</v>
      </c>
      <c r="AH321" s="52"/>
      <c r="AJ321" s="17">
        <f t="shared" si="241"/>
        <v>0.05</v>
      </c>
      <c r="AK321" s="17">
        <f t="shared" si="242"/>
        <v>0</v>
      </c>
      <c r="AL321" s="17">
        <f t="shared" si="243"/>
        <v>0</v>
      </c>
      <c r="AM321" s="17" t="str">
        <f t="shared" si="244"/>
        <v/>
      </c>
      <c r="AO321" s="31" t="s">
        <v>57</v>
      </c>
    </row>
    <row r="322" spans="2:41" s="3" customFormat="1" ht="9.9499999999999993" customHeight="1" x14ac:dyDescent="0.2">
      <c r="B322" s="115" t="s">
        <v>8</v>
      </c>
      <c r="D322" s="40"/>
      <c r="E322" s="75" t="s">
        <v>90</v>
      </c>
      <c r="F322" s="75"/>
      <c r="G322" s="30" t="s">
        <v>91</v>
      </c>
      <c r="H322" s="30"/>
      <c r="I322" s="30" t="s">
        <v>92</v>
      </c>
      <c r="J322" s="30"/>
      <c r="L322" s="30" t="s">
        <v>194</v>
      </c>
      <c r="M322" s="30"/>
      <c r="N322" s="30"/>
      <c r="P322" s="75"/>
      <c r="Q322" s="91"/>
      <c r="R322" s="29"/>
      <c r="S322" s="39">
        <f t="shared" si="235"/>
        <v>54.85</v>
      </c>
      <c r="T322" s="37" t="s">
        <v>45</v>
      </c>
      <c r="U322" s="5" t="str">
        <f>+Instructions!$B$3</f>
        <v>J</v>
      </c>
      <c r="V322" s="52"/>
      <c r="W322" s="56">
        <f>+Instructions!$C$22</f>
        <v>0</v>
      </c>
      <c r="X322" s="17">
        <f t="shared" si="236"/>
        <v>54.85</v>
      </c>
      <c r="Y322" s="52"/>
      <c r="Z322" s="6" t="s">
        <v>616</v>
      </c>
      <c r="AA322" s="39">
        <v>54.85</v>
      </c>
      <c r="AB322" s="60">
        <f t="shared" si="237"/>
        <v>0</v>
      </c>
      <c r="AC322" s="17">
        <f t="shared" si="238"/>
        <v>54.85</v>
      </c>
      <c r="AD322" s="12">
        <f t="shared" si="239"/>
        <v>0</v>
      </c>
      <c r="AE322" s="124"/>
      <c r="AF322" s="132">
        <v>3</v>
      </c>
      <c r="AG322" s="53">
        <f t="shared" si="240"/>
        <v>54.85</v>
      </c>
      <c r="AH322" s="52"/>
      <c r="AJ322" s="17">
        <f t="shared" si="241"/>
        <v>54.85</v>
      </c>
      <c r="AK322" s="17">
        <f t="shared" si="242"/>
        <v>0</v>
      </c>
      <c r="AL322" s="17">
        <f t="shared" si="243"/>
        <v>0</v>
      </c>
      <c r="AM322" s="17" t="str">
        <f t="shared" si="244"/>
        <v/>
      </c>
      <c r="AO322" s="31" t="s">
        <v>57</v>
      </c>
    </row>
    <row r="323" spans="2:41" s="3" customFormat="1" ht="9.9499999999999993" customHeight="1" x14ac:dyDescent="0.2">
      <c r="B323" s="115" t="s">
        <v>8</v>
      </c>
      <c r="D323" s="40"/>
      <c r="E323" s="75" t="s">
        <v>90</v>
      </c>
      <c r="F323" s="75"/>
      <c r="G323" s="30" t="s">
        <v>91</v>
      </c>
      <c r="H323" s="30"/>
      <c r="I323" s="30" t="s">
        <v>92</v>
      </c>
      <c r="J323" s="30"/>
      <c r="L323" s="30" t="s">
        <v>195</v>
      </c>
      <c r="M323" s="30"/>
      <c r="N323" s="30"/>
      <c r="P323" s="75"/>
      <c r="Q323" s="91"/>
      <c r="R323" s="29"/>
      <c r="S323" s="39">
        <f t="shared" si="235"/>
        <v>54.85</v>
      </c>
      <c r="T323" s="37" t="s">
        <v>45</v>
      </c>
      <c r="U323" s="5" t="str">
        <f>+Instructions!$B$3</f>
        <v>J</v>
      </c>
      <c r="V323" s="52"/>
      <c r="W323" s="56">
        <f>+Instructions!$C$22</f>
        <v>0</v>
      </c>
      <c r="X323" s="17">
        <f t="shared" si="236"/>
        <v>54.85</v>
      </c>
      <c r="Y323" s="52"/>
      <c r="Z323" s="6" t="s">
        <v>616</v>
      </c>
      <c r="AA323" s="39">
        <v>54.85</v>
      </c>
      <c r="AB323" s="60">
        <f t="shared" si="237"/>
        <v>0</v>
      </c>
      <c r="AC323" s="17">
        <f t="shared" si="238"/>
        <v>54.85</v>
      </c>
      <c r="AD323" s="12">
        <f t="shared" si="239"/>
        <v>0</v>
      </c>
      <c r="AE323" s="124"/>
      <c r="AF323" s="132">
        <v>3</v>
      </c>
      <c r="AG323" s="53">
        <f t="shared" si="240"/>
        <v>54.85</v>
      </c>
      <c r="AH323" s="52"/>
      <c r="AJ323" s="17">
        <f t="shared" si="241"/>
        <v>54.85</v>
      </c>
      <c r="AK323" s="17">
        <f t="shared" si="242"/>
        <v>0</v>
      </c>
      <c r="AL323" s="17">
        <f t="shared" si="243"/>
        <v>0</v>
      </c>
      <c r="AM323" s="17" t="str">
        <f t="shared" si="244"/>
        <v/>
      </c>
      <c r="AO323" s="31" t="s">
        <v>57</v>
      </c>
    </row>
    <row r="324" spans="2:41" s="3" customFormat="1" ht="9.9499999999999993" customHeight="1" x14ac:dyDescent="0.2">
      <c r="B324" s="115" t="s">
        <v>8</v>
      </c>
      <c r="D324" s="40"/>
      <c r="E324" s="75" t="s">
        <v>90</v>
      </c>
      <c r="F324" s="75"/>
      <c r="G324" s="30" t="s">
        <v>91</v>
      </c>
      <c r="H324" s="30"/>
      <c r="I324" s="30" t="s">
        <v>92</v>
      </c>
      <c r="J324" s="30"/>
      <c r="L324" s="30" t="s">
        <v>196</v>
      </c>
      <c r="M324" s="30"/>
      <c r="N324" s="30"/>
      <c r="P324" s="75"/>
      <c r="Q324" s="91"/>
      <c r="R324" s="29"/>
      <c r="S324" s="39">
        <f t="shared" si="235"/>
        <v>54.85</v>
      </c>
      <c r="T324" s="37" t="s">
        <v>45</v>
      </c>
      <c r="U324" s="5" t="str">
        <f>+Instructions!$B$3</f>
        <v>J</v>
      </c>
      <c r="V324" s="52"/>
      <c r="W324" s="56">
        <f>+Instructions!$C$22</f>
        <v>0</v>
      </c>
      <c r="X324" s="17">
        <f t="shared" si="236"/>
        <v>54.85</v>
      </c>
      <c r="Y324" s="52"/>
      <c r="Z324" s="6" t="s">
        <v>616</v>
      </c>
      <c r="AA324" s="39">
        <v>54.85</v>
      </c>
      <c r="AB324" s="60">
        <f t="shared" si="237"/>
        <v>0</v>
      </c>
      <c r="AC324" s="17">
        <f t="shared" si="238"/>
        <v>54.85</v>
      </c>
      <c r="AD324" s="12">
        <f t="shared" si="239"/>
        <v>0</v>
      </c>
      <c r="AE324" s="124"/>
      <c r="AF324" s="132">
        <v>3</v>
      </c>
      <c r="AG324" s="53">
        <f t="shared" si="240"/>
        <v>54.85</v>
      </c>
      <c r="AH324" s="52"/>
      <c r="AJ324" s="17">
        <f t="shared" si="241"/>
        <v>54.85</v>
      </c>
      <c r="AK324" s="17">
        <f t="shared" si="242"/>
        <v>0</v>
      </c>
      <c r="AL324" s="17">
        <f t="shared" si="243"/>
        <v>0</v>
      </c>
      <c r="AM324" s="17" t="str">
        <f t="shared" si="244"/>
        <v/>
      </c>
      <c r="AO324" s="31" t="s">
        <v>57</v>
      </c>
    </row>
    <row r="325" spans="2:41" s="3" customFormat="1" ht="9.9499999999999993" customHeight="1" x14ac:dyDescent="0.2">
      <c r="B325" s="115" t="s">
        <v>8</v>
      </c>
      <c r="D325" s="40"/>
      <c r="E325" s="75" t="s">
        <v>90</v>
      </c>
      <c r="F325" s="75"/>
      <c r="G325" s="30" t="s">
        <v>91</v>
      </c>
      <c r="H325" s="30"/>
      <c r="I325" s="30" t="s">
        <v>92</v>
      </c>
      <c r="J325" s="30"/>
      <c r="L325" s="30" t="s">
        <v>197</v>
      </c>
      <c r="M325" s="30"/>
      <c r="N325" s="30"/>
      <c r="P325" s="75"/>
      <c r="Q325" s="91"/>
      <c r="R325" s="29"/>
      <c r="S325" s="39">
        <f t="shared" si="235"/>
        <v>46.7</v>
      </c>
      <c r="T325" s="37" t="s">
        <v>45</v>
      </c>
      <c r="U325" s="5" t="str">
        <f>+Instructions!$B$3</f>
        <v>J</v>
      </c>
      <c r="V325" s="52"/>
      <c r="W325" s="56">
        <f>+Instructions!$C$22</f>
        <v>0</v>
      </c>
      <c r="X325" s="17">
        <f t="shared" si="236"/>
        <v>46.7</v>
      </c>
      <c r="Y325" s="52"/>
      <c r="Z325" s="6" t="s">
        <v>616</v>
      </c>
      <c r="AA325" s="39">
        <v>46.7</v>
      </c>
      <c r="AB325" s="60">
        <f t="shared" si="237"/>
        <v>0</v>
      </c>
      <c r="AC325" s="17">
        <f t="shared" si="238"/>
        <v>46.7</v>
      </c>
      <c r="AD325" s="12">
        <f t="shared" si="239"/>
        <v>0</v>
      </c>
      <c r="AE325" s="124"/>
      <c r="AF325" s="132">
        <v>3</v>
      </c>
      <c r="AG325" s="53">
        <f t="shared" si="240"/>
        <v>46.7</v>
      </c>
      <c r="AH325" s="52"/>
      <c r="AJ325" s="17">
        <f t="shared" si="241"/>
        <v>46.7</v>
      </c>
      <c r="AK325" s="17">
        <f t="shared" si="242"/>
        <v>0</v>
      </c>
      <c r="AL325" s="17">
        <f t="shared" si="243"/>
        <v>0</v>
      </c>
      <c r="AM325" s="17" t="str">
        <f t="shared" si="244"/>
        <v/>
      </c>
      <c r="AO325" s="31" t="s">
        <v>57</v>
      </c>
    </row>
    <row r="326" spans="2:41" s="3" customFormat="1" ht="9.9499999999999993" customHeight="1" x14ac:dyDescent="0.2">
      <c r="B326" s="115" t="s">
        <v>8</v>
      </c>
      <c r="D326" s="40"/>
      <c r="E326" s="75" t="s">
        <v>90</v>
      </c>
      <c r="F326" s="75"/>
      <c r="G326" s="30" t="s">
        <v>91</v>
      </c>
      <c r="H326" s="30"/>
      <c r="I326" s="30" t="s">
        <v>92</v>
      </c>
      <c r="J326" s="30"/>
      <c r="L326" s="30" t="s">
        <v>198</v>
      </c>
      <c r="M326" s="30"/>
      <c r="N326" s="30"/>
      <c r="P326" s="75"/>
      <c r="Q326" s="91"/>
      <c r="R326" s="29"/>
      <c r="S326" s="39">
        <f t="shared" si="235"/>
        <v>46.7</v>
      </c>
      <c r="T326" s="37" t="s">
        <v>45</v>
      </c>
      <c r="U326" s="5" t="str">
        <f>+Instructions!$B$3</f>
        <v>J</v>
      </c>
      <c r="V326" s="52"/>
      <c r="W326" s="56">
        <f>+Instructions!$C$22</f>
        <v>0</v>
      </c>
      <c r="X326" s="17">
        <f t="shared" si="236"/>
        <v>46.7</v>
      </c>
      <c r="Y326" s="52"/>
      <c r="Z326" s="6" t="s">
        <v>616</v>
      </c>
      <c r="AA326" s="39">
        <v>46.7</v>
      </c>
      <c r="AB326" s="60">
        <f t="shared" si="237"/>
        <v>0</v>
      </c>
      <c r="AC326" s="17">
        <f t="shared" si="238"/>
        <v>46.7</v>
      </c>
      <c r="AD326" s="12">
        <f t="shared" si="239"/>
        <v>0</v>
      </c>
      <c r="AE326" s="124"/>
      <c r="AF326" s="132">
        <v>3</v>
      </c>
      <c r="AG326" s="53">
        <f t="shared" si="240"/>
        <v>46.7</v>
      </c>
      <c r="AH326" s="52"/>
      <c r="AJ326" s="17">
        <f t="shared" si="241"/>
        <v>46.7</v>
      </c>
      <c r="AK326" s="17">
        <f t="shared" si="242"/>
        <v>0</v>
      </c>
      <c r="AL326" s="17">
        <f t="shared" si="243"/>
        <v>0</v>
      </c>
      <c r="AM326" s="17" t="str">
        <f t="shared" si="244"/>
        <v/>
      </c>
      <c r="AO326" s="31" t="s">
        <v>57</v>
      </c>
    </row>
    <row r="327" spans="2:41" s="3" customFormat="1" ht="9.9499999999999993" customHeight="1" x14ac:dyDescent="0.2">
      <c r="B327" s="115" t="s">
        <v>8</v>
      </c>
      <c r="D327" s="40"/>
      <c r="E327" s="75" t="s">
        <v>90</v>
      </c>
      <c r="F327" s="75"/>
      <c r="G327" s="30" t="s">
        <v>91</v>
      </c>
      <c r="H327" s="30"/>
      <c r="I327" s="30" t="s">
        <v>92</v>
      </c>
      <c r="J327" s="30"/>
      <c r="L327" s="30" t="s">
        <v>199</v>
      </c>
      <c r="M327" s="30"/>
      <c r="N327" s="30"/>
      <c r="P327" s="75"/>
      <c r="Q327" s="91"/>
      <c r="R327" s="29"/>
      <c r="S327" s="39">
        <f t="shared" si="235"/>
        <v>59.9</v>
      </c>
      <c r="T327" s="37" t="s">
        <v>45</v>
      </c>
      <c r="U327" s="5" t="str">
        <f>+Instructions!$B$3</f>
        <v>J</v>
      </c>
      <c r="V327" s="52"/>
      <c r="W327" s="56">
        <f>+Instructions!$C$22</f>
        <v>0</v>
      </c>
      <c r="X327" s="17">
        <f t="shared" si="236"/>
        <v>59.9</v>
      </c>
      <c r="Y327" s="52"/>
      <c r="Z327" s="6" t="s">
        <v>616</v>
      </c>
      <c r="AA327" s="39">
        <v>59.9</v>
      </c>
      <c r="AB327" s="60">
        <f t="shared" si="237"/>
        <v>0</v>
      </c>
      <c r="AC327" s="17">
        <f t="shared" si="238"/>
        <v>59.9</v>
      </c>
      <c r="AD327" s="12">
        <f t="shared" si="239"/>
        <v>0</v>
      </c>
      <c r="AE327" s="124"/>
      <c r="AF327" s="132">
        <v>3</v>
      </c>
      <c r="AG327" s="53">
        <f t="shared" si="240"/>
        <v>59.9</v>
      </c>
      <c r="AH327" s="52"/>
      <c r="AJ327" s="17">
        <f t="shared" si="241"/>
        <v>59.9</v>
      </c>
      <c r="AK327" s="17">
        <f t="shared" si="242"/>
        <v>0</v>
      </c>
      <c r="AL327" s="17">
        <f t="shared" si="243"/>
        <v>0</v>
      </c>
      <c r="AM327" s="17" t="str">
        <f t="shared" si="244"/>
        <v/>
      </c>
      <c r="AO327" s="31" t="s">
        <v>57</v>
      </c>
    </row>
    <row r="328" spans="2:41" s="3" customFormat="1" ht="9.9499999999999993" customHeight="1" x14ac:dyDescent="0.2">
      <c r="B328" s="115" t="s">
        <v>8</v>
      </c>
      <c r="D328" s="40"/>
      <c r="E328" s="75" t="s">
        <v>90</v>
      </c>
      <c r="F328" s="75"/>
      <c r="G328" s="30" t="s">
        <v>91</v>
      </c>
      <c r="H328" s="30"/>
      <c r="I328" s="30" t="s">
        <v>92</v>
      </c>
      <c r="J328" s="30"/>
      <c r="L328" s="30" t="s">
        <v>200</v>
      </c>
      <c r="M328" s="30"/>
      <c r="N328" s="30"/>
      <c r="P328" s="75"/>
      <c r="Q328" s="91"/>
      <c r="R328" s="29"/>
      <c r="S328" s="39">
        <f t="shared" si="235"/>
        <v>65</v>
      </c>
      <c r="T328" s="37" t="s">
        <v>45</v>
      </c>
      <c r="U328" s="5" t="str">
        <f>+Instructions!$B$3</f>
        <v>J</v>
      </c>
      <c r="V328" s="52"/>
      <c r="W328" s="56">
        <f>+Instructions!$C$22</f>
        <v>0</v>
      </c>
      <c r="X328" s="17">
        <f t="shared" si="236"/>
        <v>65</v>
      </c>
      <c r="Y328" s="52"/>
      <c r="Z328" s="6" t="s">
        <v>616</v>
      </c>
      <c r="AA328" s="39">
        <v>65</v>
      </c>
      <c r="AB328" s="60">
        <f t="shared" si="237"/>
        <v>0</v>
      </c>
      <c r="AC328" s="17">
        <f t="shared" si="238"/>
        <v>65</v>
      </c>
      <c r="AD328" s="12">
        <f t="shared" si="239"/>
        <v>0</v>
      </c>
      <c r="AE328" s="124"/>
      <c r="AF328" s="132">
        <v>3</v>
      </c>
      <c r="AG328" s="53">
        <f t="shared" si="240"/>
        <v>65</v>
      </c>
      <c r="AH328" s="52"/>
      <c r="AJ328" s="17">
        <f t="shared" si="241"/>
        <v>65</v>
      </c>
      <c r="AK328" s="17">
        <f t="shared" si="242"/>
        <v>0</v>
      </c>
      <c r="AL328" s="17">
        <f t="shared" si="243"/>
        <v>0</v>
      </c>
      <c r="AM328" s="17" t="str">
        <f t="shared" si="244"/>
        <v/>
      </c>
      <c r="AO328" s="31" t="s">
        <v>57</v>
      </c>
    </row>
    <row r="329" spans="2:41" s="3" customFormat="1" ht="9.9499999999999993" customHeight="1" x14ac:dyDescent="0.2">
      <c r="B329" s="115" t="s">
        <v>8</v>
      </c>
      <c r="D329" s="40"/>
      <c r="E329" s="75" t="s">
        <v>90</v>
      </c>
      <c r="F329" s="75"/>
      <c r="G329" s="30" t="s">
        <v>91</v>
      </c>
      <c r="H329" s="30"/>
      <c r="I329" s="30" t="s">
        <v>92</v>
      </c>
      <c r="J329" s="30"/>
      <c r="L329" s="30" t="s">
        <v>201</v>
      </c>
      <c r="M329" s="30"/>
      <c r="N329" s="30"/>
      <c r="P329" s="75"/>
      <c r="Q329" s="91"/>
      <c r="R329" s="29"/>
      <c r="S329" s="39">
        <f t="shared" si="235"/>
        <v>46.7</v>
      </c>
      <c r="T329" s="37" t="s">
        <v>45</v>
      </c>
      <c r="U329" s="5" t="str">
        <f>+Instructions!$B$3</f>
        <v>J</v>
      </c>
      <c r="V329" s="52"/>
      <c r="W329" s="56">
        <f>+Instructions!$C$22</f>
        <v>0</v>
      </c>
      <c r="X329" s="17">
        <f t="shared" si="236"/>
        <v>46.7</v>
      </c>
      <c r="Y329" s="52"/>
      <c r="Z329" s="6" t="s">
        <v>616</v>
      </c>
      <c r="AA329" s="39">
        <v>46.7</v>
      </c>
      <c r="AB329" s="60">
        <f t="shared" si="237"/>
        <v>0</v>
      </c>
      <c r="AC329" s="17">
        <f t="shared" si="238"/>
        <v>46.7</v>
      </c>
      <c r="AD329" s="12">
        <f t="shared" si="239"/>
        <v>0</v>
      </c>
      <c r="AE329" s="124"/>
      <c r="AF329" s="132">
        <v>3</v>
      </c>
      <c r="AG329" s="53">
        <f t="shared" si="240"/>
        <v>46.7</v>
      </c>
      <c r="AH329" s="52"/>
      <c r="AJ329" s="17">
        <f t="shared" si="241"/>
        <v>46.7</v>
      </c>
      <c r="AK329" s="17">
        <f t="shared" si="242"/>
        <v>0</v>
      </c>
      <c r="AL329" s="17">
        <f t="shared" si="243"/>
        <v>0</v>
      </c>
      <c r="AM329" s="17" t="str">
        <f t="shared" si="244"/>
        <v/>
      </c>
      <c r="AO329" s="31" t="s">
        <v>57</v>
      </c>
    </row>
    <row r="330" spans="2:41" s="3" customFormat="1" ht="9.9499999999999993" customHeight="1" x14ac:dyDescent="0.2">
      <c r="B330" s="115" t="s">
        <v>8</v>
      </c>
      <c r="D330" s="40"/>
      <c r="E330" s="75" t="s">
        <v>90</v>
      </c>
      <c r="F330" s="75"/>
      <c r="G330" s="30" t="s">
        <v>91</v>
      </c>
      <c r="H330" s="30"/>
      <c r="I330" s="30" t="s">
        <v>92</v>
      </c>
      <c r="J330" s="30"/>
      <c r="K330" s="30"/>
      <c r="L330" s="30" t="s">
        <v>585</v>
      </c>
      <c r="M330" s="30"/>
      <c r="N330" s="30"/>
      <c r="P330" s="75"/>
      <c r="Q330" s="91"/>
      <c r="R330" s="29" t="s">
        <v>50</v>
      </c>
      <c r="S330" s="39"/>
      <c r="T330" s="37" t="s">
        <v>45</v>
      </c>
      <c r="U330" s="5" t="str">
        <f>+Instructions!$B$3</f>
        <v>J</v>
      </c>
      <c r="V330" s="52"/>
      <c r="W330" s="56">
        <f>+Instructions!$C$22</f>
        <v>0</v>
      </c>
      <c r="X330" s="17">
        <f t="shared" si="236"/>
        <v>0.05</v>
      </c>
      <c r="Y330" s="52"/>
      <c r="Z330" s="6" t="s">
        <v>557</v>
      </c>
      <c r="AA330" s="39">
        <v>0.05</v>
      </c>
      <c r="AB330" s="60">
        <f t="shared" si="237"/>
        <v>0</v>
      </c>
      <c r="AC330" s="17">
        <f t="shared" si="238"/>
        <v>0.05</v>
      </c>
      <c r="AD330" s="12">
        <f t="shared" si="239"/>
        <v>0</v>
      </c>
      <c r="AE330" s="124"/>
      <c r="AF330" s="132">
        <v>3</v>
      </c>
      <c r="AG330" s="53">
        <f t="shared" si="240"/>
        <v>0.05</v>
      </c>
      <c r="AH330" s="52"/>
      <c r="AJ330" s="17">
        <f t="shared" si="241"/>
        <v>0.05</v>
      </c>
      <c r="AK330" s="17">
        <f t="shared" si="242"/>
        <v>0</v>
      </c>
      <c r="AL330" s="17">
        <f t="shared" si="243"/>
        <v>0</v>
      </c>
      <c r="AM330" s="17" t="str">
        <f t="shared" si="244"/>
        <v/>
      </c>
      <c r="AO330" s="31" t="s">
        <v>57</v>
      </c>
    </row>
    <row r="331" spans="2:41" s="3" customFormat="1" ht="9.9499999999999993" customHeight="1" x14ac:dyDescent="0.2">
      <c r="B331" s="115" t="s">
        <v>8</v>
      </c>
      <c r="D331" s="40"/>
      <c r="E331" s="75" t="s">
        <v>90</v>
      </c>
      <c r="F331" s="75"/>
      <c r="G331" s="30" t="s">
        <v>91</v>
      </c>
      <c r="H331" s="30"/>
      <c r="I331" s="30" t="s">
        <v>92</v>
      </c>
      <c r="J331" s="30"/>
      <c r="K331" s="30"/>
      <c r="L331" s="30" t="s">
        <v>586</v>
      </c>
      <c r="M331" s="30"/>
      <c r="N331" s="30"/>
      <c r="P331" s="75"/>
      <c r="Q331" s="91"/>
      <c r="R331" s="29" t="s">
        <v>50</v>
      </c>
      <c r="S331" s="39"/>
      <c r="T331" s="37" t="s">
        <v>45</v>
      </c>
      <c r="U331" s="5" t="str">
        <f>+Instructions!$B$3</f>
        <v>J</v>
      </c>
      <c r="V331" s="52"/>
      <c r="W331" s="56">
        <f>+Instructions!$C$22</f>
        <v>0</v>
      </c>
      <c r="X331" s="17">
        <f t="shared" si="236"/>
        <v>0.05</v>
      </c>
      <c r="Y331" s="52"/>
      <c r="Z331" s="6" t="s">
        <v>557</v>
      </c>
      <c r="AA331" s="39">
        <v>0.05</v>
      </c>
      <c r="AB331" s="60">
        <f t="shared" si="237"/>
        <v>0</v>
      </c>
      <c r="AC331" s="17">
        <f t="shared" si="238"/>
        <v>0.05</v>
      </c>
      <c r="AD331" s="12">
        <f t="shared" si="239"/>
        <v>0</v>
      </c>
      <c r="AE331" s="124"/>
      <c r="AF331" s="132">
        <v>3</v>
      </c>
      <c r="AG331" s="53">
        <f t="shared" si="240"/>
        <v>0.05</v>
      </c>
      <c r="AH331" s="52"/>
      <c r="AJ331" s="17">
        <f t="shared" si="241"/>
        <v>0.05</v>
      </c>
      <c r="AK331" s="17">
        <f t="shared" si="242"/>
        <v>0</v>
      </c>
      <c r="AL331" s="17">
        <f t="shared" si="243"/>
        <v>0</v>
      </c>
      <c r="AM331" s="17" t="str">
        <f t="shared" si="244"/>
        <v/>
      </c>
      <c r="AO331" s="31" t="s">
        <v>57</v>
      </c>
    </row>
    <row r="332" spans="2:41" s="3" customFormat="1" ht="9.9499999999999993" customHeight="1" x14ac:dyDescent="0.2">
      <c r="B332" s="115" t="s">
        <v>8</v>
      </c>
      <c r="D332" s="40"/>
      <c r="E332" s="75" t="s">
        <v>90</v>
      </c>
      <c r="F332" s="75"/>
      <c r="G332" s="30" t="s">
        <v>91</v>
      </c>
      <c r="H332" s="30"/>
      <c r="I332" s="30" t="s">
        <v>92</v>
      </c>
      <c r="J332" s="30"/>
      <c r="L332" s="30" t="s">
        <v>202</v>
      </c>
      <c r="M332" s="30"/>
      <c r="N332" s="30"/>
      <c r="P332" s="75"/>
      <c r="Q332" s="91"/>
      <c r="R332" s="29"/>
      <c r="S332" s="39">
        <f t="shared" si="235"/>
        <v>46.7</v>
      </c>
      <c r="T332" s="37" t="s">
        <v>45</v>
      </c>
      <c r="U332" s="5" t="str">
        <f>+Instructions!$B$3</f>
        <v>J</v>
      </c>
      <c r="V332" s="52"/>
      <c r="W332" s="56">
        <f>+Instructions!$C$22</f>
        <v>0</v>
      </c>
      <c r="X332" s="17">
        <f t="shared" si="236"/>
        <v>46.7</v>
      </c>
      <c r="Y332" s="52"/>
      <c r="Z332" s="6" t="s">
        <v>616</v>
      </c>
      <c r="AA332" s="39">
        <v>46.7</v>
      </c>
      <c r="AB332" s="60">
        <f t="shared" si="237"/>
        <v>0</v>
      </c>
      <c r="AC332" s="17">
        <f t="shared" si="238"/>
        <v>46.7</v>
      </c>
      <c r="AD332" s="12">
        <f t="shared" si="239"/>
        <v>0</v>
      </c>
      <c r="AE332" s="124"/>
      <c r="AF332" s="132">
        <v>3</v>
      </c>
      <c r="AG332" s="53">
        <f t="shared" si="240"/>
        <v>46.7</v>
      </c>
      <c r="AH332" s="52"/>
      <c r="AJ332" s="17">
        <f t="shared" si="241"/>
        <v>46.7</v>
      </c>
      <c r="AK332" s="17">
        <f t="shared" si="242"/>
        <v>0</v>
      </c>
      <c r="AL332" s="17">
        <f t="shared" si="243"/>
        <v>0</v>
      </c>
      <c r="AM332" s="17" t="str">
        <f t="shared" si="244"/>
        <v/>
      </c>
      <c r="AO332" s="31" t="s">
        <v>57</v>
      </c>
    </row>
    <row r="333" spans="2:41" s="3" customFormat="1" ht="9.9499999999999993" customHeight="1" x14ac:dyDescent="0.2">
      <c r="B333" s="115" t="s">
        <v>8</v>
      </c>
      <c r="D333" s="40"/>
      <c r="E333" s="75" t="s">
        <v>90</v>
      </c>
      <c r="F333" s="75"/>
      <c r="G333" s="30" t="s">
        <v>91</v>
      </c>
      <c r="H333" s="30"/>
      <c r="I333" s="30" t="s">
        <v>92</v>
      </c>
      <c r="J333" s="30"/>
      <c r="L333" s="30" t="s">
        <v>203</v>
      </c>
      <c r="M333" s="30"/>
      <c r="N333" s="30"/>
      <c r="P333" s="75"/>
      <c r="Q333" s="91"/>
      <c r="R333" s="29"/>
      <c r="S333" s="39">
        <f t="shared" si="235"/>
        <v>46.7</v>
      </c>
      <c r="T333" s="37" t="s">
        <v>45</v>
      </c>
      <c r="U333" s="5" t="str">
        <f>+Instructions!$B$3</f>
        <v>J</v>
      </c>
      <c r="V333" s="52"/>
      <c r="W333" s="56">
        <f>+Instructions!$C$22</f>
        <v>0</v>
      </c>
      <c r="X333" s="17">
        <f t="shared" si="236"/>
        <v>46.7</v>
      </c>
      <c r="Y333" s="52"/>
      <c r="Z333" s="6" t="s">
        <v>616</v>
      </c>
      <c r="AA333" s="39">
        <v>46.7</v>
      </c>
      <c r="AB333" s="60">
        <f t="shared" si="237"/>
        <v>0</v>
      </c>
      <c r="AC333" s="17">
        <f t="shared" si="238"/>
        <v>46.7</v>
      </c>
      <c r="AD333" s="12">
        <f t="shared" si="239"/>
        <v>0</v>
      </c>
      <c r="AE333" s="124"/>
      <c r="AF333" s="132">
        <v>3</v>
      </c>
      <c r="AG333" s="53">
        <f t="shared" si="240"/>
        <v>46.7</v>
      </c>
      <c r="AH333" s="52"/>
      <c r="AJ333" s="17">
        <f t="shared" si="241"/>
        <v>46.7</v>
      </c>
      <c r="AK333" s="17">
        <f t="shared" si="242"/>
        <v>0</v>
      </c>
      <c r="AL333" s="17">
        <f t="shared" si="243"/>
        <v>0</v>
      </c>
      <c r="AM333" s="17" t="str">
        <f t="shared" si="244"/>
        <v/>
      </c>
      <c r="AO333" s="31" t="s">
        <v>57</v>
      </c>
    </row>
    <row r="334" spans="2:41" s="3" customFormat="1" ht="9.9499999999999993" customHeight="1" x14ac:dyDescent="0.2">
      <c r="B334" s="115" t="s">
        <v>8</v>
      </c>
      <c r="D334" s="40"/>
      <c r="E334" s="75" t="s">
        <v>90</v>
      </c>
      <c r="F334" s="75"/>
      <c r="G334" s="30" t="s">
        <v>91</v>
      </c>
      <c r="H334" s="30"/>
      <c r="I334" s="30" t="s">
        <v>92</v>
      </c>
      <c r="J334" s="30"/>
      <c r="L334" s="30" t="s">
        <v>204</v>
      </c>
      <c r="M334" s="30"/>
      <c r="N334" s="30"/>
      <c r="P334" s="75"/>
      <c r="Q334" s="91"/>
      <c r="R334" s="29"/>
      <c r="S334" s="39">
        <f t="shared" si="235"/>
        <v>46.7</v>
      </c>
      <c r="T334" s="37" t="s">
        <v>45</v>
      </c>
      <c r="U334" s="5" t="str">
        <f>+Instructions!$B$3</f>
        <v>J</v>
      </c>
      <c r="V334" s="52"/>
      <c r="W334" s="56">
        <f>+Instructions!$C$22</f>
        <v>0</v>
      </c>
      <c r="X334" s="17">
        <f t="shared" si="236"/>
        <v>46.7</v>
      </c>
      <c r="Y334" s="52"/>
      <c r="Z334" s="6" t="s">
        <v>616</v>
      </c>
      <c r="AA334" s="39">
        <v>46.7</v>
      </c>
      <c r="AB334" s="60">
        <f t="shared" si="237"/>
        <v>0</v>
      </c>
      <c r="AC334" s="17">
        <f t="shared" si="238"/>
        <v>46.7</v>
      </c>
      <c r="AD334" s="12">
        <f t="shared" si="239"/>
        <v>0</v>
      </c>
      <c r="AE334" s="124"/>
      <c r="AF334" s="132">
        <v>3</v>
      </c>
      <c r="AG334" s="53">
        <f t="shared" si="240"/>
        <v>46.7</v>
      </c>
      <c r="AH334" s="52"/>
      <c r="AJ334" s="17">
        <f t="shared" si="241"/>
        <v>46.7</v>
      </c>
      <c r="AK334" s="17">
        <f t="shared" si="242"/>
        <v>0</v>
      </c>
      <c r="AL334" s="17">
        <f t="shared" si="243"/>
        <v>0</v>
      </c>
      <c r="AM334" s="17" t="str">
        <f t="shared" si="244"/>
        <v/>
      </c>
      <c r="AO334" s="31" t="s">
        <v>57</v>
      </c>
    </row>
    <row r="335" spans="2:41" s="3" customFormat="1" ht="9.9499999999999993" customHeight="1" x14ac:dyDescent="0.2">
      <c r="B335" s="115" t="s">
        <v>8</v>
      </c>
      <c r="D335" s="40"/>
      <c r="E335" s="75" t="s">
        <v>90</v>
      </c>
      <c r="F335" s="75"/>
      <c r="G335" s="30" t="s">
        <v>91</v>
      </c>
      <c r="H335" s="30"/>
      <c r="I335" s="30" t="s">
        <v>92</v>
      </c>
      <c r="J335" s="30"/>
      <c r="L335" s="30" t="s">
        <v>205</v>
      </c>
      <c r="M335" s="30"/>
      <c r="N335" s="30"/>
      <c r="P335" s="75"/>
      <c r="Q335" s="91"/>
      <c r="R335" s="29"/>
      <c r="S335" s="39">
        <f t="shared" si="235"/>
        <v>50.8</v>
      </c>
      <c r="T335" s="37" t="s">
        <v>45</v>
      </c>
      <c r="U335" s="5" t="str">
        <f>+Instructions!$B$3</f>
        <v>J</v>
      </c>
      <c r="V335" s="52"/>
      <c r="W335" s="56">
        <f>+Instructions!$C$22</f>
        <v>0</v>
      </c>
      <c r="X335" s="17">
        <f t="shared" si="236"/>
        <v>50.8</v>
      </c>
      <c r="Y335" s="52"/>
      <c r="Z335" s="6" t="s">
        <v>616</v>
      </c>
      <c r="AA335" s="39">
        <v>50.8</v>
      </c>
      <c r="AB335" s="60">
        <f t="shared" si="237"/>
        <v>0</v>
      </c>
      <c r="AC335" s="17">
        <f t="shared" si="238"/>
        <v>50.8</v>
      </c>
      <c r="AD335" s="12">
        <f t="shared" si="239"/>
        <v>0</v>
      </c>
      <c r="AE335" s="124"/>
      <c r="AF335" s="132">
        <v>3</v>
      </c>
      <c r="AG335" s="53">
        <f t="shared" si="240"/>
        <v>50.8</v>
      </c>
      <c r="AH335" s="52"/>
      <c r="AJ335" s="17">
        <f t="shared" si="241"/>
        <v>50.8</v>
      </c>
      <c r="AK335" s="17">
        <f t="shared" si="242"/>
        <v>0</v>
      </c>
      <c r="AL335" s="17">
        <f t="shared" si="243"/>
        <v>0</v>
      </c>
      <c r="AM335" s="17" t="str">
        <f t="shared" si="244"/>
        <v/>
      </c>
      <c r="AO335" s="31" t="s">
        <v>57</v>
      </c>
    </row>
    <row r="336" spans="2:41" s="3" customFormat="1" ht="9.9499999999999993" customHeight="1" x14ac:dyDescent="0.2">
      <c r="B336" s="115" t="s">
        <v>8</v>
      </c>
      <c r="D336" s="40"/>
      <c r="E336" s="75" t="s">
        <v>90</v>
      </c>
      <c r="F336" s="75"/>
      <c r="G336" s="30" t="s">
        <v>91</v>
      </c>
      <c r="H336" s="30"/>
      <c r="I336" s="30" t="s">
        <v>92</v>
      </c>
      <c r="J336" s="30"/>
      <c r="L336" s="30" t="s">
        <v>206</v>
      </c>
      <c r="M336" s="30"/>
      <c r="N336" s="30"/>
      <c r="P336" s="75"/>
      <c r="Q336" s="91"/>
      <c r="R336" s="29"/>
      <c r="S336" s="39">
        <f t="shared" si="235"/>
        <v>54.85</v>
      </c>
      <c r="T336" s="37" t="s">
        <v>45</v>
      </c>
      <c r="U336" s="5" t="str">
        <f>+Instructions!$B$3</f>
        <v>J</v>
      </c>
      <c r="V336" s="52"/>
      <c r="W336" s="56">
        <f>+Instructions!$C$22</f>
        <v>0</v>
      </c>
      <c r="X336" s="17">
        <f t="shared" si="236"/>
        <v>54.85</v>
      </c>
      <c r="Y336" s="52"/>
      <c r="Z336" s="6" t="s">
        <v>616</v>
      </c>
      <c r="AA336" s="39">
        <v>54.85</v>
      </c>
      <c r="AB336" s="60">
        <f t="shared" si="237"/>
        <v>0</v>
      </c>
      <c r="AC336" s="17">
        <f t="shared" si="238"/>
        <v>54.85</v>
      </c>
      <c r="AD336" s="12">
        <f t="shared" si="239"/>
        <v>0</v>
      </c>
      <c r="AE336" s="124"/>
      <c r="AF336" s="132">
        <v>3</v>
      </c>
      <c r="AG336" s="53">
        <f t="shared" si="240"/>
        <v>54.85</v>
      </c>
      <c r="AH336" s="52"/>
      <c r="AJ336" s="17">
        <f t="shared" si="241"/>
        <v>54.85</v>
      </c>
      <c r="AK336" s="17">
        <f t="shared" si="242"/>
        <v>0</v>
      </c>
      <c r="AL336" s="17">
        <f t="shared" si="243"/>
        <v>0</v>
      </c>
      <c r="AM336" s="17" t="str">
        <f t="shared" si="244"/>
        <v/>
      </c>
      <c r="AO336" s="31" t="s">
        <v>57</v>
      </c>
    </row>
    <row r="337" spans="2:41" s="3" customFormat="1" ht="9.9499999999999993" customHeight="1" x14ac:dyDescent="0.2">
      <c r="B337" s="115" t="s">
        <v>8</v>
      </c>
      <c r="D337" s="40"/>
      <c r="E337" s="75" t="s">
        <v>90</v>
      </c>
      <c r="F337" s="75"/>
      <c r="G337" s="30" t="s">
        <v>91</v>
      </c>
      <c r="H337" s="30"/>
      <c r="I337" s="30" t="s">
        <v>92</v>
      </c>
      <c r="J337" s="30"/>
      <c r="L337" s="30" t="s">
        <v>207</v>
      </c>
      <c r="M337" s="30"/>
      <c r="N337" s="30"/>
      <c r="P337" s="75"/>
      <c r="Q337" s="91"/>
      <c r="R337" s="29"/>
      <c r="S337" s="39">
        <f t="shared" si="235"/>
        <v>66</v>
      </c>
      <c r="T337" s="37" t="s">
        <v>45</v>
      </c>
      <c r="U337" s="5" t="str">
        <f>+Instructions!$B$3</f>
        <v>J</v>
      </c>
      <c r="V337" s="52"/>
      <c r="W337" s="56">
        <f>+Instructions!$C$22</f>
        <v>0</v>
      </c>
      <c r="X337" s="17">
        <f t="shared" si="236"/>
        <v>66</v>
      </c>
      <c r="Y337" s="52"/>
      <c r="Z337" s="6" t="s">
        <v>616</v>
      </c>
      <c r="AA337" s="39">
        <v>66</v>
      </c>
      <c r="AB337" s="60">
        <f t="shared" si="237"/>
        <v>0</v>
      </c>
      <c r="AC337" s="17">
        <f t="shared" si="238"/>
        <v>66</v>
      </c>
      <c r="AD337" s="12">
        <f t="shared" si="239"/>
        <v>0</v>
      </c>
      <c r="AE337" s="124"/>
      <c r="AF337" s="132">
        <v>3</v>
      </c>
      <c r="AG337" s="53">
        <f t="shared" si="240"/>
        <v>66</v>
      </c>
      <c r="AH337" s="52"/>
      <c r="AJ337" s="17">
        <f t="shared" si="241"/>
        <v>66</v>
      </c>
      <c r="AK337" s="17">
        <f t="shared" si="242"/>
        <v>0</v>
      </c>
      <c r="AL337" s="17">
        <f t="shared" si="243"/>
        <v>0</v>
      </c>
      <c r="AM337" s="17" t="str">
        <f t="shared" si="244"/>
        <v/>
      </c>
      <c r="AO337" s="31" t="s">
        <v>57</v>
      </c>
    </row>
    <row r="338" spans="2:41" s="3" customFormat="1" ht="9.9499999999999993" customHeight="1" x14ac:dyDescent="0.2">
      <c r="B338" s="115" t="s">
        <v>8</v>
      </c>
      <c r="D338" s="40"/>
      <c r="E338" s="75" t="s">
        <v>90</v>
      </c>
      <c r="F338" s="75"/>
      <c r="G338" s="30" t="s">
        <v>91</v>
      </c>
      <c r="H338" s="30"/>
      <c r="I338" s="30" t="s">
        <v>92</v>
      </c>
      <c r="J338" s="30"/>
      <c r="L338" s="30" t="s">
        <v>208</v>
      </c>
      <c r="M338" s="30"/>
      <c r="N338" s="30"/>
      <c r="P338" s="75"/>
      <c r="Q338" s="91"/>
      <c r="R338" s="29"/>
      <c r="S338" s="39">
        <f t="shared" si="235"/>
        <v>53.85</v>
      </c>
      <c r="T338" s="37" t="s">
        <v>45</v>
      </c>
      <c r="U338" s="5" t="str">
        <f>+Instructions!$B$3</f>
        <v>J</v>
      </c>
      <c r="V338" s="52"/>
      <c r="W338" s="56">
        <f>+Instructions!$C$22</f>
        <v>0</v>
      </c>
      <c r="X338" s="17">
        <f t="shared" si="236"/>
        <v>53.85</v>
      </c>
      <c r="Y338" s="52"/>
      <c r="Z338" s="6" t="s">
        <v>616</v>
      </c>
      <c r="AA338" s="39">
        <v>53.85</v>
      </c>
      <c r="AB338" s="60">
        <f t="shared" si="237"/>
        <v>0</v>
      </c>
      <c r="AC338" s="17">
        <f t="shared" si="238"/>
        <v>53.85</v>
      </c>
      <c r="AD338" s="12">
        <f t="shared" si="239"/>
        <v>0</v>
      </c>
      <c r="AE338" s="124"/>
      <c r="AF338" s="132">
        <v>3</v>
      </c>
      <c r="AG338" s="53">
        <f t="shared" si="240"/>
        <v>53.85</v>
      </c>
      <c r="AH338" s="52"/>
      <c r="AJ338" s="17">
        <f t="shared" si="241"/>
        <v>53.85</v>
      </c>
      <c r="AK338" s="17">
        <f t="shared" si="242"/>
        <v>0</v>
      </c>
      <c r="AL338" s="17">
        <f t="shared" si="243"/>
        <v>0</v>
      </c>
      <c r="AM338" s="17" t="str">
        <f t="shared" si="244"/>
        <v/>
      </c>
      <c r="AO338" s="31" t="s">
        <v>57</v>
      </c>
    </row>
    <row r="339" spans="2:41" s="3" customFormat="1" ht="9.9499999999999993" customHeight="1" x14ac:dyDescent="0.2">
      <c r="B339" s="115" t="s">
        <v>8</v>
      </c>
      <c r="D339" s="40"/>
      <c r="E339" s="75" t="s">
        <v>90</v>
      </c>
      <c r="F339" s="75"/>
      <c r="G339" s="30" t="s">
        <v>91</v>
      </c>
      <c r="H339" s="30"/>
      <c r="I339" s="30" t="s">
        <v>92</v>
      </c>
      <c r="J339" s="30"/>
      <c r="L339" s="30" t="s">
        <v>209</v>
      </c>
      <c r="M339" s="30"/>
      <c r="N339" s="30"/>
      <c r="P339" s="75"/>
      <c r="Q339" s="91"/>
      <c r="R339" s="29"/>
      <c r="S339" s="39">
        <f t="shared" si="235"/>
        <v>60.95</v>
      </c>
      <c r="T339" s="37" t="s">
        <v>45</v>
      </c>
      <c r="U339" s="5" t="str">
        <f>+Instructions!$B$3</f>
        <v>J</v>
      </c>
      <c r="V339" s="52"/>
      <c r="W339" s="56">
        <f>+Instructions!$C$22</f>
        <v>0</v>
      </c>
      <c r="X339" s="17">
        <f t="shared" si="236"/>
        <v>60.95</v>
      </c>
      <c r="Y339" s="52"/>
      <c r="Z339" s="6" t="s">
        <v>616</v>
      </c>
      <c r="AA339" s="39">
        <v>60.95</v>
      </c>
      <c r="AB339" s="60">
        <f t="shared" si="237"/>
        <v>0</v>
      </c>
      <c r="AC339" s="17">
        <f t="shared" si="238"/>
        <v>60.95</v>
      </c>
      <c r="AD339" s="12">
        <f t="shared" si="239"/>
        <v>0</v>
      </c>
      <c r="AE339" s="124"/>
      <c r="AF339" s="132">
        <v>3</v>
      </c>
      <c r="AG339" s="53">
        <f t="shared" si="240"/>
        <v>60.95</v>
      </c>
      <c r="AH339" s="52"/>
      <c r="AJ339" s="17">
        <f t="shared" si="241"/>
        <v>60.95</v>
      </c>
      <c r="AK339" s="17">
        <f t="shared" si="242"/>
        <v>0</v>
      </c>
      <c r="AL339" s="17">
        <f t="shared" si="243"/>
        <v>0</v>
      </c>
      <c r="AM339" s="17" t="str">
        <f t="shared" si="244"/>
        <v/>
      </c>
      <c r="AO339" s="31" t="s">
        <v>57</v>
      </c>
    </row>
    <row r="340" spans="2:41" s="3" customFormat="1" ht="9.9499999999999993" customHeight="1" x14ac:dyDescent="0.2">
      <c r="B340" s="115" t="s">
        <v>8</v>
      </c>
      <c r="D340" s="40"/>
      <c r="E340" s="75" t="s">
        <v>90</v>
      </c>
      <c r="F340" s="75"/>
      <c r="G340" s="30" t="s">
        <v>91</v>
      </c>
      <c r="H340" s="30"/>
      <c r="I340" s="30" t="s">
        <v>92</v>
      </c>
      <c r="J340" s="30"/>
      <c r="L340" s="30" t="s">
        <v>210</v>
      </c>
      <c r="M340" s="30"/>
      <c r="N340" s="30"/>
      <c r="P340" s="75"/>
      <c r="Q340" s="91"/>
      <c r="R340" s="29"/>
      <c r="S340" s="39">
        <f t="shared" si="235"/>
        <v>71.099999999999994</v>
      </c>
      <c r="T340" s="37" t="s">
        <v>45</v>
      </c>
      <c r="U340" s="5" t="str">
        <f>+Instructions!$B$3</f>
        <v>J</v>
      </c>
      <c r="V340" s="52"/>
      <c r="W340" s="56">
        <f>+Instructions!$C$22</f>
        <v>0</v>
      </c>
      <c r="X340" s="17">
        <f t="shared" si="236"/>
        <v>71.099999999999994</v>
      </c>
      <c r="Y340" s="52"/>
      <c r="Z340" s="6" t="s">
        <v>616</v>
      </c>
      <c r="AA340" s="39">
        <v>71.099999999999994</v>
      </c>
      <c r="AB340" s="60">
        <f t="shared" si="237"/>
        <v>0</v>
      </c>
      <c r="AC340" s="17">
        <f t="shared" si="238"/>
        <v>71.099999999999994</v>
      </c>
      <c r="AD340" s="12">
        <f t="shared" si="239"/>
        <v>0</v>
      </c>
      <c r="AE340" s="124"/>
      <c r="AF340" s="132">
        <v>3</v>
      </c>
      <c r="AG340" s="53">
        <f t="shared" si="240"/>
        <v>71.099999999999994</v>
      </c>
      <c r="AH340" s="52"/>
      <c r="AJ340" s="17">
        <f t="shared" si="241"/>
        <v>71.099999999999994</v>
      </c>
      <c r="AK340" s="17">
        <f t="shared" si="242"/>
        <v>0</v>
      </c>
      <c r="AL340" s="17">
        <f t="shared" si="243"/>
        <v>0</v>
      </c>
      <c r="AM340" s="17" t="str">
        <f t="shared" si="244"/>
        <v/>
      </c>
      <c r="AO340" s="31" t="s">
        <v>57</v>
      </c>
    </row>
    <row r="341" spans="2:41" s="3" customFormat="1" ht="9.9499999999999993" customHeight="1" x14ac:dyDescent="0.2">
      <c r="B341" s="115" t="s">
        <v>8</v>
      </c>
      <c r="D341" s="40"/>
      <c r="E341" s="75" t="s">
        <v>90</v>
      </c>
      <c r="F341" s="75"/>
      <c r="G341" s="30" t="s">
        <v>91</v>
      </c>
      <c r="H341" s="30"/>
      <c r="I341" s="30" t="s">
        <v>92</v>
      </c>
      <c r="J341" s="30"/>
      <c r="L341" s="30" t="s">
        <v>211</v>
      </c>
      <c r="M341" s="30"/>
      <c r="N341" s="30"/>
      <c r="P341" s="75"/>
      <c r="Q341" s="91"/>
      <c r="R341" s="29"/>
      <c r="S341" s="39">
        <f t="shared" si="235"/>
        <v>70.05</v>
      </c>
      <c r="T341" s="37" t="s">
        <v>45</v>
      </c>
      <c r="U341" s="5" t="str">
        <f>+Instructions!$B$3</f>
        <v>J</v>
      </c>
      <c r="V341" s="52"/>
      <c r="W341" s="56">
        <f>+Instructions!$C$22</f>
        <v>0</v>
      </c>
      <c r="X341" s="17">
        <f t="shared" si="236"/>
        <v>70.05</v>
      </c>
      <c r="Y341" s="52"/>
      <c r="Z341" s="6" t="s">
        <v>616</v>
      </c>
      <c r="AA341" s="39">
        <v>70.05</v>
      </c>
      <c r="AB341" s="60">
        <f t="shared" si="237"/>
        <v>0</v>
      </c>
      <c r="AC341" s="17">
        <f t="shared" si="238"/>
        <v>70.05</v>
      </c>
      <c r="AD341" s="12">
        <f t="shared" si="239"/>
        <v>0</v>
      </c>
      <c r="AE341" s="124"/>
      <c r="AF341" s="132">
        <v>3</v>
      </c>
      <c r="AG341" s="53">
        <f t="shared" si="240"/>
        <v>70.05</v>
      </c>
      <c r="AH341" s="52"/>
      <c r="AJ341" s="17">
        <f t="shared" si="241"/>
        <v>70.05</v>
      </c>
      <c r="AK341" s="17">
        <f t="shared" si="242"/>
        <v>0</v>
      </c>
      <c r="AL341" s="17">
        <f t="shared" si="243"/>
        <v>0</v>
      </c>
      <c r="AM341" s="17" t="str">
        <f t="shared" si="244"/>
        <v/>
      </c>
      <c r="AO341" s="31" t="s">
        <v>57</v>
      </c>
    </row>
    <row r="342" spans="2:41" s="3" customFormat="1" ht="9.9499999999999993" customHeight="1" x14ac:dyDescent="0.2">
      <c r="B342" s="115" t="s">
        <v>8</v>
      </c>
      <c r="D342" s="40"/>
      <c r="E342" s="75" t="s">
        <v>90</v>
      </c>
      <c r="F342" s="75"/>
      <c r="G342" s="30" t="s">
        <v>91</v>
      </c>
      <c r="H342" s="30"/>
      <c r="I342" s="30" t="s">
        <v>92</v>
      </c>
      <c r="J342" s="30"/>
      <c r="L342" s="30" t="s">
        <v>212</v>
      </c>
      <c r="M342" s="30"/>
      <c r="N342" s="30"/>
      <c r="P342" s="75"/>
      <c r="Q342" s="91"/>
      <c r="R342" s="29"/>
      <c r="S342" s="39">
        <f t="shared" si="235"/>
        <v>46.7</v>
      </c>
      <c r="T342" s="37" t="s">
        <v>45</v>
      </c>
      <c r="U342" s="5" t="str">
        <f>+Instructions!$B$3</f>
        <v>J</v>
      </c>
      <c r="V342" s="52"/>
      <c r="W342" s="56">
        <f>+Instructions!$C$22</f>
        <v>0</v>
      </c>
      <c r="X342" s="17">
        <f t="shared" si="236"/>
        <v>46.7</v>
      </c>
      <c r="Y342" s="52"/>
      <c r="Z342" s="6" t="s">
        <v>616</v>
      </c>
      <c r="AA342" s="39">
        <v>46.7</v>
      </c>
      <c r="AB342" s="60">
        <f t="shared" si="237"/>
        <v>0</v>
      </c>
      <c r="AC342" s="17">
        <f t="shared" si="238"/>
        <v>46.7</v>
      </c>
      <c r="AD342" s="12">
        <f t="shared" si="239"/>
        <v>0</v>
      </c>
      <c r="AE342" s="124"/>
      <c r="AF342" s="132">
        <v>3</v>
      </c>
      <c r="AG342" s="53">
        <f t="shared" si="240"/>
        <v>46.7</v>
      </c>
      <c r="AH342" s="52"/>
      <c r="AJ342" s="17">
        <f t="shared" si="241"/>
        <v>46.7</v>
      </c>
      <c r="AK342" s="17">
        <f t="shared" si="242"/>
        <v>0</v>
      </c>
      <c r="AL342" s="17">
        <f t="shared" si="243"/>
        <v>0</v>
      </c>
      <c r="AM342" s="17" t="str">
        <f t="shared" si="244"/>
        <v/>
      </c>
      <c r="AO342" s="31" t="s">
        <v>57</v>
      </c>
    </row>
    <row r="343" spans="2:41" s="3" customFormat="1" ht="9.9499999999999993" customHeight="1" x14ac:dyDescent="0.2">
      <c r="B343" s="115" t="s">
        <v>8</v>
      </c>
      <c r="D343" s="40"/>
      <c r="E343" s="75" t="s">
        <v>90</v>
      </c>
      <c r="F343" s="75"/>
      <c r="G343" s="30" t="s">
        <v>91</v>
      </c>
      <c r="H343" s="30"/>
      <c r="I343" s="30" t="s">
        <v>92</v>
      </c>
      <c r="J343" s="30"/>
      <c r="L343" s="30" t="s">
        <v>213</v>
      </c>
      <c r="M343" s="30"/>
      <c r="N343" s="30"/>
      <c r="P343" s="75"/>
      <c r="Q343" s="91"/>
      <c r="R343" s="29"/>
      <c r="S343" s="39">
        <f t="shared" si="235"/>
        <v>46.7</v>
      </c>
      <c r="T343" s="37" t="s">
        <v>45</v>
      </c>
      <c r="U343" s="5" t="str">
        <f>+Instructions!$B$3</f>
        <v>J</v>
      </c>
      <c r="V343" s="52"/>
      <c r="W343" s="56">
        <f>+Instructions!$C$22</f>
        <v>0</v>
      </c>
      <c r="X343" s="17">
        <f t="shared" si="236"/>
        <v>46.7</v>
      </c>
      <c r="Y343" s="52"/>
      <c r="Z343" s="6" t="s">
        <v>616</v>
      </c>
      <c r="AA343" s="39">
        <v>46.7</v>
      </c>
      <c r="AB343" s="60">
        <f t="shared" si="237"/>
        <v>0</v>
      </c>
      <c r="AC343" s="17">
        <f t="shared" si="238"/>
        <v>46.7</v>
      </c>
      <c r="AD343" s="12">
        <f t="shared" si="239"/>
        <v>0</v>
      </c>
      <c r="AE343" s="124"/>
      <c r="AF343" s="132">
        <v>3</v>
      </c>
      <c r="AG343" s="53">
        <f t="shared" si="240"/>
        <v>46.7</v>
      </c>
      <c r="AH343" s="52"/>
      <c r="AJ343" s="17">
        <f t="shared" si="241"/>
        <v>46.7</v>
      </c>
      <c r="AK343" s="17">
        <f t="shared" si="242"/>
        <v>0</v>
      </c>
      <c r="AL343" s="17">
        <f t="shared" si="243"/>
        <v>0</v>
      </c>
      <c r="AM343" s="17" t="str">
        <f t="shared" si="244"/>
        <v/>
      </c>
      <c r="AO343" s="31" t="s">
        <v>57</v>
      </c>
    </row>
    <row r="344" spans="2:41" s="3" customFormat="1" ht="9.9499999999999993" customHeight="1" x14ac:dyDescent="0.2">
      <c r="B344" s="115" t="s">
        <v>8</v>
      </c>
      <c r="D344" s="40"/>
      <c r="E344" s="75" t="s">
        <v>90</v>
      </c>
      <c r="F344" s="75"/>
      <c r="G344" s="30" t="s">
        <v>91</v>
      </c>
      <c r="H344" s="30"/>
      <c r="I344" s="30" t="s">
        <v>92</v>
      </c>
      <c r="J344" s="30"/>
      <c r="L344" s="30" t="s">
        <v>214</v>
      </c>
      <c r="M344" s="30"/>
      <c r="N344" s="30"/>
      <c r="P344" s="75"/>
      <c r="Q344" s="91"/>
      <c r="R344" s="29"/>
      <c r="S344" s="39">
        <f t="shared" si="235"/>
        <v>50.8</v>
      </c>
      <c r="T344" s="37" t="s">
        <v>45</v>
      </c>
      <c r="U344" s="5" t="str">
        <f>+Instructions!$B$3</f>
        <v>J</v>
      </c>
      <c r="V344" s="52"/>
      <c r="W344" s="56">
        <f>+Instructions!$C$22</f>
        <v>0</v>
      </c>
      <c r="X344" s="17">
        <f t="shared" si="236"/>
        <v>50.8</v>
      </c>
      <c r="Y344" s="52"/>
      <c r="Z344" s="6" t="s">
        <v>616</v>
      </c>
      <c r="AA344" s="39">
        <v>50.8</v>
      </c>
      <c r="AB344" s="60">
        <f t="shared" si="237"/>
        <v>0</v>
      </c>
      <c r="AC344" s="17">
        <f t="shared" si="238"/>
        <v>50.8</v>
      </c>
      <c r="AD344" s="12">
        <f t="shared" si="239"/>
        <v>0</v>
      </c>
      <c r="AE344" s="124"/>
      <c r="AF344" s="132">
        <v>3</v>
      </c>
      <c r="AG344" s="53">
        <f t="shared" si="240"/>
        <v>50.8</v>
      </c>
      <c r="AH344" s="52"/>
      <c r="AJ344" s="17">
        <f t="shared" si="241"/>
        <v>50.8</v>
      </c>
      <c r="AK344" s="17">
        <f t="shared" si="242"/>
        <v>0</v>
      </c>
      <c r="AL344" s="17">
        <f t="shared" si="243"/>
        <v>0</v>
      </c>
      <c r="AM344" s="17" t="str">
        <f t="shared" si="244"/>
        <v/>
      </c>
      <c r="AO344" s="31" t="s">
        <v>57</v>
      </c>
    </row>
    <row r="345" spans="2:41" s="3" customFormat="1" ht="9.9499999999999993" customHeight="1" x14ac:dyDescent="0.2">
      <c r="B345" s="115" t="s">
        <v>8</v>
      </c>
      <c r="D345" s="40"/>
      <c r="E345" s="75" t="s">
        <v>90</v>
      </c>
      <c r="F345" s="75"/>
      <c r="G345" s="30" t="s">
        <v>91</v>
      </c>
      <c r="H345" s="30"/>
      <c r="I345" s="30" t="s">
        <v>92</v>
      </c>
      <c r="J345" s="30"/>
      <c r="L345" s="30" t="s">
        <v>215</v>
      </c>
      <c r="M345" s="30"/>
      <c r="N345" s="30"/>
      <c r="P345" s="75"/>
      <c r="Q345" s="91"/>
      <c r="R345" s="29"/>
      <c r="S345" s="39">
        <f t="shared" si="235"/>
        <v>50.8</v>
      </c>
      <c r="T345" s="37" t="s">
        <v>45</v>
      </c>
      <c r="U345" s="5" t="str">
        <f>+Instructions!$B$3</f>
        <v>J</v>
      </c>
      <c r="V345" s="52"/>
      <c r="W345" s="56">
        <f>+Instructions!$C$22</f>
        <v>0</v>
      </c>
      <c r="X345" s="17">
        <f t="shared" si="236"/>
        <v>50.8</v>
      </c>
      <c r="Y345" s="52"/>
      <c r="Z345" s="6" t="s">
        <v>616</v>
      </c>
      <c r="AA345" s="39">
        <v>50.8</v>
      </c>
      <c r="AB345" s="60">
        <f t="shared" si="237"/>
        <v>0</v>
      </c>
      <c r="AC345" s="17">
        <f t="shared" si="238"/>
        <v>50.8</v>
      </c>
      <c r="AD345" s="12">
        <f t="shared" si="239"/>
        <v>0</v>
      </c>
      <c r="AE345" s="124"/>
      <c r="AF345" s="132">
        <v>3</v>
      </c>
      <c r="AG345" s="53">
        <f t="shared" si="240"/>
        <v>50.8</v>
      </c>
      <c r="AH345" s="52"/>
      <c r="AJ345" s="17">
        <f t="shared" si="241"/>
        <v>50.8</v>
      </c>
      <c r="AK345" s="17">
        <f t="shared" si="242"/>
        <v>0</v>
      </c>
      <c r="AL345" s="17">
        <f t="shared" si="243"/>
        <v>0</v>
      </c>
      <c r="AM345" s="17" t="str">
        <f t="shared" si="244"/>
        <v/>
      </c>
      <c r="AO345" s="31" t="s">
        <v>57</v>
      </c>
    </row>
    <row r="346" spans="2:41" s="3" customFormat="1" ht="9.9499999999999993" customHeight="1" x14ac:dyDescent="0.2">
      <c r="B346" s="115" t="s">
        <v>8</v>
      </c>
      <c r="D346" s="40"/>
      <c r="E346" s="75" t="s">
        <v>90</v>
      </c>
      <c r="F346" s="75"/>
      <c r="G346" s="30" t="s">
        <v>91</v>
      </c>
      <c r="H346" s="30"/>
      <c r="I346" s="30" t="s">
        <v>92</v>
      </c>
      <c r="J346" s="30"/>
      <c r="L346" s="30" t="s">
        <v>429</v>
      </c>
      <c r="M346" s="30"/>
      <c r="N346" s="30"/>
      <c r="P346" s="75"/>
      <c r="Q346" s="91"/>
      <c r="R346" s="29"/>
      <c r="S346" s="39">
        <f t="shared" si="235"/>
        <v>46.7</v>
      </c>
      <c r="T346" s="37" t="s">
        <v>45</v>
      </c>
      <c r="U346" s="5" t="str">
        <f>+Instructions!$B$3</f>
        <v>J</v>
      </c>
      <c r="V346" s="52"/>
      <c r="W346" s="56">
        <f>+Instructions!$C$22</f>
        <v>0</v>
      </c>
      <c r="X346" s="17">
        <f t="shared" si="236"/>
        <v>46.7</v>
      </c>
      <c r="Y346" s="52"/>
      <c r="Z346" s="6" t="s">
        <v>616</v>
      </c>
      <c r="AA346" s="39">
        <v>46.7</v>
      </c>
      <c r="AB346" s="60">
        <f t="shared" si="237"/>
        <v>0</v>
      </c>
      <c r="AC346" s="17">
        <f t="shared" si="238"/>
        <v>46.7</v>
      </c>
      <c r="AD346" s="12">
        <f t="shared" si="239"/>
        <v>0</v>
      </c>
      <c r="AE346" s="124"/>
      <c r="AF346" s="132">
        <v>3</v>
      </c>
      <c r="AG346" s="53">
        <f t="shared" si="240"/>
        <v>46.7</v>
      </c>
      <c r="AH346" s="52"/>
      <c r="AJ346" s="17">
        <f t="shared" si="241"/>
        <v>46.7</v>
      </c>
      <c r="AK346" s="17">
        <f t="shared" si="242"/>
        <v>0</v>
      </c>
      <c r="AL346" s="17">
        <f t="shared" si="243"/>
        <v>0</v>
      </c>
      <c r="AM346" s="17" t="str">
        <f t="shared" si="244"/>
        <v/>
      </c>
      <c r="AO346" s="31" t="s">
        <v>57</v>
      </c>
    </row>
    <row r="347" spans="2:41" s="3" customFormat="1" ht="9.9499999999999993" customHeight="1" x14ac:dyDescent="0.2">
      <c r="B347" s="115" t="s">
        <v>8</v>
      </c>
      <c r="D347" s="40"/>
      <c r="E347" s="75" t="s">
        <v>90</v>
      </c>
      <c r="F347" s="75"/>
      <c r="G347" s="30" t="s">
        <v>91</v>
      </c>
      <c r="H347" s="30"/>
      <c r="I347" s="30" t="s">
        <v>92</v>
      </c>
      <c r="J347" s="30"/>
      <c r="L347" s="30" t="s">
        <v>430</v>
      </c>
      <c r="M347" s="30"/>
      <c r="N347" s="30"/>
      <c r="P347" s="75"/>
      <c r="Q347" s="91"/>
      <c r="R347" s="29"/>
      <c r="S347" s="39">
        <f t="shared" si="235"/>
        <v>46.7</v>
      </c>
      <c r="T347" s="37" t="s">
        <v>45</v>
      </c>
      <c r="U347" s="5" t="str">
        <f>+Instructions!$B$3</f>
        <v>J</v>
      </c>
      <c r="V347" s="52"/>
      <c r="W347" s="56">
        <f>+Instructions!$C$22</f>
        <v>0</v>
      </c>
      <c r="X347" s="17">
        <f t="shared" si="236"/>
        <v>46.7</v>
      </c>
      <c r="Y347" s="52"/>
      <c r="Z347" s="6" t="s">
        <v>616</v>
      </c>
      <c r="AA347" s="39">
        <v>46.7</v>
      </c>
      <c r="AB347" s="60">
        <f t="shared" si="237"/>
        <v>0</v>
      </c>
      <c r="AC347" s="17">
        <f t="shared" si="238"/>
        <v>46.7</v>
      </c>
      <c r="AD347" s="12">
        <f t="shared" si="239"/>
        <v>0</v>
      </c>
      <c r="AE347" s="124"/>
      <c r="AF347" s="132">
        <v>3</v>
      </c>
      <c r="AG347" s="53">
        <f t="shared" si="240"/>
        <v>46.7</v>
      </c>
      <c r="AH347" s="52"/>
      <c r="AJ347" s="17">
        <f t="shared" si="241"/>
        <v>46.7</v>
      </c>
      <c r="AK347" s="17">
        <f t="shared" si="242"/>
        <v>0</v>
      </c>
      <c r="AL347" s="17">
        <f t="shared" si="243"/>
        <v>0</v>
      </c>
      <c r="AM347" s="17" t="str">
        <f t="shared" si="244"/>
        <v/>
      </c>
      <c r="AO347" s="31" t="s">
        <v>57</v>
      </c>
    </row>
    <row r="348" spans="2:41" s="3" customFormat="1" ht="9.9499999999999993" customHeight="1" x14ac:dyDescent="0.2">
      <c r="B348" s="115" t="s">
        <v>8</v>
      </c>
      <c r="D348" s="40"/>
      <c r="E348" s="75" t="s">
        <v>90</v>
      </c>
      <c r="F348" s="75"/>
      <c r="G348" s="30" t="s">
        <v>91</v>
      </c>
      <c r="H348" s="30"/>
      <c r="I348" s="30" t="s">
        <v>92</v>
      </c>
      <c r="J348" s="30"/>
      <c r="L348" s="30" t="s">
        <v>431</v>
      </c>
      <c r="M348" s="30"/>
      <c r="N348" s="30"/>
      <c r="P348" s="75"/>
      <c r="Q348" s="91"/>
      <c r="R348" s="29"/>
      <c r="S348" s="39">
        <f t="shared" si="235"/>
        <v>50.8</v>
      </c>
      <c r="T348" s="37" t="s">
        <v>45</v>
      </c>
      <c r="U348" s="5" t="str">
        <f>+Instructions!$B$3</f>
        <v>J</v>
      </c>
      <c r="V348" s="52"/>
      <c r="W348" s="56">
        <f>+Instructions!$C$22</f>
        <v>0</v>
      </c>
      <c r="X348" s="17">
        <f t="shared" si="236"/>
        <v>50.8</v>
      </c>
      <c r="Y348" s="52"/>
      <c r="Z348" s="6" t="s">
        <v>616</v>
      </c>
      <c r="AA348" s="39">
        <v>50.8</v>
      </c>
      <c r="AB348" s="60">
        <f t="shared" si="237"/>
        <v>0</v>
      </c>
      <c r="AC348" s="17">
        <f t="shared" si="238"/>
        <v>50.8</v>
      </c>
      <c r="AD348" s="12">
        <f t="shared" si="239"/>
        <v>0</v>
      </c>
      <c r="AE348" s="124"/>
      <c r="AF348" s="132">
        <v>3</v>
      </c>
      <c r="AG348" s="53">
        <f t="shared" si="240"/>
        <v>50.8</v>
      </c>
      <c r="AH348" s="52"/>
      <c r="AJ348" s="17">
        <f t="shared" si="241"/>
        <v>50.8</v>
      </c>
      <c r="AK348" s="17">
        <f t="shared" si="242"/>
        <v>0</v>
      </c>
      <c r="AL348" s="17">
        <f t="shared" si="243"/>
        <v>0</v>
      </c>
      <c r="AM348" s="17" t="str">
        <f t="shared" si="244"/>
        <v/>
      </c>
      <c r="AO348" s="31" t="s">
        <v>57</v>
      </c>
    </row>
    <row r="349" spans="2:41" s="3" customFormat="1" ht="9.9499999999999993" customHeight="1" x14ac:dyDescent="0.2">
      <c r="B349" s="115" t="s">
        <v>8</v>
      </c>
      <c r="D349" s="40"/>
      <c r="E349" s="75" t="s">
        <v>90</v>
      </c>
      <c r="F349" s="75"/>
      <c r="G349" s="30" t="s">
        <v>91</v>
      </c>
      <c r="H349" s="30"/>
      <c r="I349" s="30" t="s">
        <v>92</v>
      </c>
      <c r="J349" s="30"/>
      <c r="L349" s="30" t="s">
        <v>216</v>
      </c>
      <c r="M349" s="30"/>
      <c r="N349" s="30"/>
      <c r="P349" s="75"/>
      <c r="Q349" s="91"/>
      <c r="R349" s="29"/>
      <c r="S349" s="39">
        <f t="shared" si="235"/>
        <v>46.7</v>
      </c>
      <c r="T349" s="37" t="s">
        <v>45</v>
      </c>
      <c r="U349" s="5" t="str">
        <f>+Instructions!$B$3</f>
        <v>J</v>
      </c>
      <c r="V349" s="52"/>
      <c r="W349" s="56">
        <f>+Instructions!$C$22</f>
        <v>0</v>
      </c>
      <c r="X349" s="17">
        <f t="shared" si="236"/>
        <v>46.7</v>
      </c>
      <c r="Y349" s="52"/>
      <c r="Z349" s="6" t="s">
        <v>616</v>
      </c>
      <c r="AA349" s="39">
        <v>46.7</v>
      </c>
      <c r="AB349" s="60">
        <f t="shared" si="237"/>
        <v>0</v>
      </c>
      <c r="AC349" s="17">
        <f t="shared" si="238"/>
        <v>46.7</v>
      </c>
      <c r="AD349" s="12">
        <f t="shared" si="239"/>
        <v>0</v>
      </c>
      <c r="AE349" s="124"/>
      <c r="AF349" s="132">
        <v>3</v>
      </c>
      <c r="AG349" s="53">
        <f t="shared" si="240"/>
        <v>46.7</v>
      </c>
      <c r="AH349" s="52"/>
      <c r="AJ349" s="17">
        <f t="shared" si="241"/>
        <v>46.7</v>
      </c>
      <c r="AK349" s="17">
        <f t="shared" si="242"/>
        <v>0</v>
      </c>
      <c r="AL349" s="17">
        <f t="shared" si="243"/>
        <v>0</v>
      </c>
      <c r="AM349" s="17" t="str">
        <f t="shared" si="244"/>
        <v/>
      </c>
      <c r="AO349" s="31" t="s">
        <v>57</v>
      </c>
    </row>
    <row r="350" spans="2:41" s="3" customFormat="1" ht="2.1" customHeight="1" x14ac:dyDescent="0.2">
      <c r="C350" s="74"/>
      <c r="E350" s="30"/>
      <c r="P350" s="4"/>
      <c r="Q350" s="6"/>
      <c r="S350" s="21"/>
      <c r="T350" s="68"/>
      <c r="U350" s="5"/>
      <c r="V350" s="52"/>
      <c r="W350" s="70"/>
      <c r="X350" s="70"/>
      <c r="Y350" s="52"/>
      <c r="Z350" s="39"/>
      <c r="AA350" s="17"/>
      <c r="AB350" s="15"/>
      <c r="AC350" s="15"/>
      <c r="AD350" s="15"/>
      <c r="AE350" s="15"/>
      <c r="AF350" s="65"/>
      <c r="AG350" s="17"/>
      <c r="AH350" s="52"/>
      <c r="AO350" s="31" t="s">
        <v>57</v>
      </c>
    </row>
    <row r="351" spans="2:41" s="3" customFormat="1" ht="9.9499999999999993" customHeight="1" x14ac:dyDescent="0.2">
      <c r="D351" s="152" t="s">
        <v>240</v>
      </c>
      <c r="E351" s="185" t="s">
        <v>256</v>
      </c>
      <c r="P351" s="4"/>
      <c r="Q351" s="6"/>
      <c r="S351" s="21"/>
      <c r="U351" s="5"/>
      <c r="V351" s="52"/>
      <c r="W351" s="56"/>
      <c r="X351" s="15"/>
      <c r="Y351" s="52"/>
      <c r="Z351" s="39"/>
      <c r="AA351" s="39"/>
      <c r="AB351" s="55"/>
      <c r="AC351" s="17"/>
      <c r="AD351" s="15"/>
      <c r="AE351" s="65"/>
      <c r="AF351" s="65"/>
      <c r="AG351" s="17"/>
      <c r="AH351" s="52"/>
      <c r="AI351" s="127"/>
      <c r="AJ351" s="17"/>
      <c r="AK351" s="17"/>
      <c r="AL351" s="17"/>
      <c r="AM351" s="17"/>
      <c r="AO351" s="31" t="s">
        <v>57</v>
      </c>
    </row>
    <row r="352" spans="2:41" s="3" customFormat="1" ht="9.9499999999999993" customHeight="1" x14ac:dyDescent="0.2">
      <c r="D352" s="152"/>
      <c r="E352" s="185" t="s">
        <v>257</v>
      </c>
      <c r="P352" s="4"/>
      <c r="Q352" s="6"/>
      <c r="S352" s="21"/>
      <c r="U352" s="5"/>
      <c r="V352" s="52"/>
      <c r="W352" s="56"/>
      <c r="X352" s="15"/>
      <c r="Y352" s="52"/>
      <c r="Z352" s="39"/>
      <c r="AA352" s="39"/>
      <c r="AB352" s="55"/>
      <c r="AC352" s="17"/>
      <c r="AD352" s="15"/>
      <c r="AE352" s="65"/>
      <c r="AF352" s="65"/>
      <c r="AG352" s="17"/>
      <c r="AH352" s="52"/>
      <c r="AI352" s="127"/>
      <c r="AJ352" s="17"/>
      <c r="AK352" s="17"/>
      <c r="AL352" s="17"/>
      <c r="AM352" s="17"/>
      <c r="AO352" s="31" t="s">
        <v>57</v>
      </c>
    </row>
    <row r="353" spans="2:41" s="3" customFormat="1" ht="9.9499999999999993" customHeight="1" x14ac:dyDescent="0.2">
      <c r="D353" s="152"/>
      <c r="E353" s="185" t="s">
        <v>241</v>
      </c>
      <c r="P353" s="186"/>
      <c r="Q353" s="6"/>
      <c r="S353" s="21"/>
      <c r="U353" s="5"/>
      <c r="V353" s="52"/>
      <c r="W353" s="56"/>
      <c r="X353" s="15"/>
      <c r="Y353" s="52"/>
      <c r="Z353" s="39"/>
      <c r="AA353" s="39"/>
      <c r="AB353" s="55"/>
      <c r="AC353" s="17"/>
      <c r="AD353" s="15"/>
      <c r="AE353" s="65"/>
      <c r="AF353" s="65"/>
      <c r="AG353" s="17"/>
      <c r="AH353" s="52"/>
      <c r="AI353" s="127"/>
      <c r="AJ353" s="17"/>
      <c r="AK353" s="17"/>
      <c r="AL353" s="17"/>
      <c r="AM353" s="17"/>
      <c r="AO353" s="31" t="s">
        <v>57</v>
      </c>
    </row>
    <row r="354" spans="2:41" s="3" customFormat="1" ht="3.95" customHeight="1" x14ac:dyDescent="0.2">
      <c r="C354" s="74"/>
      <c r="E354" s="30"/>
      <c r="P354" s="4"/>
      <c r="Q354" s="6"/>
      <c r="S354" s="21"/>
      <c r="T354" s="68"/>
      <c r="U354" s="5"/>
      <c r="V354" s="52"/>
      <c r="W354" s="70"/>
      <c r="X354" s="70"/>
      <c r="Y354" s="52"/>
      <c r="Z354" s="39"/>
      <c r="AA354" s="17"/>
      <c r="AB354" s="15"/>
      <c r="AC354" s="15"/>
      <c r="AD354" s="15"/>
      <c r="AE354" s="15"/>
      <c r="AF354" s="65"/>
      <c r="AG354" s="17"/>
      <c r="AH354" s="52"/>
      <c r="AO354" s="31" t="s">
        <v>57</v>
      </c>
    </row>
    <row r="355" spans="2:41" s="3" customFormat="1" ht="9.9499999999999993" customHeight="1" x14ac:dyDescent="0.2">
      <c r="C355" s="174" t="s">
        <v>295</v>
      </c>
      <c r="P355" s="4"/>
      <c r="Q355" s="6"/>
      <c r="R355" s="80" t="s">
        <v>359</v>
      </c>
      <c r="S355" s="179" t="s">
        <v>365</v>
      </c>
      <c r="T355" s="182"/>
      <c r="U355" s="5"/>
      <c r="V355" s="52"/>
      <c r="W355" s="56"/>
      <c r="X355" s="15"/>
      <c r="Y355" s="52"/>
      <c r="Z355" s="39"/>
      <c r="AA355" s="39"/>
      <c r="AB355" s="55"/>
      <c r="AC355" s="17"/>
      <c r="AD355" s="15"/>
      <c r="AE355" s="65"/>
      <c r="AF355" s="65"/>
      <c r="AG355" s="17"/>
      <c r="AH355" s="52"/>
      <c r="AI355" s="127"/>
      <c r="AJ355" s="17"/>
      <c r="AK355" s="17"/>
      <c r="AL355" s="17"/>
      <c r="AM355" s="17"/>
      <c r="AO355" s="31" t="s">
        <v>57</v>
      </c>
    </row>
    <row r="356" spans="2:41" s="3" customFormat="1" ht="3" customHeight="1" x14ac:dyDescent="0.2">
      <c r="P356" s="75"/>
      <c r="Q356" s="91"/>
      <c r="R356" s="6"/>
      <c r="S356" s="39"/>
      <c r="T356" s="6"/>
      <c r="U356" s="5"/>
      <c r="V356" s="52"/>
      <c r="W356" s="56"/>
      <c r="X356" s="15"/>
      <c r="Y356" s="52"/>
      <c r="Z356" s="39"/>
      <c r="AA356" s="39"/>
      <c r="AB356" s="55"/>
      <c r="AC356" s="17"/>
      <c r="AD356" s="15"/>
      <c r="AE356" s="65"/>
      <c r="AF356" s="127"/>
      <c r="AG356" s="39"/>
      <c r="AH356" s="52"/>
      <c r="AJ356" s="17"/>
      <c r="AK356" s="17"/>
      <c r="AL356" s="17"/>
      <c r="AM356" s="17"/>
      <c r="AO356" s="31" t="s">
        <v>57</v>
      </c>
    </row>
    <row r="357" spans="2:41" s="3" customFormat="1" ht="9.9499999999999993" customHeight="1" x14ac:dyDescent="0.2">
      <c r="B357" s="115" t="s">
        <v>8</v>
      </c>
      <c r="D357" s="40"/>
      <c r="E357" s="75" t="s">
        <v>90</v>
      </c>
      <c r="F357" s="75"/>
      <c r="G357" s="30" t="s">
        <v>91</v>
      </c>
      <c r="H357" s="30"/>
      <c r="I357" s="30" t="s">
        <v>92</v>
      </c>
      <c r="J357" s="30"/>
      <c r="L357" s="30" t="s">
        <v>217</v>
      </c>
      <c r="M357" s="30"/>
      <c r="N357" s="30"/>
      <c r="P357" s="75"/>
      <c r="Q357" s="91"/>
      <c r="R357" s="29"/>
      <c r="S357" s="39">
        <f t="shared" ref="S357:S383" si="245">IF(Suggested="Yes",AA357,AG357)</f>
        <v>35.549999999999997</v>
      </c>
      <c r="T357" s="37" t="s">
        <v>45</v>
      </c>
      <c r="U357" s="5" t="str">
        <f>+Instructions!$B$3</f>
        <v>J</v>
      </c>
      <c r="V357" s="52"/>
      <c r="W357" s="56">
        <f>+Instructions!$C$22</f>
        <v>0</v>
      </c>
      <c r="X357" s="17">
        <f t="shared" ref="X357:X383" si="246">ROUND($AA357*(1-W357)+0.004999,2)</f>
        <v>35.549999999999997</v>
      </c>
      <c r="Y357" s="52"/>
      <c r="Z357" s="6" t="s">
        <v>616</v>
      </c>
      <c r="AA357" s="39">
        <v>35.549999999999997</v>
      </c>
      <c r="AB357" s="60">
        <f t="shared" ref="AB357:AB383" si="247">+W357</f>
        <v>0</v>
      </c>
      <c r="AC357" s="17">
        <f t="shared" ref="AC357:AC383" si="248">+X357</f>
        <v>35.549999999999997</v>
      </c>
      <c r="AD357" s="12">
        <f t="shared" ref="AD357:AD383" si="249">(AG357-AC357)/AG357</f>
        <v>0</v>
      </c>
      <c r="AE357" s="124"/>
      <c r="AF357" s="132">
        <v>3</v>
      </c>
      <c r="AG357" s="53">
        <f t="shared" ref="AG357:AG383" si="250">SUM(AJ357:AL357)+AE357</f>
        <v>35.549999999999997</v>
      </c>
      <c r="AH357" s="52"/>
      <c r="AJ357" s="17">
        <f t="shared" ref="AJ357:AJ383" si="251">ROUND(AC357/(1-VLOOKUP(AF357,Group,2,FALSE)),2)</f>
        <v>35.549999999999997</v>
      </c>
      <c r="AK357" s="17">
        <f t="shared" ref="AK357:AK383" si="252">IF(VLOOKUP(AF357,Group,5,FALSE)="YES",VLOOKUP(ROUND(ROUND(AJ357,1)-AJ357,2),Round,2,FALSE)+VLOOKUP(AF357,Group,6,FALSE),0)</f>
        <v>0</v>
      </c>
      <c r="AL357" s="17">
        <f t="shared" ref="AL357:AL383" si="253">IF(VLOOKUP(AF357,Group,7,FALSE)="",0,ROUND(AJ357-0.04999,1)-AJ357+AM357)</f>
        <v>0</v>
      </c>
      <c r="AM357" s="17" t="str">
        <f t="shared" ref="AM357:AM383" si="254">IF(VLOOKUP(AF357,Group,7,FALSE)="","",VLOOKUP(AF357,Group,7,FALSE))</f>
        <v/>
      </c>
      <c r="AO357" s="31" t="s">
        <v>57</v>
      </c>
    </row>
    <row r="358" spans="2:41" s="3" customFormat="1" ht="9.9499999999999993" customHeight="1" x14ac:dyDescent="0.2">
      <c r="B358" s="115" t="s">
        <v>8</v>
      </c>
      <c r="D358" s="40"/>
      <c r="E358" s="75" t="s">
        <v>90</v>
      </c>
      <c r="F358" s="75"/>
      <c r="G358" s="30" t="s">
        <v>91</v>
      </c>
      <c r="H358" s="30"/>
      <c r="I358" s="30" t="s">
        <v>92</v>
      </c>
      <c r="J358" s="30"/>
      <c r="L358" s="30" t="s">
        <v>218</v>
      </c>
      <c r="M358" s="30"/>
      <c r="N358" s="30"/>
      <c r="P358" s="75"/>
      <c r="Q358" s="91"/>
      <c r="R358" s="29"/>
      <c r="S358" s="39">
        <f t="shared" si="245"/>
        <v>36.549999999999997</v>
      </c>
      <c r="T358" s="37" t="s">
        <v>45</v>
      </c>
      <c r="U358" s="5" t="str">
        <f>+Instructions!$B$3</f>
        <v>J</v>
      </c>
      <c r="V358" s="52"/>
      <c r="W358" s="56">
        <f>+Instructions!$C$22</f>
        <v>0</v>
      </c>
      <c r="X358" s="17">
        <f t="shared" si="246"/>
        <v>36.549999999999997</v>
      </c>
      <c r="Y358" s="52"/>
      <c r="Z358" s="6" t="s">
        <v>616</v>
      </c>
      <c r="AA358" s="39">
        <v>36.549999999999997</v>
      </c>
      <c r="AB358" s="60">
        <f t="shared" si="247"/>
        <v>0</v>
      </c>
      <c r="AC358" s="17">
        <f t="shared" si="248"/>
        <v>36.549999999999997</v>
      </c>
      <c r="AD358" s="12">
        <f t="shared" si="249"/>
        <v>0</v>
      </c>
      <c r="AE358" s="124"/>
      <c r="AF358" s="132">
        <v>3</v>
      </c>
      <c r="AG358" s="53">
        <f t="shared" si="250"/>
        <v>36.549999999999997</v>
      </c>
      <c r="AH358" s="52"/>
      <c r="AJ358" s="17">
        <f t="shared" si="251"/>
        <v>36.549999999999997</v>
      </c>
      <c r="AK358" s="17">
        <f t="shared" si="252"/>
        <v>0</v>
      </c>
      <c r="AL358" s="17">
        <f t="shared" si="253"/>
        <v>0</v>
      </c>
      <c r="AM358" s="17" t="str">
        <f t="shared" si="254"/>
        <v/>
      </c>
      <c r="AO358" s="31" t="s">
        <v>57</v>
      </c>
    </row>
    <row r="359" spans="2:41" s="3" customFormat="1" ht="9.9499999999999993" customHeight="1" x14ac:dyDescent="0.2">
      <c r="B359" s="115" t="s">
        <v>8</v>
      </c>
      <c r="D359" s="40"/>
      <c r="E359" s="75" t="s">
        <v>90</v>
      </c>
      <c r="F359" s="75"/>
      <c r="G359" s="30" t="s">
        <v>91</v>
      </c>
      <c r="H359" s="30"/>
      <c r="I359" s="30" t="s">
        <v>92</v>
      </c>
      <c r="J359" s="30"/>
      <c r="L359" s="30" t="s">
        <v>219</v>
      </c>
      <c r="M359" s="30"/>
      <c r="N359" s="30"/>
      <c r="P359" s="75"/>
      <c r="Q359" s="91"/>
      <c r="R359" s="29"/>
      <c r="S359" s="39">
        <f t="shared" si="245"/>
        <v>36.549999999999997</v>
      </c>
      <c r="T359" s="37" t="s">
        <v>45</v>
      </c>
      <c r="U359" s="5" t="str">
        <f>+Instructions!$B$3</f>
        <v>J</v>
      </c>
      <c r="V359" s="52"/>
      <c r="W359" s="56">
        <f>+Instructions!$C$22</f>
        <v>0</v>
      </c>
      <c r="X359" s="17">
        <f t="shared" si="246"/>
        <v>36.549999999999997</v>
      </c>
      <c r="Y359" s="52"/>
      <c r="Z359" s="6" t="s">
        <v>616</v>
      </c>
      <c r="AA359" s="39">
        <v>36.549999999999997</v>
      </c>
      <c r="AB359" s="60">
        <f t="shared" si="247"/>
        <v>0</v>
      </c>
      <c r="AC359" s="17">
        <f t="shared" si="248"/>
        <v>36.549999999999997</v>
      </c>
      <c r="AD359" s="12">
        <f t="shared" si="249"/>
        <v>0</v>
      </c>
      <c r="AE359" s="124"/>
      <c r="AF359" s="132">
        <v>3</v>
      </c>
      <c r="AG359" s="53">
        <f t="shared" si="250"/>
        <v>36.549999999999997</v>
      </c>
      <c r="AH359" s="52"/>
      <c r="AJ359" s="17">
        <f t="shared" si="251"/>
        <v>36.549999999999997</v>
      </c>
      <c r="AK359" s="17">
        <f t="shared" si="252"/>
        <v>0</v>
      </c>
      <c r="AL359" s="17">
        <f t="shared" si="253"/>
        <v>0</v>
      </c>
      <c r="AM359" s="17" t="str">
        <f t="shared" si="254"/>
        <v/>
      </c>
      <c r="AO359" s="31" t="s">
        <v>57</v>
      </c>
    </row>
    <row r="360" spans="2:41" s="3" customFormat="1" ht="9.9499999999999993" customHeight="1" x14ac:dyDescent="0.2">
      <c r="B360" s="115" t="s">
        <v>8</v>
      </c>
      <c r="D360" s="40"/>
      <c r="E360" s="75" t="s">
        <v>90</v>
      </c>
      <c r="F360" s="75"/>
      <c r="G360" s="30" t="s">
        <v>91</v>
      </c>
      <c r="H360" s="30"/>
      <c r="I360" s="30" t="s">
        <v>92</v>
      </c>
      <c r="J360" s="30"/>
      <c r="L360" s="30" t="s">
        <v>220</v>
      </c>
      <c r="M360" s="30"/>
      <c r="N360" s="30"/>
      <c r="P360" s="75"/>
      <c r="Q360" s="91"/>
      <c r="R360" s="29"/>
      <c r="S360" s="39">
        <f t="shared" si="245"/>
        <v>40.65</v>
      </c>
      <c r="T360" s="37" t="s">
        <v>45</v>
      </c>
      <c r="U360" s="5" t="str">
        <f>+Instructions!$B$3</f>
        <v>J</v>
      </c>
      <c r="V360" s="52"/>
      <c r="W360" s="56">
        <f>+Instructions!$C$22</f>
        <v>0</v>
      </c>
      <c r="X360" s="17">
        <f t="shared" si="246"/>
        <v>40.65</v>
      </c>
      <c r="Y360" s="52"/>
      <c r="Z360" s="6" t="s">
        <v>616</v>
      </c>
      <c r="AA360" s="39">
        <v>40.65</v>
      </c>
      <c r="AB360" s="60">
        <f t="shared" si="247"/>
        <v>0</v>
      </c>
      <c r="AC360" s="17">
        <f t="shared" si="248"/>
        <v>40.65</v>
      </c>
      <c r="AD360" s="12">
        <f t="shared" si="249"/>
        <v>0</v>
      </c>
      <c r="AE360" s="124"/>
      <c r="AF360" s="132">
        <v>3</v>
      </c>
      <c r="AG360" s="53">
        <f t="shared" si="250"/>
        <v>40.65</v>
      </c>
      <c r="AH360" s="52"/>
      <c r="AJ360" s="17">
        <f t="shared" si="251"/>
        <v>40.65</v>
      </c>
      <c r="AK360" s="17">
        <f t="shared" si="252"/>
        <v>0</v>
      </c>
      <c r="AL360" s="17">
        <f t="shared" si="253"/>
        <v>0</v>
      </c>
      <c r="AM360" s="17" t="str">
        <f t="shared" si="254"/>
        <v/>
      </c>
      <c r="AO360" s="31" t="s">
        <v>57</v>
      </c>
    </row>
    <row r="361" spans="2:41" s="3" customFormat="1" ht="9.9499999999999993" customHeight="1" x14ac:dyDescent="0.2">
      <c r="B361" s="115" t="s">
        <v>8</v>
      </c>
      <c r="D361" s="40"/>
      <c r="E361" s="75" t="s">
        <v>90</v>
      </c>
      <c r="F361" s="75"/>
      <c r="G361" s="30" t="s">
        <v>91</v>
      </c>
      <c r="H361" s="30"/>
      <c r="I361" s="30" t="s">
        <v>92</v>
      </c>
      <c r="J361" s="30"/>
      <c r="L361" s="30" t="s">
        <v>221</v>
      </c>
      <c r="M361" s="30"/>
      <c r="N361" s="30"/>
      <c r="P361" s="75"/>
      <c r="Q361" s="91"/>
      <c r="R361" s="29"/>
      <c r="S361" s="39">
        <f t="shared" si="245"/>
        <v>36.549999999999997</v>
      </c>
      <c r="T361" s="37" t="s">
        <v>45</v>
      </c>
      <c r="U361" s="5" t="str">
        <f>+Instructions!$B$3</f>
        <v>J</v>
      </c>
      <c r="V361" s="52"/>
      <c r="W361" s="56">
        <f>+Instructions!$C$22</f>
        <v>0</v>
      </c>
      <c r="X361" s="17">
        <f t="shared" si="246"/>
        <v>36.549999999999997</v>
      </c>
      <c r="Y361" s="52"/>
      <c r="Z361" s="6" t="s">
        <v>616</v>
      </c>
      <c r="AA361" s="39">
        <v>36.549999999999997</v>
      </c>
      <c r="AB361" s="60">
        <f t="shared" si="247"/>
        <v>0</v>
      </c>
      <c r="AC361" s="17">
        <f t="shared" si="248"/>
        <v>36.549999999999997</v>
      </c>
      <c r="AD361" s="12">
        <f t="shared" si="249"/>
        <v>0</v>
      </c>
      <c r="AE361" s="124"/>
      <c r="AF361" s="132">
        <v>3</v>
      </c>
      <c r="AG361" s="53">
        <f t="shared" si="250"/>
        <v>36.549999999999997</v>
      </c>
      <c r="AH361" s="52"/>
      <c r="AJ361" s="17">
        <f t="shared" si="251"/>
        <v>36.549999999999997</v>
      </c>
      <c r="AK361" s="17">
        <f t="shared" si="252"/>
        <v>0</v>
      </c>
      <c r="AL361" s="17">
        <f t="shared" si="253"/>
        <v>0</v>
      </c>
      <c r="AM361" s="17" t="str">
        <f t="shared" si="254"/>
        <v/>
      </c>
      <c r="AO361" s="31" t="s">
        <v>57</v>
      </c>
    </row>
    <row r="362" spans="2:41" s="3" customFormat="1" ht="9.9499999999999993" customHeight="1" x14ac:dyDescent="0.2">
      <c r="B362" s="115" t="s">
        <v>8</v>
      </c>
      <c r="D362" s="40"/>
      <c r="E362" s="75" t="s">
        <v>90</v>
      </c>
      <c r="F362" s="75"/>
      <c r="G362" s="30" t="s">
        <v>91</v>
      </c>
      <c r="H362" s="30"/>
      <c r="I362" s="30" t="s">
        <v>92</v>
      </c>
      <c r="J362" s="30"/>
      <c r="L362" s="30" t="s">
        <v>222</v>
      </c>
      <c r="M362" s="30"/>
      <c r="N362" s="30"/>
      <c r="P362" s="75"/>
      <c r="Q362" s="91"/>
      <c r="R362" s="29"/>
      <c r="S362" s="39">
        <f t="shared" si="245"/>
        <v>35.549999999999997</v>
      </c>
      <c r="T362" s="37" t="s">
        <v>45</v>
      </c>
      <c r="U362" s="5" t="str">
        <f>+Instructions!$B$3</f>
        <v>J</v>
      </c>
      <c r="V362" s="52"/>
      <c r="W362" s="56">
        <f>+Instructions!$C$22</f>
        <v>0</v>
      </c>
      <c r="X362" s="17">
        <f t="shared" si="246"/>
        <v>35.549999999999997</v>
      </c>
      <c r="Y362" s="52"/>
      <c r="Z362" s="6" t="s">
        <v>616</v>
      </c>
      <c r="AA362" s="39">
        <v>35.549999999999997</v>
      </c>
      <c r="AB362" s="60">
        <f t="shared" si="247"/>
        <v>0</v>
      </c>
      <c r="AC362" s="17">
        <f t="shared" si="248"/>
        <v>35.549999999999997</v>
      </c>
      <c r="AD362" s="12">
        <f t="shared" si="249"/>
        <v>0</v>
      </c>
      <c r="AE362" s="124"/>
      <c r="AF362" s="132">
        <v>3</v>
      </c>
      <c r="AG362" s="53">
        <f t="shared" si="250"/>
        <v>35.549999999999997</v>
      </c>
      <c r="AH362" s="52"/>
      <c r="AJ362" s="17">
        <f t="shared" si="251"/>
        <v>35.549999999999997</v>
      </c>
      <c r="AK362" s="17">
        <f t="shared" si="252"/>
        <v>0</v>
      </c>
      <c r="AL362" s="17">
        <f t="shared" si="253"/>
        <v>0</v>
      </c>
      <c r="AM362" s="17" t="str">
        <f t="shared" si="254"/>
        <v/>
      </c>
      <c r="AO362" s="31" t="s">
        <v>57</v>
      </c>
    </row>
    <row r="363" spans="2:41" s="3" customFormat="1" ht="9.9499999999999993" customHeight="1" x14ac:dyDescent="0.2">
      <c r="B363" s="115" t="s">
        <v>8</v>
      </c>
      <c r="D363" s="40"/>
      <c r="E363" s="75" t="s">
        <v>90</v>
      </c>
      <c r="F363" s="75"/>
      <c r="G363" s="30" t="s">
        <v>91</v>
      </c>
      <c r="H363" s="30"/>
      <c r="I363" s="30" t="s">
        <v>92</v>
      </c>
      <c r="J363" s="30"/>
      <c r="L363" s="30" t="s">
        <v>223</v>
      </c>
      <c r="M363" s="30"/>
      <c r="N363" s="30"/>
      <c r="P363" s="75"/>
      <c r="Q363" s="91"/>
      <c r="R363" s="29"/>
      <c r="S363" s="39">
        <f t="shared" si="245"/>
        <v>35.549999999999997</v>
      </c>
      <c r="T363" s="37" t="s">
        <v>45</v>
      </c>
      <c r="U363" s="5" t="str">
        <f>+Instructions!$B$3</f>
        <v>J</v>
      </c>
      <c r="V363" s="52"/>
      <c r="W363" s="56">
        <f>+Instructions!$C$22</f>
        <v>0</v>
      </c>
      <c r="X363" s="17">
        <f t="shared" si="246"/>
        <v>35.549999999999997</v>
      </c>
      <c r="Y363" s="52"/>
      <c r="Z363" s="6" t="s">
        <v>616</v>
      </c>
      <c r="AA363" s="39">
        <v>35.549999999999997</v>
      </c>
      <c r="AB363" s="60">
        <f t="shared" si="247"/>
        <v>0</v>
      </c>
      <c r="AC363" s="17">
        <f t="shared" si="248"/>
        <v>35.549999999999997</v>
      </c>
      <c r="AD363" s="12">
        <f t="shared" si="249"/>
        <v>0</v>
      </c>
      <c r="AE363" s="124"/>
      <c r="AF363" s="132">
        <v>3</v>
      </c>
      <c r="AG363" s="53">
        <f t="shared" si="250"/>
        <v>35.549999999999997</v>
      </c>
      <c r="AH363" s="52"/>
      <c r="AJ363" s="17">
        <f t="shared" si="251"/>
        <v>35.549999999999997</v>
      </c>
      <c r="AK363" s="17">
        <f t="shared" si="252"/>
        <v>0</v>
      </c>
      <c r="AL363" s="17">
        <f t="shared" si="253"/>
        <v>0</v>
      </c>
      <c r="AM363" s="17" t="str">
        <f t="shared" si="254"/>
        <v/>
      </c>
      <c r="AO363" s="31" t="s">
        <v>57</v>
      </c>
    </row>
    <row r="364" spans="2:41" s="3" customFormat="1" ht="9.9499999999999993" customHeight="1" x14ac:dyDescent="0.2">
      <c r="B364" s="115" t="s">
        <v>8</v>
      </c>
      <c r="D364" s="40"/>
      <c r="E364" s="75" t="s">
        <v>90</v>
      </c>
      <c r="F364" s="75"/>
      <c r="G364" s="30" t="s">
        <v>91</v>
      </c>
      <c r="H364" s="30"/>
      <c r="I364" s="30" t="s">
        <v>92</v>
      </c>
      <c r="J364" s="30"/>
      <c r="L364" s="30" t="s">
        <v>224</v>
      </c>
      <c r="M364" s="30"/>
      <c r="N364" s="30"/>
      <c r="P364" s="75"/>
      <c r="Q364" s="91"/>
      <c r="R364" s="29"/>
      <c r="S364" s="39">
        <f t="shared" si="245"/>
        <v>36.549999999999997</v>
      </c>
      <c r="T364" s="37" t="s">
        <v>45</v>
      </c>
      <c r="U364" s="5" t="str">
        <f>+Instructions!$B$3</f>
        <v>J</v>
      </c>
      <c r="V364" s="52"/>
      <c r="W364" s="56">
        <f>+Instructions!$C$22</f>
        <v>0</v>
      </c>
      <c r="X364" s="17">
        <f t="shared" si="246"/>
        <v>36.549999999999997</v>
      </c>
      <c r="Y364" s="52"/>
      <c r="Z364" s="6" t="s">
        <v>616</v>
      </c>
      <c r="AA364" s="39">
        <v>36.549999999999997</v>
      </c>
      <c r="AB364" s="60">
        <f t="shared" si="247"/>
        <v>0</v>
      </c>
      <c r="AC364" s="17">
        <f t="shared" si="248"/>
        <v>36.549999999999997</v>
      </c>
      <c r="AD364" s="12">
        <f t="shared" si="249"/>
        <v>0</v>
      </c>
      <c r="AE364" s="124"/>
      <c r="AF364" s="132">
        <v>3</v>
      </c>
      <c r="AG364" s="53">
        <f t="shared" si="250"/>
        <v>36.549999999999997</v>
      </c>
      <c r="AH364" s="52"/>
      <c r="AJ364" s="17">
        <f t="shared" si="251"/>
        <v>36.549999999999997</v>
      </c>
      <c r="AK364" s="17">
        <f t="shared" si="252"/>
        <v>0</v>
      </c>
      <c r="AL364" s="17">
        <f t="shared" si="253"/>
        <v>0</v>
      </c>
      <c r="AM364" s="17" t="str">
        <f t="shared" si="254"/>
        <v/>
      </c>
      <c r="AO364" s="31" t="s">
        <v>57</v>
      </c>
    </row>
    <row r="365" spans="2:41" s="3" customFormat="1" ht="9.9499999999999993" customHeight="1" x14ac:dyDescent="0.2">
      <c r="B365" s="115" t="s">
        <v>8</v>
      </c>
      <c r="D365" s="40"/>
      <c r="E365" s="75" t="s">
        <v>90</v>
      </c>
      <c r="F365" s="75"/>
      <c r="G365" s="30" t="s">
        <v>91</v>
      </c>
      <c r="H365" s="30"/>
      <c r="I365" s="30" t="s">
        <v>92</v>
      </c>
      <c r="J365" s="30"/>
      <c r="L365" s="30" t="s">
        <v>225</v>
      </c>
      <c r="M365" s="30"/>
      <c r="N365" s="30"/>
      <c r="P365" s="75"/>
      <c r="Q365" s="91"/>
      <c r="R365" s="29"/>
      <c r="S365" s="39">
        <f t="shared" si="245"/>
        <v>35.549999999999997</v>
      </c>
      <c r="T365" s="37" t="s">
        <v>45</v>
      </c>
      <c r="U365" s="5" t="str">
        <f>+Instructions!$B$3</f>
        <v>J</v>
      </c>
      <c r="V365" s="52"/>
      <c r="W365" s="56">
        <f>+Instructions!$C$22</f>
        <v>0</v>
      </c>
      <c r="X365" s="17">
        <f t="shared" si="246"/>
        <v>35.549999999999997</v>
      </c>
      <c r="Y365" s="52"/>
      <c r="Z365" s="6" t="s">
        <v>616</v>
      </c>
      <c r="AA365" s="39">
        <v>35.549999999999997</v>
      </c>
      <c r="AB365" s="60">
        <f t="shared" si="247"/>
        <v>0</v>
      </c>
      <c r="AC365" s="17">
        <f t="shared" si="248"/>
        <v>35.549999999999997</v>
      </c>
      <c r="AD365" s="12">
        <f t="shared" si="249"/>
        <v>0</v>
      </c>
      <c r="AE365" s="124"/>
      <c r="AF365" s="132">
        <v>3</v>
      </c>
      <c r="AG365" s="53">
        <f t="shared" si="250"/>
        <v>35.549999999999997</v>
      </c>
      <c r="AH365" s="52"/>
      <c r="AJ365" s="17">
        <f t="shared" si="251"/>
        <v>35.549999999999997</v>
      </c>
      <c r="AK365" s="17">
        <f t="shared" si="252"/>
        <v>0</v>
      </c>
      <c r="AL365" s="17">
        <f t="shared" si="253"/>
        <v>0</v>
      </c>
      <c r="AM365" s="17" t="str">
        <f t="shared" si="254"/>
        <v/>
      </c>
      <c r="AO365" s="31" t="s">
        <v>57</v>
      </c>
    </row>
    <row r="366" spans="2:41" s="3" customFormat="1" ht="9.9499999999999993" customHeight="1" x14ac:dyDescent="0.2">
      <c r="B366" s="115" t="s">
        <v>8</v>
      </c>
      <c r="D366" s="40"/>
      <c r="E366" s="75" t="s">
        <v>90</v>
      </c>
      <c r="F366" s="75"/>
      <c r="G366" s="30" t="s">
        <v>91</v>
      </c>
      <c r="H366" s="30"/>
      <c r="I366" s="30" t="s">
        <v>92</v>
      </c>
      <c r="J366" s="30"/>
      <c r="L366" s="30" t="s">
        <v>226</v>
      </c>
      <c r="M366" s="30"/>
      <c r="N366" s="30"/>
      <c r="P366" s="75"/>
      <c r="Q366" s="91"/>
      <c r="R366" s="29" t="s">
        <v>50</v>
      </c>
      <c r="S366" s="39"/>
      <c r="T366" s="37" t="s">
        <v>45</v>
      </c>
      <c r="U366" s="5" t="str">
        <f>+Instructions!$B$3</f>
        <v>J</v>
      </c>
      <c r="V366" s="52"/>
      <c r="W366" s="56">
        <f>+Instructions!$C$22</f>
        <v>0</v>
      </c>
      <c r="X366" s="17">
        <f t="shared" si="246"/>
        <v>0.05</v>
      </c>
      <c r="Y366" s="52"/>
      <c r="Z366" s="6" t="s">
        <v>556</v>
      </c>
      <c r="AA366" s="39">
        <v>0.05</v>
      </c>
      <c r="AB366" s="60">
        <f t="shared" si="247"/>
        <v>0</v>
      </c>
      <c r="AC366" s="17">
        <f t="shared" si="248"/>
        <v>0.05</v>
      </c>
      <c r="AD366" s="12">
        <f t="shared" si="249"/>
        <v>0</v>
      </c>
      <c r="AE366" s="124"/>
      <c r="AF366" s="132">
        <v>3</v>
      </c>
      <c r="AG366" s="53">
        <f t="shared" si="250"/>
        <v>0.05</v>
      </c>
      <c r="AH366" s="52"/>
      <c r="AJ366" s="17">
        <f t="shared" si="251"/>
        <v>0.05</v>
      </c>
      <c r="AK366" s="17">
        <f t="shared" si="252"/>
        <v>0</v>
      </c>
      <c r="AL366" s="17">
        <f t="shared" si="253"/>
        <v>0</v>
      </c>
      <c r="AM366" s="17" t="str">
        <f t="shared" si="254"/>
        <v/>
      </c>
      <c r="AO366" s="31" t="s">
        <v>57</v>
      </c>
    </row>
    <row r="367" spans="2:41" s="3" customFormat="1" ht="9.9499999999999993" customHeight="1" x14ac:dyDescent="0.2">
      <c r="B367" s="115" t="s">
        <v>8</v>
      </c>
      <c r="D367" s="40"/>
      <c r="E367" s="75" t="s">
        <v>90</v>
      </c>
      <c r="F367" s="75"/>
      <c r="G367" s="30" t="s">
        <v>91</v>
      </c>
      <c r="H367" s="30"/>
      <c r="I367" s="30" t="s">
        <v>92</v>
      </c>
      <c r="J367" s="30"/>
      <c r="L367" s="30" t="s">
        <v>227</v>
      </c>
      <c r="M367" s="30"/>
      <c r="N367" s="30"/>
      <c r="P367" s="75"/>
      <c r="Q367" s="91"/>
      <c r="R367" s="29"/>
      <c r="S367" s="39">
        <f t="shared" si="245"/>
        <v>34.549999999999997</v>
      </c>
      <c r="T367" s="37" t="s">
        <v>45</v>
      </c>
      <c r="U367" s="5" t="str">
        <f>+Instructions!$B$3</f>
        <v>J</v>
      </c>
      <c r="V367" s="52"/>
      <c r="W367" s="56">
        <f>+Instructions!$C$22</f>
        <v>0</v>
      </c>
      <c r="X367" s="17">
        <f t="shared" si="246"/>
        <v>34.549999999999997</v>
      </c>
      <c r="Y367" s="52"/>
      <c r="Z367" s="6" t="s">
        <v>616</v>
      </c>
      <c r="AA367" s="39">
        <v>34.549999999999997</v>
      </c>
      <c r="AB367" s="60">
        <f t="shared" si="247"/>
        <v>0</v>
      </c>
      <c r="AC367" s="17">
        <f t="shared" si="248"/>
        <v>34.549999999999997</v>
      </c>
      <c r="AD367" s="12">
        <f t="shared" si="249"/>
        <v>0</v>
      </c>
      <c r="AE367" s="124"/>
      <c r="AF367" s="132">
        <v>3</v>
      </c>
      <c r="AG367" s="53">
        <f t="shared" si="250"/>
        <v>34.549999999999997</v>
      </c>
      <c r="AH367" s="52"/>
      <c r="AJ367" s="17">
        <f t="shared" si="251"/>
        <v>34.549999999999997</v>
      </c>
      <c r="AK367" s="17">
        <f t="shared" si="252"/>
        <v>0</v>
      </c>
      <c r="AL367" s="17">
        <f t="shared" si="253"/>
        <v>0</v>
      </c>
      <c r="AM367" s="17" t="str">
        <f t="shared" si="254"/>
        <v/>
      </c>
      <c r="AO367" s="31" t="s">
        <v>57</v>
      </c>
    </row>
    <row r="368" spans="2:41" s="3" customFormat="1" ht="9.9499999999999993" customHeight="1" x14ac:dyDescent="0.2">
      <c r="B368" s="115" t="s">
        <v>8</v>
      </c>
      <c r="D368" s="40"/>
      <c r="E368" s="75" t="s">
        <v>90</v>
      </c>
      <c r="F368" s="75"/>
      <c r="G368" s="30" t="s">
        <v>91</v>
      </c>
      <c r="H368" s="30"/>
      <c r="I368" s="30" t="s">
        <v>92</v>
      </c>
      <c r="J368" s="30"/>
      <c r="L368" s="30" t="s">
        <v>228</v>
      </c>
      <c r="M368" s="30"/>
      <c r="N368" s="30"/>
      <c r="P368" s="75"/>
      <c r="Q368" s="91"/>
      <c r="R368" s="29"/>
      <c r="S368" s="39">
        <f t="shared" si="245"/>
        <v>35.549999999999997</v>
      </c>
      <c r="T368" s="37" t="s">
        <v>45</v>
      </c>
      <c r="U368" s="5" t="str">
        <f>+Instructions!$B$3</f>
        <v>J</v>
      </c>
      <c r="V368" s="52"/>
      <c r="W368" s="56">
        <f>+Instructions!$C$22</f>
        <v>0</v>
      </c>
      <c r="X368" s="17">
        <f t="shared" si="246"/>
        <v>35.549999999999997</v>
      </c>
      <c r="Y368" s="52"/>
      <c r="Z368" s="6" t="s">
        <v>616</v>
      </c>
      <c r="AA368" s="39">
        <v>35.549999999999997</v>
      </c>
      <c r="AB368" s="60">
        <f t="shared" si="247"/>
        <v>0</v>
      </c>
      <c r="AC368" s="17">
        <f t="shared" si="248"/>
        <v>35.549999999999997</v>
      </c>
      <c r="AD368" s="12">
        <f t="shared" si="249"/>
        <v>0</v>
      </c>
      <c r="AE368" s="124"/>
      <c r="AF368" s="132">
        <v>3</v>
      </c>
      <c r="AG368" s="53">
        <f t="shared" si="250"/>
        <v>35.549999999999997</v>
      </c>
      <c r="AH368" s="52"/>
      <c r="AJ368" s="17">
        <f t="shared" si="251"/>
        <v>35.549999999999997</v>
      </c>
      <c r="AK368" s="17">
        <f t="shared" si="252"/>
        <v>0</v>
      </c>
      <c r="AL368" s="17">
        <f t="shared" si="253"/>
        <v>0</v>
      </c>
      <c r="AM368" s="17" t="str">
        <f t="shared" si="254"/>
        <v/>
      </c>
      <c r="AO368" s="31" t="s">
        <v>57</v>
      </c>
    </row>
    <row r="369" spans="2:41" s="3" customFormat="1" ht="9.9499999999999993" customHeight="1" x14ac:dyDescent="0.2">
      <c r="B369" s="115" t="s">
        <v>8</v>
      </c>
      <c r="D369" s="40"/>
      <c r="E369" s="75" t="s">
        <v>90</v>
      </c>
      <c r="F369" s="75"/>
      <c r="G369" s="30" t="s">
        <v>91</v>
      </c>
      <c r="H369" s="30"/>
      <c r="I369" s="30" t="s">
        <v>92</v>
      </c>
      <c r="J369" s="30"/>
      <c r="L369" s="30" t="s">
        <v>229</v>
      </c>
      <c r="M369" s="30"/>
      <c r="N369" s="30"/>
      <c r="P369" s="75"/>
      <c r="Q369" s="91"/>
      <c r="R369" s="29"/>
      <c r="S369" s="39">
        <f t="shared" si="245"/>
        <v>36.549999999999997</v>
      </c>
      <c r="T369" s="37" t="s">
        <v>45</v>
      </c>
      <c r="U369" s="5" t="str">
        <f>+Instructions!$B$3</f>
        <v>J</v>
      </c>
      <c r="V369" s="52"/>
      <c r="W369" s="56">
        <f>+Instructions!$C$22</f>
        <v>0</v>
      </c>
      <c r="X369" s="17">
        <f t="shared" si="246"/>
        <v>36.549999999999997</v>
      </c>
      <c r="Y369" s="52"/>
      <c r="Z369" s="6" t="s">
        <v>616</v>
      </c>
      <c r="AA369" s="39">
        <v>36.549999999999997</v>
      </c>
      <c r="AB369" s="60">
        <f t="shared" si="247"/>
        <v>0</v>
      </c>
      <c r="AC369" s="17">
        <f t="shared" si="248"/>
        <v>36.549999999999997</v>
      </c>
      <c r="AD369" s="12">
        <f t="shared" si="249"/>
        <v>0</v>
      </c>
      <c r="AE369" s="124"/>
      <c r="AF369" s="132">
        <v>3</v>
      </c>
      <c r="AG369" s="53">
        <f t="shared" si="250"/>
        <v>36.549999999999997</v>
      </c>
      <c r="AH369" s="52"/>
      <c r="AJ369" s="17">
        <f t="shared" si="251"/>
        <v>36.549999999999997</v>
      </c>
      <c r="AK369" s="17">
        <f t="shared" si="252"/>
        <v>0</v>
      </c>
      <c r="AL369" s="17">
        <f t="shared" si="253"/>
        <v>0</v>
      </c>
      <c r="AM369" s="17" t="str">
        <f t="shared" si="254"/>
        <v/>
      </c>
      <c r="AO369" s="31" t="s">
        <v>57</v>
      </c>
    </row>
    <row r="370" spans="2:41" s="3" customFormat="1" ht="9.9499999999999993" customHeight="1" x14ac:dyDescent="0.2">
      <c r="B370" s="115" t="s">
        <v>8</v>
      </c>
      <c r="D370" s="40"/>
      <c r="E370" s="75" t="s">
        <v>90</v>
      </c>
      <c r="F370" s="75"/>
      <c r="G370" s="30" t="s">
        <v>91</v>
      </c>
      <c r="H370" s="30"/>
      <c r="I370" s="30" t="s">
        <v>92</v>
      </c>
      <c r="J370" s="30"/>
      <c r="L370" s="30" t="s">
        <v>230</v>
      </c>
      <c r="M370" s="30"/>
      <c r="N370" s="30"/>
      <c r="P370" s="75"/>
      <c r="Q370" s="91"/>
      <c r="R370" s="29"/>
      <c r="S370" s="39">
        <f t="shared" si="245"/>
        <v>36.549999999999997</v>
      </c>
      <c r="T370" s="37" t="s">
        <v>45</v>
      </c>
      <c r="U370" s="5" t="str">
        <f>+Instructions!$B$3</f>
        <v>J</v>
      </c>
      <c r="V370" s="52"/>
      <c r="W370" s="56">
        <f>+Instructions!$C$22</f>
        <v>0</v>
      </c>
      <c r="X370" s="17">
        <f t="shared" si="246"/>
        <v>36.549999999999997</v>
      </c>
      <c r="Y370" s="52"/>
      <c r="Z370" s="6" t="s">
        <v>616</v>
      </c>
      <c r="AA370" s="39">
        <v>36.549999999999997</v>
      </c>
      <c r="AB370" s="60">
        <f t="shared" si="247"/>
        <v>0</v>
      </c>
      <c r="AC370" s="17">
        <f t="shared" si="248"/>
        <v>36.549999999999997</v>
      </c>
      <c r="AD370" s="12">
        <f t="shared" si="249"/>
        <v>0</v>
      </c>
      <c r="AE370" s="124"/>
      <c r="AF370" s="132">
        <v>3</v>
      </c>
      <c r="AG370" s="53">
        <f t="shared" si="250"/>
        <v>36.549999999999997</v>
      </c>
      <c r="AH370" s="52"/>
      <c r="AJ370" s="17">
        <f t="shared" si="251"/>
        <v>36.549999999999997</v>
      </c>
      <c r="AK370" s="17">
        <f t="shared" si="252"/>
        <v>0</v>
      </c>
      <c r="AL370" s="17">
        <f t="shared" si="253"/>
        <v>0</v>
      </c>
      <c r="AM370" s="17" t="str">
        <f t="shared" si="254"/>
        <v/>
      </c>
      <c r="AO370" s="31" t="s">
        <v>57</v>
      </c>
    </row>
    <row r="371" spans="2:41" s="3" customFormat="1" ht="9.9499999999999993" customHeight="1" x14ac:dyDescent="0.2">
      <c r="B371" s="115" t="s">
        <v>8</v>
      </c>
      <c r="D371" s="40"/>
      <c r="E371" s="75" t="s">
        <v>90</v>
      </c>
      <c r="F371" s="75"/>
      <c r="G371" s="30" t="s">
        <v>91</v>
      </c>
      <c r="H371" s="30"/>
      <c r="I371" s="30" t="s">
        <v>92</v>
      </c>
      <c r="J371" s="30"/>
      <c r="L371" s="30" t="s">
        <v>231</v>
      </c>
      <c r="M371" s="30"/>
      <c r="N371" s="30"/>
      <c r="P371" s="75"/>
      <c r="Q371" s="91"/>
      <c r="R371" s="29"/>
      <c r="S371" s="39">
        <f t="shared" si="245"/>
        <v>33.549999999999997</v>
      </c>
      <c r="T371" s="37" t="s">
        <v>45</v>
      </c>
      <c r="U371" s="5" t="str">
        <f>+Instructions!$B$3</f>
        <v>J</v>
      </c>
      <c r="V371" s="52"/>
      <c r="W371" s="56">
        <f>+Instructions!$C$22</f>
        <v>0</v>
      </c>
      <c r="X371" s="17">
        <f t="shared" si="246"/>
        <v>33.549999999999997</v>
      </c>
      <c r="Y371" s="52"/>
      <c r="Z371" s="6" t="s">
        <v>616</v>
      </c>
      <c r="AA371" s="39">
        <v>33.549999999999997</v>
      </c>
      <c r="AB371" s="60">
        <f t="shared" si="247"/>
        <v>0</v>
      </c>
      <c r="AC371" s="17">
        <f t="shared" si="248"/>
        <v>33.549999999999997</v>
      </c>
      <c r="AD371" s="12">
        <f t="shared" si="249"/>
        <v>0</v>
      </c>
      <c r="AE371" s="124"/>
      <c r="AF371" s="132">
        <v>3</v>
      </c>
      <c r="AG371" s="53">
        <f t="shared" si="250"/>
        <v>33.549999999999997</v>
      </c>
      <c r="AH371" s="52"/>
      <c r="AJ371" s="17">
        <f t="shared" si="251"/>
        <v>33.549999999999997</v>
      </c>
      <c r="AK371" s="17">
        <f t="shared" si="252"/>
        <v>0</v>
      </c>
      <c r="AL371" s="17">
        <f t="shared" si="253"/>
        <v>0</v>
      </c>
      <c r="AM371" s="17" t="str">
        <f t="shared" si="254"/>
        <v/>
      </c>
      <c r="AO371" s="31" t="s">
        <v>57</v>
      </c>
    </row>
    <row r="372" spans="2:41" s="3" customFormat="1" ht="9.9499999999999993" customHeight="1" x14ac:dyDescent="0.2">
      <c r="B372" s="115" t="s">
        <v>8</v>
      </c>
      <c r="D372" s="40"/>
      <c r="E372" s="75" t="s">
        <v>90</v>
      </c>
      <c r="F372" s="75"/>
      <c r="G372" s="30" t="s">
        <v>91</v>
      </c>
      <c r="H372" s="30"/>
      <c r="I372" s="30" t="s">
        <v>92</v>
      </c>
      <c r="J372" s="30"/>
      <c r="L372" s="30" t="s">
        <v>232</v>
      </c>
      <c r="M372" s="30"/>
      <c r="N372" s="30"/>
      <c r="P372" s="75"/>
      <c r="Q372" s="91"/>
      <c r="R372" s="29"/>
      <c r="S372" s="39">
        <f t="shared" si="245"/>
        <v>35.549999999999997</v>
      </c>
      <c r="T372" s="37" t="s">
        <v>45</v>
      </c>
      <c r="U372" s="5" t="str">
        <f>+Instructions!$B$3</f>
        <v>J</v>
      </c>
      <c r="V372" s="52"/>
      <c r="W372" s="56">
        <f>+Instructions!$C$22</f>
        <v>0</v>
      </c>
      <c r="X372" s="17">
        <f t="shared" si="246"/>
        <v>35.549999999999997</v>
      </c>
      <c r="Y372" s="52"/>
      <c r="Z372" s="6" t="s">
        <v>616</v>
      </c>
      <c r="AA372" s="39">
        <v>35.549999999999997</v>
      </c>
      <c r="AB372" s="60">
        <f t="shared" si="247"/>
        <v>0</v>
      </c>
      <c r="AC372" s="17">
        <f t="shared" si="248"/>
        <v>35.549999999999997</v>
      </c>
      <c r="AD372" s="12">
        <f t="shared" si="249"/>
        <v>0</v>
      </c>
      <c r="AE372" s="124"/>
      <c r="AF372" s="132">
        <v>3</v>
      </c>
      <c r="AG372" s="53">
        <f t="shared" si="250"/>
        <v>35.549999999999997</v>
      </c>
      <c r="AH372" s="52"/>
      <c r="AJ372" s="17">
        <f t="shared" si="251"/>
        <v>35.549999999999997</v>
      </c>
      <c r="AK372" s="17">
        <f t="shared" si="252"/>
        <v>0</v>
      </c>
      <c r="AL372" s="17">
        <f t="shared" si="253"/>
        <v>0</v>
      </c>
      <c r="AM372" s="17" t="str">
        <f t="shared" si="254"/>
        <v/>
      </c>
      <c r="AO372" s="31" t="s">
        <v>57</v>
      </c>
    </row>
    <row r="373" spans="2:41" s="3" customFormat="1" ht="9.9499999999999993" customHeight="1" x14ac:dyDescent="0.2">
      <c r="B373" s="115" t="s">
        <v>8</v>
      </c>
      <c r="D373" s="40"/>
      <c r="E373" s="75" t="s">
        <v>90</v>
      </c>
      <c r="F373" s="75"/>
      <c r="G373" s="30" t="s">
        <v>91</v>
      </c>
      <c r="H373" s="30"/>
      <c r="I373" s="30" t="s">
        <v>92</v>
      </c>
      <c r="J373" s="30"/>
      <c r="L373" s="30" t="s">
        <v>233</v>
      </c>
      <c r="M373" s="30"/>
      <c r="N373" s="30"/>
      <c r="P373" s="75"/>
      <c r="Q373" s="91"/>
      <c r="R373" s="29"/>
      <c r="S373" s="39">
        <f t="shared" si="245"/>
        <v>43.7</v>
      </c>
      <c r="T373" s="37" t="s">
        <v>45</v>
      </c>
      <c r="U373" s="5" t="str">
        <f>+Instructions!$B$3</f>
        <v>J</v>
      </c>
      <c r="V373" s="52"/>
      <c r="W373" s="56">
        <f>+Instructions!$C$22</f>
        <v>0</v>
      </c>
      <c r="X373" s="17">
        <f t="shared" si="246"/>
        <v>43.7</v>
      </c>
      <c r="Y373" s="52"/>
      <c r="Z373" s="6" t="s">
        <v>616</v>
      </c>
      <c r="AA373" s="39">
        <v>43.7</v>
      </c>
      <c r="AB373" s="60">
        <f t="shared" si="247"/>
        <v>0</v>
      </c>
      <c r="AC373" s="17">
        <f t="shared" si="248"/>
        <v>43.7</v>
      </c>
      <c r="AD373" s="12">
        <f t="shared" si="249"/>
        <v>0</v>
      </c>
      <c r="AE373" s="124"/>
      <c r="AF373" s="132">
        <v>3</v>
      </c>
      <c r="AG373" s="53">
        <f t="shared" si="250"/>
        <v>43.7</v>
      </c>
      <c r="AH373" s="52"/>
      <c r="AJ373" s="17">
        <f t="shared" si="251"/>
        <v>43.7</v>
      </c>
      <c r="AK373" s="17">
        <f t="shared" si="252"/>
        <v>0</v>
      </c>
      <c r="AL373" s="17">
        <f t="shared" si="253"/>
        <v>0</v>
      </c>
      <c r="AM373" s="17" t="str">
        <f t="shared" si="254"/>
        <v/>
      </c>
      <c r="AO373" s="31" t="s">
        <v>57</v>
      </c>
    </row>
    <row r="374" spans="2:41" s="3" customFormat="1" ht="9.9499999999999993" customHeight="1" x14ac:dyDescent="0.2">
      <c r="B374" s="115" t="s">
        <v>8</v>
      </c>
      <c r="D374" s="40"/>
      <c r="E374" s="75" t="s">
        <v>90</v>
      </c>
      <c r="F374" s="75"/>
      <c r="G374" s="30" t="s">
        <v>91</v>
      </c>
      <c r="H374" s="30"/>
      <c r="I374" s="30" t="s">
        <v>92</v>
      </c>
      <c r="J374" s="30"/>
      <c r="L374" s="30" t="s">
        <v>234</v>
      </c>
      <c r="M374" s="30"/>
      <c r="N374" s="30"/>
      <c r="P374" s="75"/>
      <c r="Q374" s="91"/>
      <c r="R374" s="29"/>
      <c r="S374" s="39">
        <f t="shared" si="245"/>
        <v>40.65</v>
      </c>
      <c r="T374" s="37" t="s">
        <v>45</v>
      </c>
      <c r="U374" s="5" t="str">
        <f>+Instructions!$B$3</f>
        <v>J</v>
      </c>
      <c r="V374" s="52"/>
      <c r="W374" s="56">
        <f>+Instructions!$C$22</f>
        <v>0</v>
      </c>
      <c r="X374" s="17">
        <f t="shared" si="246"/>
        <v>40.65</v>
      </c>
      <c r="Y374" s="52"/>
      <c r="Z374" s="6" t="s">
        <v>616</v>
      </c>
      <c r="AA374" s="39">
        <v>40.65</v>
      </c>
      <c r="AB374" s="60">
        <f t="shared" si="247"/>
        <v>0</v>
      </c>
      <c r="AC374" s="17">
        <f t="shared" si="248"/>
        <v>40.65</v>
      </c>
      <c r="AD374" s="12">
        <f t="shared" si="249"/>
        <v>0</v>
      </c>
      <c r="AE374" s="124"/>
      <c r="AF374" s="132">
        <v>3</v>
      </c>
      <c r="AG374" s="53">
        <f t="shared" si="250"/>
        <v>40.65</v>
      </c>
      <c r="AH374" s="52"/>
      <c r="AJ374" s="17">
        <f t="shared" si="251"/>
        <v>40.65</v>
      </c>
      <c r="AK374" s="17">
        <f t="shared" si="252"/>
        <v>0</v>
      </c>
      <c r="AL374" s="17">
        <f t="shared" si="253"/>
        <v>0</v>
      </c>
      <c r="AM374" s="17" t="str">
        <f t="shared" si="254"/>
        <v/>
      </c>
      <c r="AO374" s="31" t="s">
        <v>57</v>
      </c>
    </row>
    <row r="375" spans="2:41" s="3" customFormat="1" ht="2.1" customHeight="1" x14ac:dyDescent="0.2">
      <c r="C375" s="74"/>
      <c r="E375" s="30"/>
      <c r="P375" s="4"/>
      <c r="Q375" s="6"/>
      <c r="S375" s="21"/>
      <c r="T375" s="68"/>
      <c r="U375" s="5"/>
      <c r="V375" s="52"/>
      <c r="W375" s="70"/>
      <c r="X375" s="70"/>
      <c r="Y375" s="52"/>
      <c r="Z375" s="39"/>
      <c r="AA375" s="17"/>
      <c r="AB375" s="15"/>
      <c r="AC375" s="15"/>
      <c r="AD375" s="15"/>
      <c r="AE375" s="15"/>
      <c r="AF375" s="65"/>
      <c r="AG375" s="17"/>
      <c r="AH375" s="52"/>
      <c r="AO375" s="31" t="s">
        <v>57</v>
      </c>
    </row>
    <row r="376" spans="2:41" s="3" customFormat="1" ht="10.35" customHeight="1" x14ac:dyDescent="0.2">
      <c r="C376" s="175" t="s">
        <v>270</v>
      </c>
      <c r="D376" s="152"/>
      <c r="E376" s="30"/>
      <c r="P376" s="4"/>
      <c r="Q376" s="6"/>
      <c r="S376" s="21"/>
      <c r="U376" s="5"/>
      <c r="V376" s="52"/>
      <c r="W376" s="56"/>
      <c r="X376" s="15"/>
      <c r="Y376" s="52"/>
      <c r="Z376" s="39"/>
      <c r="AA376" s="39"/>
      <c r="AB376" s="55"/>
      <c r="AC376" s="17"/>
      <c r="AD376" s="15"/>
      <c r="AE376" s="65"/>
      <c r="AF376" s="65"/>
      <c r="AG376" s="17"/>
      <c r="AH376" s="52"/>
      <c r="AI376" s="127"/>
      <c r="AJ376" s="17"/>
      <c r="AK376" s="17"/>
      <c r="AL376" s="17"/>
      <c r="AM376" s="17"/>
      <c r="AO376" s="31" t="s">
        <v>57</v>
      </c>
    </row>
    <row r="377" spans="2:41" s="3" customFormat="1" ht="9.9499999999999993" customHeight="1" x14ac:dyDescent="0.2">
      <c r="C377" s="74" t="s">
        <v>599</v>
      </c>
      <c r="D377" s="152"/>
      <c r="E377" s="30"/>
      <c r="P377" s="4"/>
      <c r="Q377" s="6"/>
      <c r="R377" s="80" t="s">
        <v>359</v>
      </c>
      <c r="S377" s="179" t="s">
        <v>365</v>
      </c>
      <c r="T377" s="182"/>
      <c r="U377" s="5"/>
      <c r="V377" s="52"/>
      <c r="W377" s="56"/>
      <c r="X377" s="15"/>
      <c r="Y377" s="52"/>
      <c r="Z377" s="39"/>
      <c r="AA377" s="39"/>
      <c r="AB377" s="55"/>
      <c r="AC377" s="17"/>
      <c r="AD377" s="15"/>
      <c r="AE377" s="65"/>
      <c r="AF377" s="65"/>
      <c r="AG377" s="17"/>
      <c r="AH377" s="52"/>
      <c r="AI377" s="127"/>
      <c r="AJ377" s="17"/>
      <c r="AK377" s="17"/>
      <c r="AL377" s="17"/>
      <c r="AM377" s="17"/>
      <c r="AO377" s="31" t="s">
        <v>57</v>
      </c>
    </row>
    <row r="378" spans="2:41" s="3" customFormat="1" ht="3" customHeight="1" x14ac:dyDescent="0.2">
      <c r="C378" s="74"/>
      <c r="E378" s="30"/>
      <c r="P378" s="4"/>
      <c r="Q378" s="6"/>
      <c r="S378" s="21"/>
      <c r="T378" s="68"/>
      <c r="U378" s="5"/>
      <c r="V378" s="52"/>
      <c r="W378" s="70"/>
      <c r="X378" s="70"/>
      <c r="Y378" s="52"/>
      <c r="Z378" s="39"/>
      <c r="AA378" s="17"/>
      <c r="AB378" s="15"/>
      <c r="AC378" s="15"/>
      <c r="AD378" s="15"/>
      <c r="AE378" s="15"/>
      <c r="AF378" s="65"/>
      <c r="AG378" s="17"/>
      <c r="AH378" s="52"/>
      <c r="AO378" s="31" t="s">
        <v>57</v>
      </c>
    </row>
    <row r="379" spans="2:41" s="3" customFormat="1" ht="9.9499999999999993" customHeight="1" x14ac:dyDescent="0.2">
      <c r="B379" s="115" t="s">
        <v>8</v>
      </c>
      <c r="D379" s="40"/>
      <c r="E379" s="75" t="s">
        <v>90</v>
      </c>
      <c r="F379" s="75"/>
      <c r="G379" s="30" t="s">
        <v>91</v>
      </c>
      <c r="H379" s="30"/>
      <c r="I379" s="30" t="s">
        <v>92</v>
      </c>
      <c r="J379" s="30"/>
      <c r="L379" s="30" t="s">
        <v>235</v>
      </c>
      <c r="M379" s="30"/>
      <c r="N379" s="30"/>
      <c r="P379" s="75"/>
      <c r="Q379" s="91"/>
      <c r="R379" s="29"/>
      <c r="S379" s="39">
        <f t="shared" si="245"/>
        <v>40.65</v>
      </c>
      <c r="T379" s="37" t="s">
        <v>45</v>
      </c>
      <c r="U379" s="5" t="str">
        <f>+Instructions!$B$3</f>
        <v>J</v>
      </c>
      <c r="V379" s="52"/>
      <c r="W379" s="56">
        <f>+Instructions!$C$22</f>
        <v>0</v>
      </c>
      <c r="X379" s="17">
        <f t="shared" si="246"/>
        <v>40.65</v>
      </c>
      <c r="Y379" s="52"/>
      <c r="Z379" s="6" t="s">
        <v>616</v>
      </c>
      <c r="AA379" s="39">
        <v>40.65</v>
      </c>
      <c r="AB379" s="60">
        <f t="shared" si="247"/>
        <v>0</v>
      </c>
      <c r="AC379" s="17">
        <f t="shared" si="248"/>
        <v>40.65</v>
      </c>
      <c r="AD379" s="12">
        <f t="shared" si="249"/>
        <v>0</v>
      </c>
      <c r="AE379" s="124"/>
      <c r="AF379" s="132">
        <v>3</v>
      </c>
      <c r="AG379" s="53">
        <f t="shared" si="250"/>
        <v>40.65</v>
      </c>
      <c r="AH379" s="52"/>
      <c r="AJ379" s="17">
        <f t="shared" si="251"/>
        <v>40.65</v>
      </c>
      <c r="AK379" s="17">
        <f t="shared" si="252"/>
        <v>0</v>
      </c>
      <c r="AL379" s="17">
        <f t="shared" si="253"/>
        <v>0</v>
      </c>
      <c r="AM379" s="17" t="str">
        <f t="shared" si="254"/>
        <v/>
      </c>
      <c r="AO379" s="31" t="s">
        <v>57</v>
      </c>
    </row>
    <row r="380" spans="2:41" s="3" customFormat="1" ht="9.9499999999999993" customHeight="1" x14ac:dyDescent="0.2">
      <c r="B380" s="115" t="s">
        <v>8</v>
      </c>
      <c r="D380" s="40"/>
      <c r="E380" s="75" t="s">
        <v>90</v>
      </c>
      <c r="F380" s="75"/>
      <c r="G380" s="30" t="s">
        <v>91</v>
      </c>
      <c r="H380" s="30"/>
      <c r="I380" s="30" t="s">
        <v>92</v>
      </c>
      <c r="J380" s="30"/>
      <c r="L380" s="30" t="s">
        <v>236</v>
      </c>
      <c r="M380" s="30"/>
      <c r="N380" s="30"/>
      <c r="P380" s="75"/>
      <c r="Q380" s="91"/>
      <c r="R380" s="29"/>
      <c r="S380" s="39">
        <f t="shared" si="245"/>
        <v>35.549999999999997</v>
      </c>
      <c r="T380" s="37" t="s">
        <v>45</v>
      </c>
      <c r="U380" s="5" t="str">
        <f>+Instructions!$B$3</f>
        <v>J</v>
      </c>
      <c r="V380" s="52"/>
      <c r="W380" s="56">
        <f>+Instructions!$C$22</f>
        <v>0</v>
      </c>
      <c r="X380" s="17">
        <f t="shared" si="246"/>
        <v>35.549999999999997</v>
      </c>
      <c r="Y380" s="52"/>
      <c r="Z380" s="6" t="s">
        <v>616</v>
      </c>
      <c r="AA380" s="39">
        <v>35.549999999999997</v>
      </c>
      <c r="AB380" s="60">
        <f t="shared" si="247"/>
        <v>0</v>
      </c>
      <c r="AC380" s="17">
        <f t="shared" si="248"/>
        <v>35.549999999999997</v>
      </c>
      <c r="AD380" s="12">
        <f t="shared" si="249"/>
        <v>0</v>
      </c>
      <c r="AE380" s="124"/>
      <c r="AF380" s="132">
        <v>3</v>
      </c>
      <c r="AG380" s="53">
        <f t="shared" si="250"/>
        <v>35.549999999999997</v>
      </c>
      <c r="AH380" s="52"/>
      <c r="AJ380" s="17">
        <f t="shared" si="251"/>
        <v>35.549999999999997</v>
      </c>
      <c r="AK380" s="17">
        <f t="shared" si="252"/>
        <v>0</v>
      </c>
      <c r="AL380" s="17">
        <f t="shared" si="253"/>
        <v>0</v>
      </c>
      <c r="AM380" s="17" t="str">
        <f t="shared" si="254"/>
        <v/>
      </c>
      <c r="AO380" s="31" t="s">
        <v>57</v>
      </c>
    </row>
    <row r="381" spans="2:41" s="3" customFormat="1" ht="9.9499999999999993" customHeight="1" x14ac:dyDescent="0.2">
      <c r="B381" s="115" t="s">
        <v>8</v>
      </c>
      <c r="D381" s="40"/>
      <c r="E381" s="75" t="s">
        <v>90</v>
      </c>
      <c r="F381" s="75"/>
      <c r="G381" s="30" t="s">
        <v>91</v>
      </c>
      <c r="H381" s="30"/>
      <c r="I381" s="30" t="s">
        <v>92</v>
      </c>
      <c r="J381" s="30"/>
      <c r="L381" s="30" t="s">
        <v>237</v>
      </c>
      <c r="M381" s="30"/>
      <c r="N381" s="30"/>
      <c r="P381" s="75"/>
      <c r="Q381" s="91"/>
      <c r="R381" s="29"/>
      <c r="S381" s="39">
        <f t="shared" si="245"/>
        <v>35.549999999999997</v>
      </c>
      <c r="T381" s="37" t="s">
        <v>45</v>
      </c>
      <c r="U381" s="5" t="str">
        <f>+Instructions!$B$3</f>
        <v>J</v>
      </c>
      <c r="V381" s="52"/>
      <c r="W381" s="56">
        <f>+Instructions!$C$22</f>
        <v>0</v>
      </c>
      <c r="X381" s="17">
        <f t="shared" si="246"/>
        <v>35.549999999999997</v>
      </c>
      <c r="Y381" s="52"/>
      <c r="Z381" s="6" t="s">
        <v>616</v>
      </c>
      <c r="AA381" s="39">
        <v>35.549999999999997</v>
      </c>
      <c r="AB381" s="60">
        <f t="shared" si="247"/>
        <v>0</v>
      </c>
      <c r="AC381" s="17">
        <f t="shared" si="248"/>
        <v>35.549999999999997</v>
      </c>
      <c r="AD381" s="12">
        <f t="shared" si="249"/>
        <v>0</v>
      </c>
      <c r="AE381" s="124"/>
      <c r="AF381" s="132">
        <v>3</v>
      </c>
      <c r="AG381" s="53">
        <f t="shared" si="250"/>
        <v>35.549999999999997</v>
      </c>
      <c r="AH381" s="52"/>
      <c r="AJ381" s="17">
        <f t="shared" si="251"/>
        <v>35.549999999999997</v>
      </c>
      <c r="AK381" s="17">
        <f t="shared" si="252"/>
        <v>0</v>
      </c>
      <c r="AL381" s="17">
        <f t="shared" si="253"/>
        <v>0</v>
      </c>
      <c r="AM381" s="17" t="str">
        <f t="shared" si="254"/>
        <v/>
      </c>
      <c r="AO381" s="31" t="s">
        <v>57</v>
      </c>
    </row>
    <row r="382" spans="2:41" s="3" customFormat="1" ht="9.9499999999999993" customHeight="1" x14ac:dyDescent="0.2">
      <c r="B382" s="115" t="s">
        <v>8</v>
      </c>
      <c r="D382" s="40"/>
      <c r="E382" s="75" t="s">
        <v>90</v>
      </c>
      <c r="F382" s="75"/>
      <c r="G382" s="30" t="s">
        <v>91</v>
      </c>
      <c r="H382" s="30"/>
      <c r="I382" s="30" t="s">
        <v>92</v>
      </c>
      <c r="J382" s="30"/>
      <c r="L382" s="30" t="s">
        <v>238</v>
      </c>
      <c r="M382" s="30"/>
      <c r="N382" s="30"/>
      <c r="P382" s="75"/>
      <c r="Q382" s="91"/>
      <c r="R382" s="29"/>
      <c r="S382" s="39">
        <f t="shared" si="245"/>
        <v>42.65</v>
      </c>
      <c r="T382" s="37" t="s">
        <v>45</v>
      </c>
      <c r="U382" s="5" t="str">
        <f>+Instructions!$B$3</f>
        <v>J</v>
      </c>
      <c r="V382" s="52"/>
      <c r="W382" s="56">
        <f>+Instructions!$C$22</f>
        <v>0</v>
      </c>
      <c r="X382" s="17">
        <f t="shared" si="246"/>
        <v>42.65</v>
      </c>
      <c r="Y382" s="52"/>
      <c r="Z382" s="6" t="s">
        <v>616</v>
      </c>
      <c r="AA382" s="39">
        <v>42.65</v>
      </c>
      <c r="AB382" s="60">
        <f t="shared" si="247"/>
        <v>0</v>
      </c>
      <c r="AC382" s="17">
        <f t="shared" si="248"/>
        <v>42.65</v>
      </c>
      <c r="AD382" s="12">
        <f t="shared" si="249"/>
        <v>0</v>
      </c>
      <c r="AE382" s="124"/>
      <c r="AF382" s="132">
        <v>3</v>
      </c>
      <c r="AG382" s="53">
        <f t="shared" si="250"/>
        <v>42.65</v>
      </c>
      <c r="AH382" s="52"/>
      <c r="AJ382" s="17">
        <f t="shared" si="251"/>
        <v>42.65</v>
      </c>
      <c r="AK382" s="17">
        <f t="shared" si="252"/>
        <v>0</v>
      </c>
      <c r="AL382" s="17">
        <f t="shared" si="253"/>
        <v>0</v>
      </c>
      <c r="AM382" s="17" t="str">
        <f t="shared" si="254"/>
        <v/>
      </c>
      <c r="AO382" s="31" t="s">
        <v>57</v>
      </c>
    </row>
    <row r="383" spans="2:41" s="3" customFormat="1" ht="9.9499999999999993" customHeight="1" x14ac:dyDescent="0.2">
      <c r="B383" s="115" t="s">
        <v>8</v>
      </c>
      <c r="D383" s="40"/>
      <c r="E383" s="75" t="s">
        <v>90</v>
      </c>
      <c r="F383" s="75"/>
      <c r="G383" s="30" t="s">
        <v>91</v>
      </c>
      <c r="H383" s="30"/>
      <c r="I383" s="30" t="s">
        <v>92</v>
      </c>
      <c r="J383" s="30"/>
      <c r="L383" s="30" t="s">
        <v>239</v>
      </c>
      <c r="M383" s="30"/>
      <c r="N383" s="30"/>
      <c r="P383" s="75"/>
      <c r="Q383" s="91"/>
      <c r="R383" s="29"/>
      <c r="S383" s="39">
        <f t="shared" si="245"/>
        <v>43.7</v>
      </c>
      <c r="T383" s="37" t="s">
        <v>45</v>
      </c>
      <c r="U383" s="5" t="str">
        <f>+Instructions!$B$3</f>
        <v>J</v>
      </c>
      <c r="V383" s="52"/>
      <c r="W383" s="56">
        <f>+Instructions!$C$22</f>
        <v>0</v>
      </c>
      <c r="X383" s="17">
        <f t="shared" si="246"/>
        <v>43.7</v>
      </c>
      <c r="Y383" s="52"/>
      <c r="Z383" s="6" t="s">
        <v>616</v>
      </c>
      <c r="AA383" s="39">
        <v>43.7</v>
      </c>
      <c r="AB383" s="60">
        <f t="shared" si="247"/>
        <v>0</v>
      </c>
      <c r="AC383" s="17">
        <f t="shared" si="248"/>
        <v>43.7</v>
      </c>
      <c r="AD383" s="12">
        <f t="shared" si="249"/>
        <v>0</v>
      </c>
      <c r="AE383" s="124"/>
      <c r="AF383" s="132">
        <v>3</v>
      </c>
      <c r="AG383" s="53">
        <f t="shared" si="250"/>
        <v>43.7</v>
      </c>
      <c r="AH383" s="52"/>
      <c r="AJ383" s="17">
        <f t="shared" si="251"/>
        <v>43.7</v>
      </c>
      <c r="AK383" s="17">
        <f t="shared" si="252"/>
        <v>0</v>
      </c>
      <c r="AL383" s="17">
        <f t="shared" si="253"/>
        <v>0</v>
      </c>
      <c r="AM383" s="17" t="str">
        <f t="shared" si="254"/>
        <v/>
      </c>
      <c r="AO383" s="31" t="s">
        <v>57</v>
      </c>
    </row>
    <row r="384" spans="2:41" s="3" customFormat="1" ht="2.1" customHeight="1" x14ac:dyDescent="0.2">
      <c r="C384" s="74"/>
      <c r="E384" s="30"/>
      <c r="P384" s="4"/>
      <c r="Q384" s="6"/>
      <c r="S384" s="21"/>
      <c r="T384" s="68"/>
      <c r="U384" s="5"/>
      <c r="V384" s="52"/>
      <c r="W384" s="70"/>
      <c r="X384" s="70"/>
      <c r="Y384" s="52"/>
      <c r="Z384" s="39"/>
      <c r="AA384" s="17"/>
      <c r="AB384" s="15"/>
      <c r="AC384" s="15"/>
      <c r="AD384" s="15"/>
      <c r="AE384" s="15"/>
      <c r="AF384" s="65"/>
      <c r="AG384" s="17"/>
      <c r="AH384" s="52"/>
      <c r="AO384" s="31" t="s">
        <v>57</v>
      </c>
    </row>
    <row r="385" spans="2:41" s="3" customFormat="1" ht="9.9499999999999993" customHeight="1" x14ac:dyDescent="0.2">
      <c r="D385" s="152" t="s">
        <v>240</v>
      </c>
      <c r="E385" s="185" t="s">
        <v>256</v>
      </c>
      <c r="P385" s="4"/>
      <c r="Q385" s="6"/>
      <c r="S385" s="21"/>
      <c r="U385" s="5"/>
      <c r="V385" s="52"/>
      <c r="W385" s="56"/>
      <c r="X385" s="15"/>
      <c r="Y385" s="52"/>
      <c r="Z385" s="39"/>
      <c r="AA385" s="39"/>
      <c r="AB385" s="55"/>
      <c r="AC385" s="17"/>
      <c r="AD385" s="15"/>
      <c r="AE385" s="65"/>
      <c r="AF385" s="65"/>
      <c r="AG385" s="17"/>
      <c r="AH385" s="52"/>
      <c r="AI385" s="127"/>
      <c r="AJ385" s="17"/>
      <c r="AK385" s="17"/>
      <c r="AL385" s="17"/>
      <c r="AM385" s="17"/>
      <c r="AO385" s="31" t="s">
        <v>57</v>
      </c>
    </row>
    <row r="386" spans="2:41" s="3" customFormat="1" ht="9.9499999999999993" customHeight="1" x14ac:dyDescent="0.2">
      <c r="D386" s="152"/>
      <c r="E386" s="185" t="s">
        <v>257</v>
      </c>
      <c r="P386" s="4"/>
      <c r="Q386" s="6"/>
      <c r="S386" s="21"/>
      <c r="U386" s="5"/>
      <c r="V386" s="52"/>
      <c r="W386" s="56"/>
      <c r="X386" s="15"/>
      <c r="Y386" s="52"/>
      <c r="Z386" s="39"/>
      <c r="AA386" s="39"/>
      <c r="AB386" s="55"/>
      <c r="AC386" s="17"/>
      <c r="AD386" s="15"/>
      <c r="AE386" s="65"/>
      <c r="AF386" s="65"/>
      <c r="AG386" s="17"/>
      <c r="AH386" s="52"/>
      <c r="AI386" s="127"/>
      <c r="AJ386" s="17"/>
      <c r="AK386" s="17"/>
      <c r="AL386" s="17"/>
      <c r="AM386" s="17"/>
      <c r="AO386" s="31" t="s">
        <v>57</v>
      </c>
    </row>
    <row r="387" spans="2:41" s="3" customFormat="1" ht="9.9499999999999993" customHeight="1" x14ac:dyDescent="0.2">
      <c r="D387" s="152"/>
      <c r="E387" s="185" t="s">
        <v>241</v>
      </c>
      <c r="P387" s="4"/>
      <c r="Q387" s="6"/>
      <c r="S387" s="21"/>
      <c r="U387" s="5"/>
      <c r="V387" s="52"/>
      <c r="W387" s="56"/>
      <c r="X387" s="15"/>
      <c r="Y387" s="52"/>
      <c r="Z387" s="39"/>
      <c r="AA387" s="39"/>
      <c r="AB387" s="55"/>
      <c r="AC387" s="17"/>
      <c r="AD387" s="15"/>
      <c r="AE387" s="65"/>
      <c r="AF387" s="65"/>
      <c r="AG387" s="17"/>
      <c r="AH387" s="52"/>
      <c r="AI387" s="127"/>
      <c r="AJ387" s="17"/>
      <c r="AK387" s="17"/>
      <c r="AL387" s="17"/>
      <c r="AM387" s="17"/>
      <c r="AO387" s="31" t="s">
        <v>57</v>
      </c>
    </row>
    <row r="388" spans="2:41" s="3" customFormat="1" ht="3.95" customHeight="1" x14ac:dyDescent="0.2">
      <c r="C388" s="74"/>
      <c r="E388" s="30"/>
      <c r="P388" s="4"/>
      <c r="Q388" s="6"/>
      <c r="S388" s="21"/>
      <c r="T388" s="68"/>
      <c r="U388" s="5"/>
      <c r="V388" s="52"/>
      <c r="W388" s="70"/>
      <c r="X388" s="70"/>
      <c r="Y388" s="52"/>
      <c r="Z388" s="39"/>
      <c r="AA388" s="17"/>
      <c r="AB388" s="15"/>
      <c r="AC388" s="15"/>
      <c r="AD388" s="15"/>
      <c r="AE388" s="15"/>
      <c r="AF388" s="65"/>
      <c r="AG388" s="17"/>
      <c r="AH388" s="52"/>
      <c r="AO388" s="31" t="s">
        <v>57</v>
      </c>
    </row>
    <row r="389" spans="2:41" s="3" customFormat="1" ht="9.9499999999999993" customHeight="1" x14ac:dyDescent="0.2">
      <c r="C389" s="174" t="s">
        <v>440</v>
      </c>
      <c r="N389" s="3" t="s">
        <v>85</v>
      </c>
      <c r="P389" s="4"/>
      <c r="Q389" s="6"/>
      <c r="R389" s="80" t="s">
        <v>359</v>
      </c>
      <c r="S389" s="179" t="s">
        <v>441</v>
      </c>
      <c r="T389" s="182"/>
      <c r="U389" s="5"/>
      <c r="V389" s="52"/>
      <c r="W389" s="56"/>
      <c r="X389" s="15"/>
      <c r="Y389" s="52"/>
      <c r="Z389" s="39"/>
      <c r="AA389" s="39"/>
      <c r="AB389" s="55"/>
      <c r="AC389" s="17"/>
      <c r="AD389" s="15"/>
      <c r="AE389" s="65"/>
      <c r="AF389" s="65"/>
      <c r="AG389" s="17"/>
      <c r="AH389" s="52"/>
      <c r="AI389" s="127"/>
      <c r="AJ389" s="17"/>
      <c r="AK389" s="17"/>
      <c r="AL389" s="17"/>
      <c r="AM389" s="17"/>
      <c r="AO389" s="31" t="s">
        <v>57</v>
      </c>
    </row>
    <row r="390" spans="2:41" s="3" customFormat="1" ht="3" customHeight="1" x14ac:dyDescent="0.2">
      <c r="P390" s="4"/>
      <c r="Q390" s="6"/>
      <c r="S390" s="21"/>
      <c r="U390" s="5"/>
      <c r="V390" s="52"/>
      <c r="W390" s="56"/>
      <c r="X390" s="15"/>
      <c r="Y390" s="52"/>
      <c r="Z390" s="39"/>
      <c r="AA390" s="39"/>
      <c r="AB390" s="55"/>
      <c r="AC390" s="17"/>
      <c r="AD390" s="15"/>
      <c r="AE390" s="65"/>
      <c r="AF390" s="65"/>
      <c r="AG390" s="17"/>
      <c r="AH390" s="52"/>
      <c r="AI390" s="127"/>
      <c r="AJ390" s="17"/>
      <c r="AK390" s="17"/>
      <c r="AL390" s="17"/>
      <c r="AM390" s="17"/>
      <c r="AO390" s="31" t="s">
        <v>57</v>
      </c>
    </row>
    <row r="391" spans="2:41" s="3" customFormat="1" ht="9.9499999999999993" customHeight="1" x14ac:dyDescent="0.2">
      <c r="C391" s="174"/>
      <c r="D391" s="176" t="s">
        <v>244</v>
      </c>
      <c r="P391" s="4"/>
      <c r="Q391" s="6"/>
      <c r="S391" s="21"/>
      <c r="U391" s="5"/>
      <c r="V391" s="52"/>
      <c r="W391" s="56"/>
      <c r="X391" s="15"/>
      <c r="Y391" s="52"/>
      <c r="Z391" s="39"/>
      <c r="AA391" s="39"/>
      <c r="AB391" s="55"/>
      <c r="AC391" s="17"/>
      <c r="AD391" s="15"/>
      <c r="AE391" s="65"/>
      <c r="AF391" s="65"/>
      <c r="AG391" s="17"/>
      <c r="AH391" s="52"/>
      <c r="AI391" s="127"/>
      <c r="AJ391" s="17"/>
      <c r="AK391" s="17"/>
      <c r="AL391" s="17"/>
      <c r="AM391" s="17"/>
      <c r="AO391" s="31" t="s">
        <v>57</v>
      </c>
    </row>
    <row r="392" spans="2:41" s="3" customFormat="1" ht="3" customHeight="1" x14ac:dyDescent="0.2">
      <c r="P392" s="4"/>
      <c r="Q392" s="6"/>
      <c r="S392" s="21"/>
      <c r="U392" s="5"/>
      <c r="V392" s="52"/>
      <c r="W392" s="56"/>
      <c r="X392" s="15"/>
      <c r="Y392" s="52"/>
      <c r="Z392" s="39"/>
      <c r="AA392" s="39"/>
      <c r="AB392" s="55"/>
      <c r="AC392" s="17"/>
      <c r="AD392" s="15"/>
      <c r="AE392" s="65"/>
      <c r="AF392" s="65"/>
      <c r="AG392" s="17"/>
      <c r="AH392" s="52"/>
      <c r="AI392" s="127"/>
      <c r="AJ392" s="17"/>
      <c r="AK392" s="17"/>
      <c r="AL392" s="17"/>
      <c r="AM392" s="17"/>
      <c r="AO392" s="31" t="s">
        <v>57</v>
      </c>
    </row>
    <row r="393" spans="2:41" s="3" customFormat="1" ht="9.9499999999999993" customHeight="1" x14ac:dyDescent="0.2">
      <c r="B393" s="116" t="s">
        <v>53</v>
      </c>
      <c r="D393" s="40"/>
      <c r="E393" s="75" t="s">
        <v>246</v>
      </c>
      <c r="F393" s="75"/>
      <c r="G393" s="30" t="s">
        <v>91</v>
      </c>
      <c r="H393" s="30"/>
      <c r="I393" s="30" t="s">
        <v>249</v>
      </c>
      <c r="J393" s="30"/>
      <c r="L393" s="177">
        <v>550</v>
      </c>
      <c r="M393" s="30"/>
      <c r="N393" s="30"/>
      <c r="P393" s="75" t="s">
        <v>589</v>
      </c>
      <c r="Q393" s="91"/>
      <c r="R393" s="29"/>
      <c r="S393" s="39">
        <f t="shared" ref="S393:S394" si="255">IF(Suggested="Yes",AA393,AG393)</f>
        <v>157.35</v>
      </c>
      <c r="T393" s="37" t="s">
        <v>252</v>
      </c>
      <c r="U393" s="5" t="str">
        <f>+Instructions!$B$3</f>
        <v>J</v>
      </c>
      <c r="V393" s="52"/>
      <c r="W393" s="56">
        <f>+Instructions!$C$22</f>
        <v>0</v>
      </c>
      <c r="X393" s="17">
        <f t="shared" ref="X393:X394" si="256">ROUND($AA393*(1-W393)+0.004999,2)</f>
        <v>157.35</v>
      </c>
      <c r="Y393" s="52"/>
      <c r="Z393" s="6" t="s">
        <v>616</v>
      </c>
      <c r="AA393" s="39">
        <v>157.35</v>
      </c>
      <c r="AB393" s="60">
        <f t="shared" ref="AB393:AB394" si="257">+W393</f>
        <v>0</v>
      </c>
      <c r="AC393" s="17">
        <f t="shared" ref="AC393:AC394" si="258">+X393</f>
        <v>157.35</v>
      </c>
      <c r="AD393" s="12">
        <f t="shared" ref="AD393:AD394" si="259">(AG393-AC393)/AG393</f>
        <v>0</v>
      </c>
      <c r="AE393" s="124"/>
      <c r="AF393" s="131">
        <v>1</v>
      </c>
      <c r="AG393" s="38">
        <f t="shared" ref="AG393:AG394" si="260">SUM(AJ393:AL393)+AE393</f>
        <v>157.35</v>
      </c>
      <c r="AH393" s="52"/>
      <c r="AJ393" s="17">
        <f t="shared" ref="AJ393:AJ394" si="261">ROUND(AC393/(1-VLOOKUP(AF393,Group,2,FALSE)),2)</f>
        <v>157.35</v>
      </c>
      <c r="AK393" s="17">
        <f t="shared" ref="AK393:AK394" si="262">IF(VLOOKUP(AF393,Group,5,FALSE)="YES",VLOOKUP(ROUND(ROUND(AJ393,1)-AJ393,2),Round,2,FALSE)+VLOOKUP(AF393,Group,6,FALSE),0)</f>
        <v>0</v>
      </c>
      <c r="AL393" s="17">
        <f t="shared" ref="AL393:AL394" si="263">IF(VLOOKUP(AF393,Group,7,FALSE)="",0,ROUND(AJ393-0.04999,1)-AJ393+AM393)</f>
        <v>0</v>
      </c>
      <c r="AM393" s="17" t="str">
        <f t="shared" ref="AM393:AM394" si="264">IF(VLOOKUP(AF393,Group,7,FALSE)="","",VLOOKUP(AF393,Group,7,FALSE))</f>
        <v/>
      </c>
      <c r="AO393" s="31" t="s">
        <v>57</v>
      </c>
    </row>
    <row r="394" spans="2:41" s="3" customFormat="1" ht="9.9499999999999993" customHeight="1" x14ac:dyDescent="0.2">
      <c r="B394" s="116" t="s">
        <v>53</v>
      </c>
      <c r="D394" s="40"/>
      <c r="E394" s="75" t="s">
        <v>246</v>
      </c>
      <c r="F394" s="75"/>
      <c r="G394" s="30" t="s">
        <v>91</v>
      </c>
      <c r="H394" s="30"/>
      <c r="I394" s="30" t="s">
        <v>249</v>
      </c>
      <c r="J394" s="30"/>
      <c r="L394" s="177" t="s">
        <v>272</v>
      </c>
      <c r="M394" s="30"/>
      <c r="N394" s="30"/>
      <c r="P394" s="75" t="s">
        <v>589</v>
      </c>
      <c r="Q394" s="91"/>
      <c r="R394" s="29"/>
      <c r="S394" s="39">
        <f t="shared" si="255"/>
        <v>197.95</v>
      </c>
      <c r="T394" s="37" t="s">
        <v>252</v>
      </c>
      <c r="U394" s="5" t="str">
        <f>+Instructions!$B$3</f>
        <v>J</v>
      </c>
      <c r="V394" s="52"/>
      <c r="W394" s="56">
        <f>+Instructions!$C$22</f>
        <v>0</v>
      </c>
      <c r="X394" s="17">
        <f t="shared" si="256"/>
        <v>197.95</v>
      </c>
      <c r="Y394" s="52"/>
      <c r="Z394" s="6" t="s">
        <v>616</v>
      </c>
      <c r="AA394" s="39">
        <v>197.95</v>
      </c>
      <c r="AB394" s="60">
        <f t="shared" si="257"/>
        <v>0</v>
      </c>
      <c r="AC394" s="17">
        <f t="shared" si="258"/>
        <v>197.95</v>
      </c>
      <c r="AD394" s="12">
        <f t="shared" si="259"/>
        <v>0</v>
      </c>
      <c r="AE394" s="124"/>
      <c r="AF394" s="131">
        <v>1</v>
      </c>
      <c r="AG394" s="38">
        <f t="shared" si="260"/>
        <v>197.95</v>
      </c>
      <c r="AH394" s="52"/>
      <c r="AJ394" s="17">
        <f t="shared" si="261"/>
        <v>197.95</v>
      </c>
      <c r="AK394" s="17">
        <f t="shared" si="262"/>
        <v>0</v>
      </c>
      <c r="AL394" s="17">
        <f t="shared" si="263"/>
        <v>0</v>
      </c>
      <c r="AM394" s="17" t="str">
        <f t="shared" si="264"/>
        <v/>
      </c>
      <c r="AO394" s="31" t="s">
        <v>57</v>
      </c>
    </row>
    <row r="395" spans="2:41" s="3" customFormat="1" ht="3" customHeight="1" x14ac:dyDescent="0.2">
      <c r="P395" s="75"/>
      <c r="Q395" s="91"/>
      <c r="R395" s="6"/>
      <c r="S395" s="39"/>
      <c r="T395" s="6"/>
      <c r="U395" s="5"/>
      <c r="V395" s="52"/>
      <c r="W395" s="56"/>
      <c r="X395" s="15"/>
      <c r="Y395" s="52"/>
      <c r="Z395" s="39"/>
      <c r="AA395" s="39"/>
      <c r="AB395" s="55"/>
      <c r="AC395" s="17"/>
      <c r="AD395" s="15"/>
      <c r="AE395" s="65"/>
      <c r="AF395" s="127"/>
      <c r="AG395" s="39"/>
      <c r="AH395" s="52"/>
      <c r="AJ395" s="17"/>
      <c r="AK395" s="17"/>
      <c r="AL395" s="17"/>
      <c r="AM395" s="17"/>
      <c r="AO395" s="31" t="s">
        <v>57</v>
      </c>
    </row>
    <row r="396" spans="2:41" s="3" customFormat="1" ht="9.9499999999999993" customHeight="1" x14ac:dyDescent="0.2">
      <c r="C396" s="174"/>
      <c r="D396" s="176" t="s">
        <v>242</v>
      </c>
      <c r="K396" s="3" t="s">
        <v>85</v>
      </c>
      <c r="P396" s="184"/>
      <c r="Q396" s="6"/>
      <c r="R396" s="80"/>
      <c r="S396" s="183"/>
      <c r="T396" s="11"/>
      <c r="U396" s="5"/>
      <c r="V396" s="52"/>
      <c r="W396" s="56"/>
      <c r="X396" s="15"/>
      <c r="Y396" s="52"/>
      <c r="Z396" s="39"/>
      <c r="AA396" s="39"/>
      <c r="AB396" s="55"/>
      <c r="AC396" s="17"/>
      <c r="AD396" s="15"/>
      <c r="AE396" s="65"/>
      <c r="AF396" s="65"/>
      <c r="AG396" s="17"/>
      <c r="AH396" s="52"/>
      <c r="AI396" s="127"/>
      <c r="AJ396" s="17"/>
      <c r="AK396" s="17"/>
      <c r="AL396" s="17"/>
      <c r="AM396" s="17"/>
      <c r="AO396" s="31" t="s">
        <v>57</v>
      </c>
    </row>
    <row r="397" spans="2:41" s="3" customFormat="1" ht="3" customHeight="1" x14ac:dyDescent="0.2">
      <c r="P397" s="4"/>
      <c r="Q397" s="6"/>
      <c r="S397" s="21"/>
      <c r="U397" s="5"/>
      <c r="V397" s="52"/>
      <c r="W397" s="56"/>
      <c r="X397" s="15"/>
      <c r="Y397" s="52"/>
      <c r="Z397" s="39"/>
      <c r="AA397" s="39"/>
      <c r="AB397" s="55"/>
      <c r="AC397" s="17"/>
      <c r="AD397" s="15"/>
      <c r="AE397" s="65"/>
      <c r="AF397" s="65"/>
      <c r="AG397" s="17"/>
      <c r="AH397" s="52"/>
      <c r="AI397" s="127"/>
      <c r="AJ397" s="17"/>
      <c r="AK397" s="17"/>
      <c r="AL397" s="17"/>
      <c r="AM397" s="17"/>
      <c r="AO397" s="31" t="s">
        <v>57</v>
      </c>
    </row>
    <row r="398" spans="2:41" s="3" customFormat="1" ht="9.9499999999999993" customHeight="1" x14ac:dyDescent="0.2">
      <c r="B398" s="116" t="s">
        <v>53</v>
      </c>
      <c r="D398" s="40"/>
      <c r="E398" s="75" t="s">
        <v>245</v>
      </c>
      <c r="F398" s="75"/>
      <c r="G398" s="30" t="s">
        <v>91</v>
      </c>
      <c r="H398" s="30"/>
      <c r="I398" s="30" t="s">
        <v>247</v>
      </c>
      <c r="J398" s="30"/>
      <c r="L398" s="177">
        <v>550</v>
      </c>
      <c r="M398" s="30"/>
      <c r="N398" s="30"/>
      <c r="P398" s="75" t="s">
        <v>251</v>
      </c>
      <c r="Q398" s="91"/>
      <c r="R398" s="29"/>
      <c r="S398" s="39">
        <f t="shared" ref="S398" si="265">IF(Suggested="Yes",AA398,AG398)</f>
        <v>156.35</v>
      </c>
      <c r="T398" s="37" t="s">
        <v>252</v>
      </c>
      <c r="U398" s="5" t="str">
        <f>+Instructions!$B$3</f>
        <v>J</v>
      </c>
      <c r="V398" s="52"/>
      <c r="W398" s="56">
        <f>+Instructions!$C$22</f>
        <v>0</v>
      </c>
      <c r="X398" s="17">
        <f t="shared" ref="X398" si="266">ROUND($AA398*(1-W398)+0.004999,2)</f>
        <v>156.35</v>
      </c>
      <c r="Y398" s="52"/>
      <c r="Z398" s="6" t="s">
        <v>616</v>
      </c>
      <c r="AA398" s="39">
        <v>156.35</v>
      </c>
      <c r="AB398" s="60">
        <f t="shared" ref="AB398" si="267">+W398</f>
        <v>0</v>
      </c>
      <c r="AC398" s="17">
        <f t="shared" ref="AC398" si="268">+X398</f>
        <v>156.35</v>
      </c>
      <c r="AD398" s="12">
        <f t="shared" ref="AD398" si="269">(AG398-AC398)/AG398</f>
        <v>0</v>
      </c>
      <c r="AE398" s="124"/>
      <c r="AF398" s="131">
        <v>1</v>
      </c>
      <c r="AG398" s="38">
        <f t="shared" ref="AG398" si="270">SUM(AJ398:AL398)+AE398</f>
        <v>156.35</v>
      </c>
      <c r="AH398" s="52"/>
      <c r="AJ398" s="17">
        <f t="shared" ref="AJ398" si="271">ROUND(AC398/(1-VLOOKUP(AF398,Group,2,FALSE)),2)</f>
        <v>156.35</v>
      </c>
      <c r="AK398" s="17">
        <f t="shared" ref="AK398" si="272">IF(VLOOKUP(AF398,Group,5,FALSE)="YES",VLOOKUP(ROUND(ROUND(AJ398,1)-AJ398,2),Round,2,FALSE)+VLOOKUP(AF398,Group,6,FALSE),0)</f>
        <v>0</v>
      </c>
      <c r="AL398" s="17">
        <f t="shared" ref="AL398" si="273">IF(VLOOKUP(AF398,Group,7,FALSE)="",0,ROUND(AJ398-0.04999,1)-AJ398+AM398)</f>
        <v>0</v>
      </c>
      <c r="AM398" s="17" t="str">
        <f t="shared" ref="AM398" si="274">IF(VLOOKUP(AF398,Group,7,FALSE)="","",VLOOKUP(AF398,Group,7,FALSE))</f>
        <v/>
      </c>
      <c r="AO398" s="31" t="s">
        <v>57</v>
      </c>
    </row>
    <row r="399" spans="2:41" s="3" customFormat="1" ht="3" customHeight="1" x14ac:dyDescent="0.2">
      <c r="L399" s="187"/>
      <c r="P399" s="4"/>
      <c r="Q399" s="6"/>
      <c r="S399" s="21"/>
      <c r="U399" s="5"/>
      <c r="V399" s="52"/>
      <c r="W399" s="56"/>
      <c r="X399" s="15"/>
      <c r="Y399" s="52"/>
      <c r="Z399" s="39"/>
      <c r="AA399" s="39"/>
      <c r="AB399" s="55"/>
      <c r="AC399" s="17"/>
      <c r="AD399" s="15"/>
      <c r="AE399" s="65"/>
      <c r="AF399" s="65"/>
      <c r="AG399" s="17"/>
      <c r="AH399" s="52"/>
      <c r="AI399" s="127"/>
      <c r="AJ399" s="17"/>
      <c r="AK399" s="17"/>
      <c r="AL399" s="17"/>
      <c r="AM399" s="17"/>
      <c r="AO399" s="31" t="s">
        <v>57</v>
      </c>
    </row>
    <row r="400" spans="2:41" s="3" customFormat="1" ht="9.9499999999999993" customHeight="1" x14ac:dyDescent="0.2">
      <c r="C400" s="174"/>
      <c r="D400" s="176" t="s">
        <v>243</v>
      </c>
      <c r="L400" s="187"/>
      <c r="P400" s="4"/>
      <c r="Q400" s="6"/>
      <c r="R400" s="80"/>
      <c r="S400" s="183"/>
      <c r="T400" s="11"/>
      <c r="U400" s="5"/>
      <c r="V400" s="52"/>
      <c r="W400" s="56"/>
      <c r="X400" s="15"/>
      <c r="Y400" s="52"/>
      <c r="Z400" s="39"/>
      <c r="AA400" s="39"/>
      <c r="AB400" s="55"/>
      <c r="AC400" s="17"/>
      <c r="AD400" s="15"/>
      <c r="AE400" s="65"/>
      <c r="AF400" s="65"/>
      <c r="AG400" s="17"/>
      <c r="AH400" s="52"/>
      <c r="AI400" s="127"/>
      <c r="AJ400" s="17"/>
      <c r="AK400" s="17"/>
      <c r="AL400" s="17"/>
      <c r="AM400" s="17"/>
      <c r="AO400" s="31" t="s">
        <v>57</v>
      </c>
    </row>
    <row r="401" spans="2:41" s="3" customFormat="1" ht="3" customHeight="1" x14ac:dyDescent="0.2">
      <c r="L401" s="187"/>
      <c r="P401" s="4"/>
      <c r="Q401" s="6"/>
      <c r="S401" s="21"/>
      <c r="U401" s="5"/>
      <c r="V401" s="52"/>
      <c r="W401" s="56"/>
      <c r="X401" s="15"/>
      <c r="Y401" s="52"/>
      <c r="Z401" s="39"/>
      <c r="AA401" s="39"/>
      <c r="AB401" s="55"/>
      <c r="AC401" s="17"/>
      <c r="AD401" s="15"/>
      <c r="AE401" s="65"/>
      <c r="AF401" s="65"/>
      <c r="AG401" s="17"/>
      <c r="AH401" s="52"/>
      <c r="AI401" s="127"/>
      <c r="AJ401" s="17"/>
      <c r="AK401" s="17"/>
      <c r="AL401" s="17"/>
      <c r="AM401" s="17"/>
      <c r="AO401" s="31" t="s">
        <v>57</v>
      </c>
    </row>
    <row r="402" spans="2:41" s="3" customFormat="1" ht="9.9499999999999993" customHeight="1" x14ac:dyDescent="0.2">
      <c r="B402" s="116" t="s">
        <v>53</v>
      </c>
      <c r="D402" s="40"/>
      <c r="E402" s="75" t="s">
        <v>370</v>
      </c>
      <c r="F402" s="75"/>
      <c r="G402" s="30" t="s">
        <v>91</v>
      </c>
      <c r="H402" s="30"/>
      <c r="I402" s="30" t="s">
        <v>248</v>
      </c>
      <c r="J402" s="30"/>
      <c r="L402" s="177" t="s">
        <v>271</v>
      </c>
      <c r="M402" s="30"/>
      <c r="N402" s="30"/>
      <c r="P402" s="75" t="s">
        <v>588</v>
      </c>
      <c r="Q402" s="91"/>
      <c r="R402" s="29"/>
      <c r="S402" s="39">
        <f t="shared" ref="S402:S404" si="275">IF(Suggested="Yes",AA402,AG402)</f>
        <v>217.25</v>
      </c>
      <c r="T402" s="37" t="s">
        <v>252</v>
      </c>
      <c r="U402" s="5" t="str">
        <f>+Instructions!$B$3</f>
        <v>J</v>
      </c>
      <c r="V402" s="52"/>
      <c r="W402" s="56">
        <f>+Instructions!$C$22</f>
        <v>0</v>
      </c>
      <c r="X402" s="17">
        <f t="shared" ref="X402:X404" si="276">ROUND($AA402*(1-W402)+0.004999,2)</f>
        <v>217.25</v>
      </c>
      <c r="Y402" s="52"/>
      <c r="Z402" s="6" t="s">
        <v>616</v>
      </c>
      <c r="AA402" s="39">
        <v>217.25</v>
      </c>
      <c r="AB402" s="60">
        <f t="shared" ref="AB402:AB404" si="277">+W402</f>
        <v>0</v>
      </c>
      <c r="AC402" s="17">
        <f t="shared" ref="AC402:AC404" si="278">+X402</f>
        <v>217.25</v>
      </c>
      <c r="AD402" s="12">
        <f t="shared" ref="AD402:AD404" si="279">(AG402-AC402)/AG402</f>
        <v>0</v>
      </c>
      <c r="AE402" s="124"/>
      <c r="AF402" s="131">
        <v>1</v>
      </c>
      <c r="AG402" s="38">
        <f t="shared" ref="AG402:AG404" si="280">SUM(AJ402:AL402)+AE402</f>
        <v>217.25</v>
      </c>
      <c r="AH402" s="52"/>
      <c r="AJ402" s="17">
        <f t="shared" ref="AJ402:AJ404" si="281">ROUND(AC402/(1-VLOOKUP(AF402,Group,2,FALSE)),2)</f>
        <v>217.25</v>
      </c>
      <c r="AK402" s="17">
        <f t="shared" ref="AK402:AK404" si="282">IF(VLOOKUP(AF402,Group,5,FALSE)="YES",VLOOKUP(ROUND(ROUND(AJ402,1)-AJ402,2),Round,2,FALSE)+VLOOKUP(AF402,Group,6,FALSE),0)</f>
        <v>0</v>
      </c>
      <c r="AL402" s="17">
        <f t="shared" ref="AL402:AL404" si="283">IF(VLOOKUP(AF402,Group,7,FALSE)="",0,ROUND(AJ402-0.04999,1)-AJ402+AM402)</f>
        <v>0</v>
      </c>
      <c r="AM402" s="17" t="str">
        <f t="shared" ref="AM402:AM404" si="284">IF(VLOOKUP(AF402,Group,7,FALSE)="","",VLOOKUP(AF402,Group,7,FALSE))</f>
        <v/>
      </c>
      <c r="AO402" s="31" t="s">
        <v>57</v>
      </c>
    </row>
    <row r="403" spans="2:41" s="3" customFormat="1" ht="9.9499999999999993" customHeight="1" x14ac:dyDescent="0.2">
      <c r="B403" s="116" t="s">
        <v>53</v>
      </c>
      <c r="D403" s="40"/>
      <c r="E403" s="75" t="s">
        <v>370</v>
      </c>
      <c r="F403" s="75"/>
      <c r="G403" s="30" t="s">
        <v>91</v>
      </c>
      <c r="H403" s="30"/>
      <c r="I403" s="30" t="s">
        <v>248</v>
      </c>
      <c r="J403" s="30"/>
      <c r="L403" s="177">
        <v>555</v>
      </c>
      <c r="M403" s="30"/>
      <c r="N403" s="30"/>
      <c r="P403" s="75" t="s">
        <v>588</v>
      </c>
      <c r="Q403" s="91"/>
      <c r="R403" s="29"/>
      <c r="S403" s="39">
        <f t="shared" si="275"/>
        <v>194.9</v>
      </c>
      <c r="T403" s="37" t="s">
        <v>252</v>
      </c>
      <c r="U403" s="5" t="str">
        <f>+Instructions!$B$3</f>
        <v>J</v>
      </c>
      <c r="V403" s="52"/>
      <c r="W403" s="56">
        <f>+Instructions!$C$22</f>
        <v>0</v>
      </c>
      <c r="X403" s="17">
        <f t="shared" si="276"/>
        <v>194.9</v>
      </c>
      <c r="Y403" s="52"/>
      <c r="Z403" s="6" t="s">
        <v>616</v>
      </c>
      <c r="AA403" s="39">
        <v>194.9</v>
      </c>
      <c r="AB403" s="60">
        <f t="shared" si="277"/>
        <v>0</v>
      </c>
      <c r="AC403" s="17">
        <f t="shared" si="278"/>
        <v>194.9</v>
      </c>
      <c r="AD403" s="12">
        <f t="shared" si="279"/>
        <v>0</v>
      </c>
      <c r="AE403" s="124"/>
      <c r="AF403" s="131">
        <v>1</v>
      </c>
      <c r="AG403" s="38">
        <f t="shared" si="280"/>
        <v>194.9</v>
      </c>
      <c r="AH403" s="52"/>
      <c r="AJ403" s="17">
        <f t="shared" si="281"/>
        <v>194.9</v>
      </c>
      <c r="AK403" s="17">
        <f t="shared" si="282"/>
        <v>0</v>
      </c>
      <c r="AL403" s="17">
        <f t="shared" si="283"/>
        <v>0</v>
      </c>
      <c r="AM403" s="17" t="str">
        <f t="shared" si="284"/>
        <v/>
      </c>
      <c r="AO403" s="31" t="s">
        <v>57</v>
      </c>
    </row>
    <row r="404" spans="2:41" s="3" customFormat="1" ht="9.9499999999999993" customHeight="1" x14ac:dyDescent="0.2">
      <c r="B404" s="116" t="s">
        <v>53</v>
      </c>
      <c r="D404" s="40"/>
      <c r="E404" s="75" t="s">
        <v>370</v>
      </c>
      <c r="F404" s="75"/>
      <c r="G404" s="30" t="s">
        <v>91</v>
      </c>
      <c r="H404" s="30"/>
      <c r="I404" s="30" t="s">
        <v>248</v>
      </c>
      <c r="J404" s="30"/>
      <c r="L404" s="177" t="s">
        <v>272</v>
      </c>
      <c r="M404" s="30"/>
      <c r="N404" s="30"/>
      <c r="P404" s="75" t="s">
        <v>588</v>
      </c>
      <c r="Q404" s="91"/>
      <c r="R404" s="29"/>
      <c r="S404" s="39">
        <f t="shared" si="275"/>
        <v>217.25</v>
      </c>
      <c r="T404" s="37" t="s">
        <v>252</v>
      </c>
      <c r="U404" s="5" t="str">
        <f>+Instructions!$B$3</f>
        <v>J</v>
      </c>
      <c r="V404" s="52"/>
      <c r="W404" s="56">
        <f>+Instructions!$C$22</f>
        <v>0</v>
      </c>
      <c r="X404" s="17">
        <f t="shared" si="276"/>
        <v>217.25</v>
      </c>
      <c r="Y404" s="52"/>
      <c r="Z404" s="6" t="s">
        <v>616</v>
      </c>
      <c r="AA404" s="39">
        <v>217.25</v>
      </c>
      <c r="AB404" s="60">
        <f t="shared" si="277"/>
        <v>0</v>
      </c>
      <c r="AC404" s="17">
        <f t="shared" si="278"/>
        <v>217.25</v>
      </c>
      <c r="AD404" s="12">
        <f t="shared" si="279"/>
        <v>0</v>
      </c>
      <c r="AE404" s="124"/>
      <c r="AF404" s="131">
        <v>1</v>
      </c>
      <c r="AG404" s="38">
        <f t="shared" si="280"/>
        <v>217.25</v>
      </c>
      <c r="AH404" s="52"/>
      <c r="AJ404" s="17">
        <f t="shared" si="281"/>
        <v>217.25</v>
      </c>
      <c r="AK404" s="17">
        <f t="shared" si="282"/>
        <v>0</v>
      </c>
      <c r="AL404" s="17">
        <f t="shared" si="283"/>
        <v>0</v>
      </c>
      <c r="AM404" s="17" t="str">
        <f t="shared" si="284"/>
        <v/>
      </c>
      <c r="AO404" s="31" t="s">
        <v>57</v>
      </c>
    </row>
    <row r="405" spans="2:41" s="3" customFormat="1" ht="3.95" customHeight="1" x14ac:dyDescent="0.2">
      <c r="C405" s="74"/>
      <c r="E405" s="30"/>
      <c r="P405" s="4"/>
      <c r="Q405" s="6"/>
      <c r="S405" s="21"/>
      <c r="T405" s="68"/>
      <c r="U405" s="5"/>
      <c r="V405" s="52"/>
      <c r="W405" s="70"/>
      <c r="X405" s="70"/>
      <c r="Y405" s="52"/>
      <c r="Z405" s="39"/>
      <c r="AA405" s="17"/>
      <c r="AB405" s="15"/>
      <c r="AC405" s="15"/>
      <c r="AD405" s="15"/>
      <c r="AE405" s="15"/>
      <c r="AF405" s="65"/>
      <c r="AG405" s="17"/>
      <c r="AH405" s="52"/>
      <c r="AO405" s="31" t="s">
        <v>57</v>
      </c>
    </row>
    <row r="406" spans="2:41" s="3" customFormat="1" ht="9.9499999999999993" customHeight="1" x14ac:dyDescent="0.2">
      <c r="C406" s="174" t="s">
        <v>368</v>
      </c>
      <c r="N406" s="3" t="s">
        <v>85</v>
      </c>
      <c r="P406" s="4"/>
      <c r="Q406" s="6"/>
      <c r="R406" s="80" t="s">
        <v>359</v>
      </c>
      <c r="S406" s="179" t="s">
        <v>366</v>
      </c>
      <c r="T406" s="182"/>
      <c r="U406" s="5"/>
      <c r="V406" s="52"/>
      <c r="W406" s="56"/>
      <c r="X406" s="15"/>
      <c r="Y406" s="52"/>
      <c r="Z406" s="39"/>
      <c r="AA406" s="39"/>
      <c r="AB406" s="55"/>
      <c r="AC406" s="17"/>
      <c r="AD406" s="15"/>
      <c r="AE406" s="65"/>
      <c r="AF406" s="65"/>
      <c r="AG406" s="17"/>
      <c r="AH406" s="52"/>
      <c r="AI406" s="127"/>
      <c r="AJ406" s="17"/>
      <c r="AK406" s="17"/>
      <c r="AL406" s="17"/>
      <c r="AM406" s="17"/>
      <c r="AO406" s="31" t="s">
        <v>57</v>
      </c>
    </row>
    <row r="407" spans="2:41" s="3" customFormat="1" ht="3" customHeight="1" x14ac:dyDescent="0.2">
      <c r="P407" s="4"/>
      <c r="Q407" s="6"/>
      <c r="S407" s="21"/>
      <c r="U407" s="5"/>
      <c r="V407" s="52"/>
      <c r="W407" s="56"/>
      <c r="X407" s="15"/>
      <c r="Y407" s="52"/>
      <c r="Z407" s="39"/>
      <c r="AA407" s="39"/>
      <c r="AB407" s="55"/>
      <c r="AC407" s="17"/>
      <c r="AD407" s="15"/>
      <c r="AE407" s="65"/>
      <c r="AF407" s="65"/>
      <c r="AG407" s="17"/>
      <c r="AH407" s="52"/>
      <c r="AI407" s="127"/>
      <c r="AJ407" s="17"/>
      <c r="AK407" s="17"/>
      <c r="AL407" s="17"/>
      <c r="AM407" s="17"/>
      <c r="AO407" s="31" t="s">
        <v>57</v>
      </c>
    </row>
    <row r="408" spans="2:41" s="3" customFormat="1" ht="9.9499999999999993" customHeight="1" x14ac:dyDescent="0.2">
      <c r="C408" s="174"/>
      <c r="D408" s="176" t="s">
        <v>244</v>
      </c>
      <c r="P408" s="4"/>
      <c r="Q408" s="6"/>
      <c r="S408" s="21"/>
      <c r="U408" s="5"/>
      <c r="V408" s="52"/>
      <c r="W408" s="56"/>
      <c r="X408" s="15"/>
      <c r="Y408" s="52"/>
      <c r="Z408" s="39"/>
      <c r="AA408" s="39"/>
      <c r="AB408" s="55"/>
      <c r="AC408" s="17"/>
      <c r="AD408" s="15"/>
      <c r="AE408" s="65"/>
      <c r="AF408" s="65"/>
      <c r="AG408" s="17"/>
      <c r="AH408" s="52"/>
      <c r="AI408" s="127"/>
      <c r="AJ408" s="17"/>
      <c r="AK408" s="17"/>
      <c r="AL408" s="17"/>
      <c r="AM408" s="17"/>
      <c r="AO408" s="31" t="s">
        <v>57</v>
      </c>
    </row>
    <row r="409" spans="2:41" s="3" customFormat="1" ht="3" customHeight="1" x14ac:dyDescent="0.2">
      <c r="P409" s="4"/>
      <c r="Q409" s="6"/>
      <c r="S409" s="21"/>
      <c r="U409" s="5"/>
      <c r="V409" s="52"/>
      <c r="W409" s="56"/>
      <c r="X409" s="15"/>
      <c r="Y409" s="52"/>
      <c r="Z409" s="39"/>
      <c r="AA409" s="39"/>
      <c r="AB409" s="55"/>
      <c r="AC409" s="17"/>
      <c r="AD409" s="15"/>
      <c r="AE409" s="65"/>
      <c r="AF409" s="65"/>
      <c r="AG409" s="17"/>
      <c r="AH409" s="52"/>
      <c r="AI409" s="127"/>
      <c r="AJ409" s="17"/>
      <c r="AK409" s="17"/>
      <c r="AL409" s="17"/>
      <c r="AM409" s="17"/>
      <c r="AO409" s="31" t="s">
        <v>57</v>
      </c>
    </row>
    <row r="410" spans="2:41" s="3" customFormat="1" ht="9.9499999999999993" customHeight="1" x14ac:dyDescent="0.2">
      <c r="B410" s="116" t="s">
        <v>53</v>
      </c>
      <c r="D410" s="40"/>
      <c r="E410" s="75" t="s">
        <v>246</v>
      </c>
      <c r="F410" s="75"/>
      <c r="G410" s="30" t="s">
        <v>91</v>
      </c>
      <c r="H410" s="30"/>
      <c r="I410" s="30" t="s">
        <v>249</v>
      </c>
      <c r="J410" s="30"/>
      <c r="L410" s="30" t="s">
        <v>259</v>
      </c>
      <c r="M410" s="30"/>
      <c r="N410" s="30"/>
      <c r="P410" s="75" t="s">
        <v>589</v>
      </c>
      <c r="Q410" s="91"/>
      <c r="R410" s="29"/>
      <c r="S410" s="39">
        <f t="shared" ref="S410:S423" si="285">IF(Suggested="Yes",AA410,AG410)</f>
        <v>66</v>
      </c>
      <c r="T410" s="37" t="s">
        <v>252</v>
      </c>
      <c r="U410" s="5" t="str">
        <f>+Instructions!$B$3</f>
        <v>J</v>
      </c>
      <c r="V410" s="52"/>
      <c r="W410" s="56">
        <f>+Instructions!$C$22</f>
        <v>0</v>
      </c>
      <c r="X410" s="17">
        <f t="shared" ref="X410:X425" si="286">ROUND($AA410*(1-W410)+0.004999,2)</f>
        <v>66</v>
      </c>
      <c r="Y410" s="52"/>
      <c r="Z410" s="6" t="s">
        <v>616</v>
      </c>
      <c r="AA410" s="39">
        <v>66</v>
      </c>
      <c r="AB410" s="60">
        <f t="shared" ref="AB410:AB423" si="287">+W410</f>
        <v>0</v>
      </c>
      <c r="AC410" s="17">
        <f t="shared" ref="AC410:AC423" si="288">+X410</f>
        <v>66</v>
      </c>
      <c r="AD410" s="12">
        <f t="shared" ref="AD410:AD423" si="289">(AG410-AC410)/AG410</f>
        <v>0</v>
      </c>
      <c r="AE410" s="124"/>
      <c r="AF410" s="131">
        <v>1</v>
      </c>
      <c r="AG410" s="38">
        <f t="shared" ref="AG410:AG423" si="290">SUM(AJ410:AL410)+AE410</f>
        <v>66</v>
      </c>
      <c r="AH410" s="52"/>
      <c r="AJ410" s="17">
        <f t="shared" ref="AJ410:AJ423" si="291">ROUND(AC410/(1-VLOOKUP(AF410,Group,2,FALSE)),2)</f>
        <v>66</v>
      </c>
      <c r="AK410" s="17">
        <f t="shared" ref="AK410:AK423" si="292">IF(VLOOKUP(AF410,Group,5,FALSE)="YES",VLOOKUP(ROUND(ROUND(AJ410,1)-AJ410,2),Round,2,FALSE)+VLOOKUP(AF410,Group,6,FALSE),0)</f>
        <v>0</v>
      </c>
      <c r="AL410" s="17">
        <f t="shared" ref="AL410:AL423" si="293">IF(VLOOKUP(AF410,Group,7,FALSE)="",0,ROUND(AJ410-0.04999,1)-AJ410+AM410)</f>
        <v>0</v>
      </c>
      <c r="AM410" s="17" t="str">
        <f t="shared" ref="AM410:AM423" si="294">IF(VLOOKUP(AF410,Group,7,FALSE)="","",VLOOKUP(AF410,Group,7,FALSE))</f>
        <v/>
      </c>
      <c r="AO410" s="31" t="s">
        <v>57</v>
      </c>
    </row>
    <row r="411" spans="2:41" s="3" customFormat="1" ht="9.9499999999999993" customHeight="1" x14ac:dyDescent="0.2">
      <c r="B411" s="116" t="s">
        <v>53</v>
      </c>
      <c r="D411" s="40"/>
      <c r="E411" s="75" t="s">
        <v>246</v>
      </c>
      <c r="F411" s="75"/>
      <c r="G411" s="30" t="s">
        <v>91</v>
      </c>
      <c r="H411" s="30"/>
      <c r="I411" s="30" t="s">
        <v>249</v>
      </c>
      <c r="J411" s="30"/>
      <c r="L411" s="30" t="s">
        <v>260</v>
      </c>
      <c r="M411" s="30"/>
      <c r="N411" s="30"/>
      <c r="P411" s="75" t="s">
        <v>589</v>
      </c>
      <c r="Q411" s="91"/>
      <c r="R411" s="29"/>
      <c r="S411" s="39">
        <f t="shared" si="285"/>
        <v>66</v>
      </c>
      <c r="T411" s="37" t="s">
        <v>252</v>
      </c>
      <c r="U411" s="5" t="str">
        <f>+Instructions!$B$3</f>
        <v>J</v>
      </c>
      <c r="V411" s="52"/>
      <c r="W411" s="56">
        <f>+Instructions!$C$22</f>
        <v>0</v>
      </c>
      <c r="X411" s="17">
        <f t="shared" si="286"/>
        <v>66</v>
      </c>
      <c r="Y411" s="52"/>
      <c r="Z411" s="6" t="s">
        <v>616</v>
      </c>
      <c r="AA411" s="39">
        <v>66</v>
      </c>
      <c r="AB411" s="60">
        <f t="shared" si="287"/>
        <v>0</v>
      </c>
      <c r="AC411" s="17">
        <f t="shared" si="288"/>
        <v>66</v>
      </c>
      <c r="AD411" s="12">
        <f t="shared" si="289"/>
        <v>0</v>
      </c>
      <c r="AE411" s="124"/>
      <c r="AF411" s="131">
        <v>1</v>
      </c>
      <c r="AG411" s="38">
        <f t="shared" si="290"/>
        <v>66</v>
      </c>
      <c r="AH411" s="52"/>
      <c r="AJ411" s="17">
        <f t="shared" si="291"/>
        <v>66</v>
      </c>
      <c r="AK411" s="17">
        <f t="shared" si="292"/>
        <v>0</v>
      </c>
      <c r="AL411" s="17">
        <f t="shared" si="293"/>
        <v>0</v>
      </c>
      <c r="AM411" s="17" t="str">
        <f t="shared" si="294"/>
        <v/>
      </c>
      <c r="AO411" s="31" t="s">
        <v>57</v>
      </c>
    </row>
    <row r="412" spans="2:41" s="3" customFormat="1" ht="9.9499999999999993" customHeight="1" x14ac:dyDescent="0.2">
      <c r="B412" s="116" t="s">
        <v>53</v>
      </c>
      <c r="D412" s="40"/>
      <c r="E412" s="75" t="s">
        <v>246</v>
      </c>
      <c r="F412" s="75"/>
      <c r="G412" s="30" t="s">
        <v>91</v>
      </c>
      <c r="H412" s="30"/>
      <c r="I412" s="30" t="s">
        <v>249</v>
      </c>
      <c r="J412" s="30"/>
      <c r="L412" s="30" t="s">
        <v>261</v>
      </c>
      <c r="M412" s="30"/>
      <c r="N412" s="30"/>
      <c r="P412" s="75" t="s">
        <v>589</v>
      </c>
      <c r="Q412" s="91"/>
      <c r="R412" s="29"/>
      <c r="S412" s="39">
        <f t="shared" si="285"/>
        <v>65</v>
      </c>
      <c r="T412" s="37" t="s">
        <v>252</v>
      </c>
      <c r="U412" s="5" t="str">
        <f>+Instructions!$B$3</f>
        <v>J</v>
      </c>
      <c r="V412" s="52"/>
      <c r="W412" s="56">
        <f>+Instructions!$C$22</f>
        <v>0</v>
      </c>
      <c r="X412" s="17">
        <f t="shared" si="286"/>
        <v>65</v>
      </c>
      <c r="Y412" s="52"/>
      <c r="Z412" s="6" t="s">
        <v>616</v>
      </c>
      <c r="AA412" s="39">
        <v>65</v>
      </c>
      <c r="AB412" s="60">
        <f t="shared" si="287"/>
        <v>0</v>
      </c>
      <c r="AC412" s="17">
        <f t="shared" si="288"/>
        <v>65</v>
      </c>
      <c r="AD412" s="12">
        <f t="shared" si="289"/>
        <v>0</v>
      </c>
      <c r="AE412" s="124"/>
      <c r="AF412" s="131">
        <v>1</v>
      </c>
      <c r="AG412" s="38">
        <f t="shared" si="290"/>
        <v>65</v>
      </c>
      <c r="AH412" s="52"/>
      <c r="AJ412" s="17">
        <f t="shared" si="291"/>
        <v>65</v>
      </c>
      <c r="AK412" s="17">
        <f t="shared" si="292"/>
        <v>0</v>
      </c>
      <c r="AL412" s="17">
        <f t="shared" si="293"/>
        <v>0</v>
      </c>
      <c r="AM412" s="17" t="str">
        <f t="shared" si="294"/>
        <v/>
      </c>
      <c r="AO412" s="31" t="s">
        <v>57</v>
      </c>
    </row>
    <row r="413" spans="2:41" s="3" customFormat="1" ht="9.9499999999999993" customHeight="1" x14ac:dyDescent="0.2">
      <c r="B413" s="116" t="s">
        <v>53</v>
      </c>
      <c r="D413" s="40"/>
      <c r="E413" s="75" t="s">
        <v>246</v>
      </c>
      <c r="F413" s="75"/>
      <c r="G413" s="30" t="s">
        <v>91</v>
      </c>
      <c r="H413" s="30"/>
      <c r="I413" s="30" t="s">
        <v>249</v>
      </c>
      <c r="J413" s="30"/>
      <c r="L413" s="30" t="s">
        <v>262</v>
      </c>
      <c r="M413" s="30"/>
      <c r="N413" s="30"/>
      <c r="P413" s="75" t="s">
        <v>589</v>
      </c>
      <c r="Q413" s="91"/>
      <c r="R413" s="29"/>
      <c r="S413" s="39">
        <f t="shared" si="285"/>
        <v>68.05</v>
      </c>
      <c r="T413" s="37" t="s">
        <v>252</v>
      </c>
      <c r="U413" s="5" t="str">
        <f>+Instructions!$B$3</f>
        <v>J</v>
      </c>
      <c r="V413" s="52"/>
      <c r="W413" s="56">
        <f>+Instructions!$C$22</f>
        <v>0</v>
      </c>
      <c r="X413" s="17">
        <f t="shared" si="286"/>
        <v>68.05</v>
      </c>
      <c r="Y413" s="52"/>
      <c r="Z413" s="6" t="s">
        <v>616</v>
      </c>
      <c r="AA413" s="39">
        <v>68.05</v>
      </c>
      <c r="AB413" s="60">
        <f t="shared" si="287"/>
        <v>0</v>
      </c>
      <c r="AC413" s="17">
        <f t="shared" si="288"/>
        <v>68.05</v>
      </c>
      <c r="AD413" s="12">
        <f t="shared" si="289"/>
        <v>0</v>
      </c>
      <c r="AE413" s="124"/>
      <c r="AF413" s="131">
        <v>1</v>
      </c>
      <c r="AG413" s="38">
        <f t="shared" si="290"/>
        <v>68.05</v>
      </c>
      <c r="AH413" s="52"/>
      <c r="AJ413" s="17">
        <f t="shared" si="291"/>
        <v>68.05</v>
      </c>
      <c r="AK413" s="17">
        <f t="shared" si="292"/>
        <v>0</v>
      </c>
      <c r="AL413" s="17">
        <f t="shared" si="293"/>
        <v>0</v>
      </c>
      <c r="AM413" s="17" t="str">
        <f t="shared" si="294"/>
        <v/>
      </c>
      <c r="AO413" s="31" t="s">
        <v>57</v>
      </c>
    </row>
    <row r="414" spans="2:41" s="3" customFormat="1" ht="9.9499999999999993" customHeight="1" x14ac:dyDescent="0.2">
      <c r="B414" s="116" t="s">
        <v>53</v>
      </c>
      <c r="D414" s="40"/>
      <c r="E414" s="75" t="s">
        <v>246</v>
      </c>
      <c r="F414" s="75"/>
      <c r="G414" s="30" t="s">
        <v>91</v>
      </c>
      <c r="H414" s="30"/>
      <c r="I414" s="30" t="s">
        <v>249</v>
      </c>
      <c r="J414" s="30"/>
      <c r="L414" s="30" t="s">
        <v>263</v>
      </c>
      <c r="M414" s="30"/>
      <c r="N414" s="30"/>
      <c r="P414" s="75" t="s">
        <v>589</v>
      </c>
      <c r="Q414" s="91"/>
      <c r="R414" s="29"/>
      <c r="S414" s="39">
        <f t="shared" si="285"/>
        <v>69.05</v>
      </c>
      <c r="T414" s="37" t="s">
        <v>252</v>
      </c>
      <c r="U414" s="5" t="str">
        <f>+Instructions!$B$3</f>
        <v>J</v>
      </c>
      <c r="V414" s="52"/>
      <c r="W414" s="56">
        <f>+Instructions!$C$22</f>
        <v>0</v>
      </c>
      <c r="X414" s="17">
        <f t="shared" si="286"/>
        <v>69.05</v>
      </c>
      <c r="Y414" s="52"/>
      <c r="Z414" s="6" t="s">
        <v>616</v>
      </c>
      <c r="AA414" s="39">
        <v>69.05</v>
      </c>
      <c r="AB414" s="60">
        <f t="shared" si="287"/>
        <v>0</v>
      </c>
      <c r="AC414" s="17">
        <f t="shared" si="288"/>
        <v>69.05</v>
      </c>
      <c r="AD414" s="12">
        <f t="shared" si="289"/>
        <v>0</v>
      </c>
      <c r="AE414" s="124"/>
      <c r="AF414" s="131">
        <v>1</v>
      </c>
      <c r="AG414" s="38">
        <f t="shared" si="290"/>
        <v>69.05</v>
      </c>
      <c r="AH414" s="52"/>
      <c r="AJ414" s="17">
        <f t="shared" si="291"/>
        <v>69.05</v>
      </c>
      <c r="AK414" s="17">
        <f t="shared" si="292"/>
        <v>0</v>
      </c>
      <c r="AL414" s="17">
        <f t="shared" si="293"/>
        <v>0</v>
      </c>
      <c r="AM414" s="17" t="str">
        <f t="shared" si="294"/>
        <v/>
      </c>
      <c r="AO414" s="31" t="s">
        <v>57</v>
      </c>
    </row>
    <row r="415" spans="2:41" s="3" customFormat="1" ht="9.9499999999999993" customHeight="1" x14ac:dyDescent="0.2">
      <c r="B415" s="116" t="s">
        <v>53</v>
      </c>
      <c r="D415" s="40"/>
      <c r="E415" s="75" t="s">
        <v>246</v>
      </c>
      <c r="F415" s="75"/>
      <c r="G415" s="30" t="s">
        <v>91</v>
      </c>
      <c r="H415" s="30"/>
      <c r="I415" s="30" t="s">
        <v>249</v>
      </c>
      <c r="J415" s="30"/>
      <c r="L415" s="30" t="s">
        <v>264</v>
      </c>
      <c r="M415" s="30"/>
      <c r="N415" s="30"/>
      <c r="P415" s="75" t="s">
        <v>589</v>
      </c>
      <c r="Q415" s="91"/>
      <c r="R415" s="29"/>
      <c r="S415" s="39">
        <f t="shared" si="285"/>
        <v>69.05</v>
      </c>
      <c r="T415" s="37" t="s">
        <v>252</v>
      </c>
      <c r="U415" s="5" t="str">
        <f>+Instructions!$B$3</f>
        <v>J</v>
      </c>
      <c r="V415" s="52"/>
      <c r="W415" s="56">
        <f>+Instructions!$C$22</f>
        <v>0</v>
      </c>
      <c r="X415" s="17">
        <f t="shared" si="286"/>
        <v>69.05</v>
      </c>
      <c r="Y415" s="52"/>
      <c r="Z415" s="6" t="s">
        <v>616</v>
      </c>
      <c r="AA415" s="39">
        <v>69.05</v>
      </c>
      <c r="AB415" s="60">
        <f t="shared" si="287"/>
        <v>0</v>
      </c>
      <c r="AC415" s="17">
        <f t="shared" si="288"/>
        <v>69.05</v>
      </c>
      <c r="AD415" s="12">
        <f t="shared" si="289"/>
        <v>0</v>
      </c>
      <c r="AE415" s="124"/>
      <c r="AF415" s="131">
        <v>1</v>
      </c>
      <c r="AG415" s="38">
        <f t="shared" si="290"/>
        <v>69.05</v>
      </c>
      <c r="AH415" s="52"/>
      <c r="AJ415" s="17">
        <f t="shared" si="291"/>
        <v>69.05</v>
      </c>
      <c r="AK415" s="17">
        <f t="shared" si="292"/>
        <v>0</v>
      </c>
      <c r="AL415" s="17">
        <f t="shared" si="293"/>
        <v>0</v>
      </c>
      <c r="AM415" s="17" t="str">
        <f t="shared" si="294"/>
        <v/>
      </c>
      <c r="AO415" s="31" t="s">
        <v>57</v>
      </c>
    </row>
    <row r="416" spans="2:41" s="3" customFormat="1" ht="9.9499999999999993" customHeight="1" x14ac:dyDescent="0.2">
      <c r="B416" s="116" t="s">
        <v>53</v>
      </c>
      <c r="D416" s="40"/>
      <c r="E416" s="75" t="s">
        <v>246</v>
      </c>
      <c r="F416" s="75"/>
      <c r="G416" s="30" t="s">
        <v>91</v>
      </c>
      <c r="H416" s="30"/>
      <c r="I416" s="30" t="s">
        <v>249</v>
      </c>
      <c r="J416" s="30"/>
      <c r="L416" s="30" t="s">
        <v>265</v>
      </c>
      <c r="M416" s="30"/>
      <c r="N416" s="30"/>
      <c r="P416" s="75" t="s">
        <v>589</v>
      </c>
      <c r="Q416" s="91"/>
      <c r="R416" s="29"/>
      <c r="S416" s="39">
        <f t="shared" si="285"/>
        <v>92.4</v>
      </c>
      <c r="T416" s="37" t="s">
        <v>252</v>
      </c>
      <c r="U416" s="5" t="str">
        <f>+Instructions!$B$3</f>
        <v>J</v>
      </c>
      <c r="V416" s="52"/>
      <c r="W416" s="56">
        <f>+Instructions!$C$22</f>
        <v>0</v>
      </c>
      <c r="X416" s="17">
        <f t="shared" si="286"/>
        <v>92.4</v>
      </c>
      <c r="Y416" s="52"/>
      <c r="Z416" s="6" t="s">
        <v>616</v>
      </c>
      <c r="AA416" s="39">
        <v>92.4</v>
      </c>
      <c r="AB416" s="60">
        <f t="shared" si="287"/>
        <v>0</v>
      </c>
      <c r="AC416" s="17">
        <f t="shared" si="288"/>
        <v>92.4</v>
      </c>
      <c r="AD416" s="12">
        <f t="shared" si="289"/>
        <v>0</v>
      </c>
      <c r="AE416" s="124"/>
      <c r="AF416" s="131">
        <v>1</v>
      </c>
      <c r="AG416" s="38">
        <f t="shared" si="290"/>
        <v>92.4</v>
      </c>
      <c r="AH416" s="52"/>
      <c r="AJ416" s="17">
        <f t="shared" si="291"/>
        <v>92.4</v>
      </c>
      <c r="AK416" s="17">
        <f t="shared" si="292"/>
        <v>0</v>
      </c>
      <c r="AL416" s="17">
        <f t="shared" si="293"/>
        <v>0</v>
      </c>
      <c r="AM416" s="17" t="str">
        <f t="shared" si="294"/>
        <v/>
      </c>
      <c r="AO416" s="31" t="s">
        <v>57</v>
      </c>
    </row>
    <row r="417" spans="2:41" s="3" customFormat="1" ht="9.9499999999999993" customHeight="1" x14ac:dyDescent="0.2">
      <c r="B417" s="116" t="s">
        <v>53</v>
      </c>
      <c r="D417" s="40"/>
      <c r="E417" s="75" t="s">
        <v>246</v>
      </c>
      <c r="F417" s="75"/>
      <c r="G417" s="30" t="s">
        <v>91</v>
      </c>
      <c r="H417" s="30"/>
      <c r="I417" s="30" t="s">
        <v>249</v>
      </c>
      <c r="J417" s="30"/>
      <c r="L417" s="30" t="s">
        <v>266</v>
      </c>
      <c r="M417" s="30"/>
      <c r="N417" s="30"/>
      <c r="P417" s="75" t="s">
        <v>589</v>
      </c>
      <c r="Q417" s="91"/>
      <c r="R417" s="29"/>
      <c r="S417" s="39">
        <f t="shared" si="285"/>
        <v>69.05</v>
      </c>
      <c r="T417" s="37" t="s">
        <v>252</v>
      </c>
      <c r="U417" s="5" t="str">
        <f>+Instructions!$B$3</f>
        <v>J</v>
      </c>
      <c r="V417" s="52"/>
      <c r="W417" s="56">
        <f>+Instructions!$C$22</f>
        <v>0</v>
      </c>
      <c r="X417" s="17">
        <f t="shared" si="286"/>
        <v>69.05</v>
      </c>
      <c r="Y417" s="52"/>
      <c r="Z417" s="6" t="s">
        <v>616</v>
      </c>
      <c r="AA417" s="39">
        <v>69.05</v>
      </c>
      <c r="AB417" s="60">
        <f t="shared" si="287"/>
        <v>0</v>
      </c>
      <c r="AC417" s="17">
        <f t="shared" si="288"/>
        <v>69.05</v>
      </c>
      <c r="AD417" s="12">
        <f t="shared" si="289"/>
        <v>0</v>
      </c>
      <c r="AE417" s="124"/>
      <c r="AF417" s="131">
        <v>1</v>
      </c>
      <c r="AG417" s="38">
        <f t="shared" si="290"/>
        <v>69.05</v>
      </c>
      <c r="AH417" s="52"/>
      <c r="AJ417" s="17">
        <f t="shared" si="291"/>
        <v>69.05</v>
      </c>
      <c r="AK417" s="17">
        <f t="shared" si="292"/>
        <v>0</v>
      </c>
      <c r="AL417" s="17">
        <f t="shared" si="293"/>
        <v>0</v>
      </c>
      <c r="AM417" s="17" t="str">
        <f t="shared" si="294"/>
        <v/>
      </c>
      <c r="AO417" s="31" t="s">
        <v>57</v>
      </c>
    </row>
    <row r="418" spans="2:41" s="3" customFormat="1" ht="9.9499999999999993" customHeight="1" x14ac:dyDescent="0.2">
      <c r="B418" s="116" t="s">
        <v>53</v>
      </c>
      <c r="D418" s="40"/>
      <c r="E418" s="75" t="s">
        <v>246</v>
      </c>
      <c r="F418" s="75"/>
      <c r="G418" s="30" t="s">
        <v>91</v>
      </c>
      <c r="H418" s="30"/>
      <c r="I418" s="30" t="s">
        <v>249</v>
      </c>
      <c r="J418" s="30"/>
      <c r="L418" s="30" t="s">
        <v>267</v>
      </c>
      <c r="M418" s="30"/>
      <c r="N418" s="30"/>
      <c r="P418" s="75" t="s">
        <v>589</v>
      </c>
      <c r="Q418" s="91"/>
      <c r="R418" s="29"/>
      <c r="S418" s="39">
        <f t="shared" si="285"/>
        <v>69.05</v>
      </c>
      <c r="T418" s="37" t="s">
        <v>252</v>
      </c>
      <c r="U418" s="5" t="str">
        <f>+Instructions!$B$3</f>
        <v>J</v>
      </c>
      <c r="V418" s="52"/>
      <c r="W418" s="56">
        <f>+Instructions!$C$22</f>
        <v>0</v>
      </c>
      <c r="X418" s="17">
        <f t="shared" si="286"/>
        <v>69.05</v>
      </c>
      <c r="Y418" s="52"/>
      <c r="Z418" s="6" t="s">
        <v>616</v>
      </c>
      <c r="AA418" s="39">
        <v>69.05</v>
      </c>
      <c r="AB418" s="60">
        <f t="shared" si="287"/>
        <v>0</v>
      </c>
      <c r="AC418" s="17">
        <f t="shared" si="288"/>
        <v>69.05</v>
      </c>
      <c r="AD418" s="12">
        <f t="shared" si="289"/>
        <v>0</v>
      </c>
      <c r="AE418" s="124"/>
      <c r="AF418" s="131">
        <v>1</v>
      </c>
      <c r="AG418" s="38">
        <f t="shared" si="290"/>
        <v>69.05</v>
      </c>
      <c r="AH418" s="52"/>
      <c r="AJ418" s="17">
        <f t="shared" si="291"/>
        <v>69.05</v>
      </c>
      <c r="AK418" s="17">
        <f t="shared" si="292"/>
        <v>0</v>
      </c>
      <c r="AL418" s="17">
        <f t="shared" si="293"/>
        <v>0</v>
      </c>
      <c r="AM418" s="17" t="str">
        <f t="shared" si="294"/>
        <v/>
      </c>
      <c r="AO418" s="31" t="s">
        <v>57</v>
      </c>
    </row>
    <row r="419" spans="2:41" s="3" customFormat="1" ht="9.9499999999999993" customHeight="1" x14ac:dyDescent="0.2">
      <c r="B419" s="116" t="s">
        <v>53</v>
      </c>
      <c r="D419" s="40"/>
      <c r="E419" s="75" t="s">
        <v>246</v>
      </c>
      <c r="F419" s="75"/>
      <c r="G419" s="30" t="s">
        <v>91</v>
      </c>
      <c r="H419" s="30"/>
      <c r="I419" s="30" t="s">
        <v>249</v>
      </c>
      <c r="J419" s="30"/>
      <c r="L419" s="30" t="s">
        <v>268</v>
      </c>
      <c r="M419" s="30"/>
      <c r="N419" s="30"/>
      <c r="P419" s="75" t="s">
        <v>589</v>
      </c>
      <c r="Q419" s="91"/>
      <c r="R419" s="29"/>
      <c r="S419" s="39">
        <f t="shared" si="285"/>
        <v>68.05</v>
      </c>
      <c r="T419" s="37" t="s">
        <v>252</v>
      </c>
      <c r="U419" s="5" t="str">
        <f>+Instructions!$B$3</f>
        <v>J</v>
      </c>
      <c r="V419" s="52"/>
      <c r="W419" s="56">
        <f>+Instructions!$C$22</f>
        <v>0</v>
      </c>
      <c r="X419" s="17">
        <f t="shared" si="286"/>
        <v>68.05</v>
      </c>
      <c r="Y419" s="52"/>
      <c r="Z419" s="6" t="s">
        <v>616</v>
      </c>
      <c r="AA419" s="39">
        <v>68.05</v>
      </c>
      <c r="AB419" s="60">
        <f t="shared" si="287"/>
        <v>0</v>
      </c>
      <c r="AC419" s="17">
        <f t="shared" si="288"/>
        <v>68.05</v>
      </c>
      <c r="AD419" s="12">
        <f t="shared" si="289"/>
        <v>0</v>
      </c>
      <c r="AE419" s="124"/>
      <c r="AF419" s="131">
        <v>1</v>
      </c>
      <c r="AG419" s="38">
        <f t="shared" si="290"/>
        <v>68.05</v>
      </c>
      <c r="AH419" s="52"/>
      <c r="AJ419" s="17">
        <f t="shared" si="291"/>
        <v>68.05</v>
      </c>
      <c r="AK419" s="17">
        <f t="shared" si="292"/>
        <v>0</v>
      </c>
      <c r="AL419" s="17">
        <f t="shared" si="293"/>
        <v>0</v>
      </c>
      <c r="AM419" s="17" t="str">
        <f t="shared" si="294"/>
        <v/>
      </c>
      <c r="AO419" s="31" t="s">
        <v>57</v>
      </c>
    </row>
    <row r="420" spans="2:41" s="3" customFormat="1" ht="9.9499999999999993" customHeight="1" x14ac:dyDescent="0.2">
      <c r="B420" s="116" t="s">
        <v>53</v>
      </c>
      <c r="D420" s="40"/>
      <c r="E420" s="75" t="s">
        <v>246</v>
      </c>
      <c r="F420" s="75"/>
      <c r="G420" s="30" t="s">
        <v>91</v>
      </c>
      <c r="H420" s="30"/>
      <c r="I420" s="30" t="s">
        <v>249</v>
      </c>
      <c r="J420" s="30"/>
      <c r="L420" s="30" t="s">
        <v>269</v>
      </c>
      <c r="M420" s="30"/>
      <c r="N420" s="30"/>
      <c r="P420" s="75" t="s">
        <v>589</v>
      </c>
      <c r="Q420" s="91"/>
      <c r="R420" s="29"/>
      <c r="S420" s="39">
        <f t="shared" si="285"/>
        <v>81.25</v>
      </c>
      <c r="T420" s="37" t="s">
        <v>252</v>
      </c>
      <c r="U420" s="5" t="str">
        <f>+Instructions!$B$3</f>
        <v>J</v>
      </c>
      <c r="V420" s="52"/>
      <c r="W420" s="56">
        <f>+Instructions!$C$22</f>
        <v>0</v>
      </c>
      <c r="X420" s="17">
        <f t="shared" si="286"/>
        <v>81.25</v>
      </c>
      <c r="Y420" s="52"/>
      <c r="Z420" s="6" t="s">
        <v>616</v>
      </c>
      <c r="AA420" s="39">
        <v>81.25</v>
      </c>
      <c r="AB420" s="60">
        <f t="shared" si="287"/>
        <v>0</v>
      </c>
      <c r="AC420" s="17">
        <f t="shared" si="288"/>
        <v>81.25</v>
      </c>
      <c r="AD420" s="12">
        <f t="shared" si="289"/>
        <v>0</v>
      </c>
      <c r="AE420" s="124"/>
      <c r="AF420" s="131">
        <v>1</v>
      </c>
      <c r="AG420" s="38">
        <f t="shared" si="290"/>
        <v>81.25</v>
      </c>
      <c r="AH420" s="52"/>
      <c r="AJ420" s="17">
        <f t="shared" si="291"/>
        <v>81.25</v>
      </c>
      <c r="AK420" s="17">
        <f t="shared" si="292"/>
        <v>0</v>
      </c>
      <c r="AL420" s="17">
        <f t="shared" si="293"/>
        <v>0</v>
      </c>
      <c r="AM420" s="17" t="str">
        <f t="shared" si="294"/>
        <v/>
      </c>
      <c r="AO420" s="31" t="s">
        <v>57</v>
      </c>
    </row>
    <row r="421" spans="2:41" s="3" customFormat="1" ht="9.9499999999999993" customHeight="1" x14ac:dyDescent="0.2">
      <c r="B421" s="116" t="s">
        <v>53</v>
      </c>
      <c r="D421" s="40"/>
      <c r="E421" s="75" t="s">
        <v>246</v>
      </c>
      <c r="F421" s="75"/>
      <c r="G421" s="30" t="s">
        <v>91</v>
      </c>
      <c r="H421" s="30"/>
      <c r="I421" s="30" t="s">
        <v>249</v>
      </c>
      <c r="J421" s="30"/>
      <c r="L421" s="177">
        <v>710.5</v>
      </c>
      <c r="M421" s="30"/>
      <c r="N421" s="30"/>
      <c r="P421" s="75" t="s">
        <v>589</v>
      </c>
      <c r="Q421" s="91"/>
      <c r="R421" s="29"/>
      <c r="S421" s="39">
        <f t="shared" si="285"/>
        <v>56.85</v>
      </c>
      <c r="T421" s="37" t="s">
        <v>252</v>
      </c>
      <c r="U421" s="5" t="str">
        <f>+Instructions!$B$3</f>
        <v>J</v>
      </c>
      <c r="V421" s="52"/>
      <c r="W421" s="56">
        <f>+Instructions!$C$22</f>
        <v>0</v>
      </c>
      <c r="X421" s="17">
        <f t="shared" si="286"/>
        <v>56.85</v>
      </c>
      <c r="Y421" s="52"/>
      <c r="Z421" s="6" t="s">
        <v>616</v>
      </c>
      <c r="AA421" s="39">
        <v>56.85</v>
      </c>
      <c r="AB421" s="60">
        <f t="shared" si="287"/>
        <v>0</v>
      </c>
      <c r="AC421" s="17">
        <f t="shared" si="288"/>
        <v>56.85</v>
      </c>
      <c r="AD421" s="12">
        <f t="shared" si="289"/>
        <v>0</v>
      </c>
      <c r="AE421" s="124"/>
      <c r="AF421" s="131">
        <v>1</v>
      </c>
      <c r="AG421" s="38">
        <f t="shared" si="290"/>
        <v>56.85</v>
      </c>
      <c r="AH421" s="52"/>
      <c r="AJ421" s="17">
        <f t="shared" si="291"/>
        <v>56.85</v>
      </c>
      <c r="AK421" s="17">
        <f t="shared" si="292"/>
        <v>0</v>
      </c>
      <c r="AL421" s="17">
        <f t="shared" si="293"/>
        <v>0</v>
      </c>
      <c r="AM421" s="17" t="str">
        <f t="shared" si="294"/>
        <v/>
      </c>
      <c r="AO421" s="31" t="s">
        <v>57</v>
      </c>
    </row>
    <row r="422" spans="2:41" s="3" customFormat="1" ht="9.9499999999999993" customHeight="1" x14ac:dyDescent="0.2">
      <c r="B422" s="116" t="s">
        <v>53</v>
      </c>
      <c r="D422" s="40"/>
      <c r="E422" s="75" t="s">
        <v>246</v>
      </c>
      <c r="F422" s="75"/>
      <c r="G422" s="30" t="s">
        <v>91</v>
      </c>
      <c r="H422" s="30"/>
      <c r="I422" s="30" t="s">
        <v>249</v>
      </c>
      <c r="J422" s="30"/>
      <c r="L422" s="177">
        <v>720</v>
      </c>
      <c r="M422" s="30"/>
      <c r="N422" s="30"/>
      <c r="P422" s="75" t="s">
        <v>589</v>
      </c>
      <c r="Q422" s="91"/>
      <c r="R422" s="29"/>
      <c r="S422" s="39">
        <f t="shared" si="285"/>
        <v>59.9</v>
      </c>
      <c r="T422" s="37" t="s">
        <v>252</v>
      </c>
      <c r="U422" s="5" t="str">
        <f>+Instructions!$B$3</f>
        <v>J</v>
      </c>
      <c r="V422" s="52"/>
      <c r="W422" s="56">
        <f>+Instructions!$C$22</f>
        <v>0</v>
      </c>
      <c r="X422" s="17">
        <f t="shared" si="286"/>
        <v>59.9</v>
      </c>
      <c r="Y422" s="52"/>
      <c r="Z422" s="6" t="s">
        <v>616</v>
      </c>
      <c r="AA422" s="39">
        <v>59.9</v>
      </c>
      <c r="AB422" s="60">
        <f t="shared" si="287"/>
        <v>0</v>
      </c>
      <c r="AC422" s="17">
        <f t="shared" si="288"/>
        <v>59.9</v>
      </c>
      <c r="AD422" s="12">
        <f t="shared" si="289"/>
        <v>0</v>
      </c>
      <c r="AE422" s="124"/>
      <c r="AF422" s="131">
        <v>1</v>
      </c>
      <c r="AG422" s="38">
        <f t="shared" si="290"/>
        <v>59.9</v>
      </c>
      <c r="AH422" s="52"/>
      <c r="AJ422" s="17">
        <f t="shared" si="291"/>
        <v>59.9</v>
      </c>
      <c r="AK422" s="17">
        <f t="shared" si="292"/>
        <v>0</v>
      </c>
      <c r="AL422" s="17">
        <f t="shared" si="293"/>
        <v>0</v>
      </c>
      <c r="AM422" s="17" t="str">
        <f t="shared" si="294"/>
        <v/>
      </c>
      <c r="AO422" s="31" t="s">
        <v>57</v>
      </c>
    </row>
    <row r="423" spans="2:41" s="3" customFormat="1" ht="9.75" customHeight="1" x14ac:dyDescent="0.2">
      <c r="B423" s="116" t="s">
        <v>53</v>
      </c>
      <c r="D423" s="40"/>
      <c r="E423" s="75" t="s">
        <v>246</v>
      </c>
      <c r="F423" s="75"/>
      <c r="G423" s="30" t="s">
        <v>91</v>
      </c>
      <c r="H423" s="30"/>
      <c r="I423" s="30" t="s">
        <v>249</v>
      </c>
      <c r="J423" s="30"/>
      <c r="L423" s="177">
        <v>721</v>
      </c>
      <c r="M423" s="30"/>
      <c r="N423" s="30"/>
      <c r="P423" s="75" t="s">
        <v>589</v>
      </c>
      <c r="Q423" s="91"/>
      <c r="R423" s="29"/>
      <c r="S423" s="39">
        <f t="shared" si="285"/>
        <v>59.9</v>
      </c>
      <c r="T423" s="37" t="s">
        <v>252</v>
      </c>
      <c r="U423" s="5" t="str">
        <f>+Instructions!$B$3</f>
        <v>J</v>
      </c>
      <c r="V423" s="52"/>
      <c r="W423" s="56">
        <f>+Instructions!$C$22</f>
        <v>0</v>
      </c>
      <c r="X423" s="17">
        <f t="shared" si="286"/>
        <v>59.9</v>
      </c>
      <c r="Y423" s="52"/>
      <c r="Z423" s="6" t="s">
        <v>616</v>
      </c>
      <c r="AA423" s="39">
        <v>59.9</v>
      </c>
      <c r="AB423" s="60">
        <f t="shared" si="287"/>
        <v>0</v>
      </c>
      <c r="AC423" s="17">
        <f t="shared" si="288"/>
        <v>59.9</v>
      </c>
      <c r="AD423" s="12">
        <f t="shared" si="289"/>
        <v>0</v>
      </c>
      <c r="AE423" s="124"/>
      <c r="AF423" s="131">
        <v>1</v>
      </c>
      <c r="AG423" s="38">
        <f t="shared" si="290"/>
        <v>59.9</v>
      </c>
      <c r="AH423" s="52"/>
      <c r="AJ423" s="17">
        <f t="shared" si="291"/>
        <v>59.9</v>
      </c>
      <c r="AK423" s="17">
        <f t="shared" si="292"/>
        <v>0</v>
      </c>
      <c r="AL423" s="17">
        <f t="shared" si="293"/>
        <v>0</v>
      </c>
      <c r="AM423" s="17" t="str">
        <f t="shared" si="294"/>
        <v/>
      </c>
      <c r="AO423" s="31" t="s">
        <v>57</v>
      </c>
    </row>
    <row r="424" spans="2:41" s="3" customFormat="1" ht="9.9499999999999993" customHeight="1" x14ac:dyDescent="0.2">
      <c r="B424" s="116" t="s">
        <v>53</v>
      </c>
      <c r="D424" s="40"/>
      <c r="E424" s="75" t="s">
        <v>246</v>
      </c>
      <c r="F424" s="75"/>
      <c r="G424" s="30" t="s">
        <v>91</v>
      </c>
      <c r="H424" s="30"/>
      <c r="I424" s="30" t="s">
        <v>249</v>
      </c>
      <c r="J424" s="30"/>
      <c r="L424" s="177">
        <v>746</v>
      </c>
      <c r="M424" s="30"/>
      <c r="N424" s="30"/>
      <c r="P424" s="75" t="s">
        <v>589</v>
      </c>
      <c r="Q424" s="91"/>
      <c r="R424" s="29"/>
      <c r="S424" s="39">
        <f t="shared" ref="S424:S433" si="295">IF(Suggested="Yes",AA424,AG424)</f>
        <v>74.150000000000006</v>
      </c>
      <c r="T424" s="37" t="s">
        <v>252</v>
      </c>
      <c r="U424" s="5" t="str">
        <f>+Instructions!$B$3</f>
        <v>J</v>
      </c>
      <c r="V424" s="52"/>
      <c r="W424" s="56">
        <f>+Instructions!$C$22</f>
        <v>0</v>
      </c>
      <c r="X424" s="17">
        <f t="shared" si="286"/>
        <v>74.150000000000006</v>
      </c>
      <c r="Y424" s="52"/>
      <c r="Z424" s="6" t="s">
        <v>616</v>
      </c>
      <c r="AA424" s="39">
        <v>74.150000000000006</v>
      </c>
      <c r="AB424" s="60">
        <f t="shared" ref="AB424:AB435" si="296">+W424</f>
        <v>0</v>
      </c>
      <c r="AC424" s="17">
        <f t="shared" ref="AC424:AC435" si="297">+X424</f>
        <v>74.150000000000006</v>
      </c>
      <c r="AD424" s="12">
        <f t="shared" ref="AD424:AD435" si="298">(AG424-AC424)/AG424</f>
        <v>0</v>
      </c>
      <c r="AE424" s="124"/>
      <c r="AF424" s="131">
        <v>1</v>
      </c>
      <c r="AG424" s="38">
        <f t="shared" ref="AG424:AG435" si="299">SUM(AJ424:AL424)+AE424</f>
        <v>74.150000000000006</v>
      </c>
      <c r="AH424" s="52"/>
      <c r="AJ424" s="17">
        <f t="shared" ref="AJ424:AJ435" si="300">ROUND(AC424/(1-VLOOKUP(AF424,Group,2,FALSE)),2)</f>
        <v>74.150000000000006</v>
      </c>
      <c r="AK424" s="17">
        <f t="shared" ref="AK424:AK435" si="301">IF(VLOOKUP(AF424,Group,5,FALSE)="YES",VLOOKUP(ROUND(ROUND(AJ424,1)-AJ424,2),Round,2,FALSE)+VLOOKUP(AF424,Group,6,FALSE),0)</f>
        <v>0</v>
      </c>
      <c r="AL424" s="17">
        <f t="shared" ref="AL424:AL435" si="302">IF(VLOOKUP(AF424,Group,7,FALSE)="",0,ROUND(AJ424-0.04999,1)-AJ424+AM424)</f>
        <v>0</v>
      </c>
      <c r="AM424" s="17" t="str">
        <f t="shared" ref="AM424:AM435" si="303">IF(VLOOKUP(AF424,Group,7,FALSE)="","",VLOOKUP(AF424,Group,7,FALSE))</f>
        <v/>
      </c>
      <c r="AO424" s="31" t="s">
        <v>57</v>
      </c>
    </row>
    <row r="425" spans="2:41" s="3" customFormat="1" ht="9.9499999999999993" customHeight="1" x14ac:dyDescent="0.2">
      <c r="B425" s="116" t="s">
        <v>53</v>
      </c>
      <c r="D425" s="40"/>
      <c r="E425" s="75" t="s">
        <v>246</v>
      </c>
      <c r="F425" s="75"/>
      <c r="G425" s="30" t="s">
        <v>91</v>
      </c>
      <c r="H425" s="30"/>
      <c r="I425" s="30" t="s">
        <v>249</v>
      </c>
      <c r="J425" s="30"/>
      <c r="K425" s="30"/>
      <c r="L425" s="177">
        <v>921</v>
      </c>
      <c r="M425" s="30"/>
      <c r="N425" s="30"/>
      <c r="P425" s="75" t="s">
        <v>589</v>
      </c>
      <c r="Q425" s="91"/>
      <c r="R425" s="29"/>
      <c r="S425" s="39">
        <f t="shared" si="295"/>
        <v>84.3</v>
      </c>
      <c r="T425" s="37" t="s">
        <v>252</v>
      </c>
      <c r="U425" s="5" t="str">
        <f>+Instructions!$B$3</f>
        <v>J</v>
      </c>
      <c r="V425" s="52"/>
      <c r="W425" s="56">
        <f>+Instructions!$C$22</f>
        <v>0</v>
      </c>
      <c r="X425" s="17">
        <f t="shared" si="286"/>
        <v>84.3</v>
      </c>
      <c r="Y425" s="52"/>
      <c r="Z425" s="6" t="s">
        <v>616</v>
      </c>
      <c r="AA425" s="39">
        <v>84.3</v>
      </c>
      <c r="AB425" s="60">
        <f t="shared" si="296"/>
        <v>0</v>
      </c>
      <c r="AC425" s="17">
        <f t="shared" si="297"/>
        <v>84.3</v>
      </c>
      <c r="AD425" s="12">
        <f t="shared" si="298"/>
        <v>0</v>
      </c>
      <c r="AE425" s="124"/>
      <c r="AF425" s="131">
        <v>1</v>
      </c>
      <c r="AG425" s="38">
        <f t="shared" si="299"/>
        <v>84.3</v>
      </c>
      <c r="AH425" s="52"/>
      <c r="AJ425" s="17">
        <f t="shared" si="300"/>
        <v>84.3</v>
      </c>
      <c r="AK425" s="17">
        <f t="shared" si="301"/>
        <v>0</v>
      </c>
      <c r="AL425" s="17">
        <f t="shared" si="302"/>
        <v>0</v>
      </c>
      <c r="AM425" s="17" t="str">
        <f t="shared" si="303"/>
        <v/>
      </c>
      <c r="AO425" s="31" t="s">
        <v>57</v>
      </c>
    </row>
    <row r="426" spans="2:41" s="3" customFormat="1" ht="9.9499999999999993" customHeight="1" x14ac:dyDescent="0.2">
      <c r="B426" s="116" t="s">
        <v>53</v>
      </c>
      <c r="D426" s="40"/>
      <c r="E426" s="75" t="s">
        <v>246</v>
      </c>
      <c r="F426" s="75"/>
      <c r="G426" s="30" t="s">
        <v>91</v>
      </c>
      <c r="H426" s="30"/>
      <c r="I426" s="30" t="s">
        <v>249</v>
      </c>
      <c r="J426" s="30"/>
      <c r="L426" s="177" t="s">
        <v>273</v>
      </c>
      <c r="M426" s="30"/>
      <c r="N426" s="30"/>
      <c r="P426" s="75" t="s">
        <v>589</v>
      </c>
      <c r="Q426" s="91"/>
      <c r="R426" s="29"/>
      <c r="S426" s="39">
        <f t="shared" si="295"/>
        <v>68.05</v>
      </c>
      <c r="T426" s="37" t="s">
        <v>252</v>
      </c>
      <c r="U426" s="5" t="str">
        <f>+Instructions!$B$3</f>
        <v>J</v>
      </c>
      <c r="V426" s="52"/>
      <c r="W426" s="56">
        <f>+Instructions!$C$22</f>
        <v>0</v>
      </c>
      <c r="X426" s="17">
        <f t="shared" ref="X426:X435" si="304">ROUND($AA426*(1-W426)+0.004999,2)</f>
        <v>68.05</v>
      </c>
      <c r="Y426" s="52"/>
      <c r="Z426" s="6" t="s">
        <v>616</v>
      </c>
      <c r="AA426" s="39">
        <v>68.05</v>
      </c>
      <c r="AB426" s="60">
        <f t="shared" si="296"/>
        <v>0</v>
      </c>
      <c r="AC426" s="17">
        <f t="shared" si="297"/>
        <v>68.05</v>
      </c>
      <c r="AD426" s="12">
        <f t="shared" si="298"/>
        <v>0</v>
      </c>
      <c r="AE426" s="124"/>
      <c r="AF426" s="131">
        <v>1</v>
      </c>
      <c r="AG426" s="38">
        <f t="shared" si="299"/>
        <v>68.05</v>
      </c>
      <c r="AH426" s="52"/>
      <c r="AJ426" s="17">
        <f t="shared" si="300"/>
        <v>68.05</v>
      </c>
      <c r="AK426" s="17">
        <f t="shared" si="301"/>
        <v>0</v>
      </c>
      <c r="AL426" s="17">
        <f t="shared" si="302"/>
        <v>0</v>
      </c>
      <c r="AM426" s="17" t="str">
        <f t="shared" si="303"/>
        <v/>
      </c>
      <c r="AO426" s="31" t="s">
        <v>57</v>
      </c>
    </row>
    <row r="427" spans="2:41" s="3" customFormat="1" ht="9.9499999999999993" customHeight="1" x14ac:dyDescent="0.2">
      <c r="B427" s="116" t="s">
        <v>53</v>
      </c>
      <c r="D427" s="40"/>
      <c r="E427" s="75" t="s">
        <v>246</v>
      </c>
      <c r="F427" s="75"/>
      <c r="G427" s="30" t="s">
        <v>91</v>
      </c>
      <c r="H427" s="30"/>
      <c r="I427" s="30" t="s">
        <v>249</v>
      </c>
      <c r="J427" s="30"/>
      <c r="K427" s="30"/>
      <c r="L427" s="30" t="s">
        <v>591</v>
      </c>
      <c r="M427" s="30"/>
      <c r="N427" s="30"/>
      <c r="P427" s="75" t="s">
        <v>589</v>
      </c>
      <c r="Q427" s="91"/>
      <c r="R427" s="29"/>
      <c r="S427" s="39">
        <f>IF(Suggested="Yes",AA427,AG427)</f>
        <v>74.150000000000006</v>
      </c>
      <c r="T427" s="37" t="s">
        <v>252</v>
      </c>
      <c r="U427" s="5" t="str">
        <f>+Instructions!$B$3</f>
        <v>J</v>
      </c>
      <c r="V427" s="52"/>
      <c r="W427" s="56">
        <f>+Instructions!$C$22</f>
        <v>0</v>
      </c>
      <c r="X427" s="17">
        <f t="shared" ref="X427:X428" si="305">ROUND($AA427*(1-W427)+0.004999,2)</f>
        <v>74.150000000000006</v>
      </c>
      <c r="Y427" s="52"/>
      <c r="Z427" s="6" t="s">
        <v>616</v>
      </c>
      <c r="AA427" s="39">
        <v>74.150000000000006</v>
      </c>
      <c r="AB427" s="60">
        <f t="shared" ref="AB427:AB428" si="306">+W427</f>
        <v>0</v>
      </c>
      <c r="AC427" s="17">
        <f t="shared" ref="AC427:AC428" si="307">+X427</f>
        <v>74.150000000000006</v>
      </c>
      <c r="AD427" s="12">
        <f t="shared" ref="AD427:AD428" si="308">(AG427-AC427)/AG427</f>
        <v>0</v>
      </c>
      <c r="AE427" s="124"/>
      <c r="AF427" s="131">
        <v>1</v>
      </c>
      <c r="AG427" s="38">
        <f t="shared" ref="AG427:AG428" si="309">SUM(AJ427:AL427)+AE427</f>
        <v>74.150000000000006</v>
      </c>
      <c r="AH427" s="52"/>
      <c r="AJ427" s="17">
        <f t="shared" ref="AJ427:AJ428" si="310">ROUND(AC427/(1-VLOOKUP(AF427,Group,2,FALSE)),2)</f>
        <v>74.150000000000006</v>
      </c>
      <c r="AK427" s="17">
        <f t="shared" ref="AK427:AK428" si="311">IF(VLOOKUP(AF427,Group,5,FALSE)="YES",VLOOKUP(ROUND(ROUND(AJ427,1)-AJ427,2),Round,2,FALSE)+VLOOKUP(AF427,Group,6,FALSE),0)</f>
        <v>0</v>
      </c>
      <c r="AL427" s="17">
        <f t="shared" ref="AL427:AL428" si="312">IF(VLOOKUP(AF427,Group,7,FALSE)="",0,ROUND(AJ427-0.04999,1)-AJ427+AM427)</f>
        <v>0</v>
      </c>
      <c r="AM427" s="17" t="str">
        <f t="shared" ref="AM427:AM428" si="313">IF(VLOOKUP(AF427,Group,7,FALSE)="","",VLOOKUP(AF427,Group,7,FALSE))</f>
        <v/>
      </c>
      <c r="AO427" s="31" t="s">
        <v>57</v>
      </c>
    </row>
    <row r="428" spans="2:41" s="3" customFormat="1" ht="9.9499999999999993" customHeight="1" x14ac:dyDescent="0.2">
      <c r="B428" s="116" t="s">
        <v>53</v>
      </c>
      <c r="D428" s="40"/>
      <c r="E428" s="75" t="s">
        <v>246</v>
      </c>
      <c r="F428" s="75"/>
      <c r="G428" s="30" t="s">
        <v>91</v>
      </c>
      <c r="H428" s="30"/>
      <c r="I428" s="30" t="s">
        <v>249</v>
      </c>
      <c r="J428" s="30"/>
      <c r="K428" s="30"/>
      <c r="L428" s="30" t="s">
        <v>592</v>
      </c>
      <c r="M428" s="30"/>
      <c r="N428" s="30"/>
      <c r="P428" s="75" t="s">
        <v>589</v>
      </c>
      <c r="Q428" s="91"/>
      <c r="R428" s="29"/>
      <c r="S428" s="39">
        <f>IF(Suggested="Yes",AA428,AG428)</f>
        <v>107.6</v>
      </c>
      <c r="T428" s="37" t="s">
        <v>252</v>
      </c>
      <c r="U428" s="5" t="str">
        <f>+Instructions!$B$3</f>
        <v>J</v>
      </c>
      <c r="V428" s="52"/>
      <c r="W428" s="56">
        <f>+Instructions!$C$22</f>
        <v>0</v>
      </c>
      <c r="X428" s="17">
        <f t="shared" si="305"/>
        <v>107.6</v>
      </c>
      <c r="Y428" s="52"/>
      <c r="Z428" s="6" t="s">
        <v>616</v>
      </c>
      <c r="AA428" s="39">
        <v>107.6</v>
      </c>
      <c r="AB428" s="60">
        <f t="shared" si="306"/>
        <v>0</v>
      </c>
      <c r="AC428" s="17">
        <f t="shared" si="307"/>
        <v>107.6</v>
      </c>
      <c r="AD428" s="12">
        <f t="shared" si="308"/>
        <v>0</v>
      </c>
      <c r="AE428" s="124"/>
      <c r="AF428" s="131">
        <v>1</v>
      </c>
      <c r="AG428" s="38">
        <f t="shared" si="309"/>
        <v>107.6</v>
      </c>
      <c r="AH428" s="52"/>
      <c r="AJ428" s="17">
        <f t="shared" si="310"/>
        <v>107.6</v>
      </c>
      <c r="AK428" s="17">
        <f t="shared" si="311"/>
        <v>0</v>
      </c>
      <c r="AL428" s="17">
        <f t="shared" si="312"/>
        <v>0</v>
      </c>
      <c r="AM428" s="17" t="str">
        <f t="shared" si="313"/>
        <v/>
      </c>
      <c r="AO428" s="31" t="s">
        <v>57</v>
      </c>
    </row>
    <row r="429" spans="2:41" s="3" customFormat="1" ht="9.9499999999999993" customHeight="1" x14ac:dyDescent="0.2">
      <c r="B429" s="116" t="s">
        <v>53</v>
      </c>
      <c r="D429" s="40"/>
      <c r="E429" s="75" t="s">
        <v>246</v>
      </c>
      <c r="F429" s="75"/>
      <c r="G429" s="30" t="s">
        <v>91</v>
      </c>
      <c r="H429" s="30"/>
      <c r="I429" s="30" t="s">
        <v>249</v>
      </c>
      <c r="J429" s="30"/>
      <c r="K429" s="30"/>
      <c r="L429" s="30" t="s">
        <v>593</v>
      </c>
      <c r="M429" s="30"/>
      <c r="N429" s="30"/>
      <c r="P429" s="75" t="s">
        <v>589</v>
      </c>
      <c r="Q429" s="91"/>
      <c r="R429" s="29"/>
      <c r="S429" s="39">
        <f>IF(Suggested="Yes",AA429,AG429)</f>
        <v>81.25</v>
      </c>
      <c r="T429" s="37" t="s">
        <v>252</v>
      </c>
      <c r="U429" s="5" t="str">
        <f>+Instructions!$B$3</f>
        <v>J</v>
      </c>
      <c r="V429" s="52"/>
      <c r="W429" s="56">
        <f>+Instructions!$C$22</f>
        <v>0</v>
      </c>
      <c r="X429" s="17">
        <f t="shared" si="304"/>
        <v>81.25</v>
      </c>
      <c r="Y429" s="52"/>
      <c r="Z429" s="6" t="s">
        <v>616</v>
      </c>
      <c r="AA429" s="39">
        <v>81.25</v>
      </c>
      <c r="AB429" s="60">
        <f t="shared" si="296"/>
        <v>0</v>
      </c>
      <c r="AC429" s="17">
        <f t="shared" si="297"/>
        <v>81.25</v>
      </c>
      <c r="AD429" s="12">
        <f t="shared" si="298"/>
        <v>0</v>
      </c>
      <c r="AE429" s="124"/>
      <c r="AF429" s="131">
        <v>1</v>
      </c>
      <c r="AG429" s="38">
        <f t="shared" si="299"/>
        <v>81.25</v>
      </c>
      <c r="AH429" s="52"/>
      <c r="AJ429" s="17">
        <f t="shared" si="300"/>
        <v>81.25</v>
      </c>
      <c r="AK429" s="17">
        <f t="shared" si="301"/>
        <v>0</v>
      </c>
      <c r="AL429" s="17">
        <f t="shared" si="302"/>
        <v>0</v>
      </c>
      <c r="AM429" s="17" t="str">
        <f t="shared" si="303"/>
        <v/>
      </c>
      <c r="AO429" s="31" t="s">
        <v>57</v>
      </c>
    </row>
    <row r="430" spans="2:41" s="3" customFormat="1" ht="9.9499999999999993" customHeight="1" x14ac:dyDescent="0.2">
      <c r="B430" s="116" t="s">
        <v>53</v>
      </c>
      <c r="D430" s="40"/>
      <c r="E430" s="75" t="s">
        <v>246</v>
      </c>
      <c r="F430" s="75"/>
      <c r="G430" s="30" t="s">
        <v>91</v>
      </c>
      <c r="H430" s="30"/>
      <c r="I430" s="30" t="s">
        <v>249</v>
      </c>
      <c r="J430" s="30"/>
      <c r="K430" s="30"/>
      <c r="L430" s="30" t="s">
        <v>594</v>
      </c>
      <c r="M430" s="30"/>
      <c r="N430" s="30"/>
      <c r="P430" s="75" t="s">
        <v>589</v>
      </c>
      <c r="Q430" s="91"/>
      <c r="R430" s="29"/>
      <c r="S430" s="39">
        <f>IF(Suggested="Yes",AA430,AG430)</f>
        <v>67</v>
      </c>
      <c r="T430" s="37" t="s">
        <v>252</v>
      </c>
      <c r="U430" s="5" t="str">
        <f>+Instructions!$B$3</f>
        <v>J</v>
      </c>
      <c r="V430" s="52"/>
      <c r="W430" s="56">
        <f>+Instructions!$C$22</f>
        <v>0</v>
      </c>
      <c r="X430" s="17">
        <f t="shared" ref="X430" si="314">ROUND($AA430*(1-W430)+0.004999,2)</f>
        <v>67</v>
      </c>
      <c r="Y430" s="52"/>
      <c r="Z430" s="6" t="s">
        <v>616</v>
      </c>
      <c r="AA430" s="39">
        <v>67</v>
      </c>
      <c r="AB430" s="60">
        <f t="shared" ref="AB430" si="315">+W430</f>
        <v>0</v>
      </c>
      <c r="AC430" s="17">
        <f t="shared" ref="AC430" si="316">+X430</f>
        <v>67</v>
      </c>
      <c r="AD430" s="12">
        <f t="shared" ref="AD430" si="317">(AG430-AC430)/AG430</f>
        <v>0</v>
      </c>
      <c r="AE430" s="124"/>
      <c r="AF430" s="131">
        <v>1</v>
      </c>
      <c r="AG430" s="38">
        <f t="shared" ref="AG430" si="318">SUM(AJ430:AL430)+AE430</f>
        <v>67</v>
      </c>
      <c r="AH430" s="52"/>
      <c r="AJ430" s="17">
        <f t="shared" ref="AJ430" si="319">ROUND(AC430/(1-VLOOKUP(AF430,Group,2,FALSE)),2)</f>
        <v>67</v>
      </c>
      <c r="AK430" s="17">
        <f t="shared" ref="AK430" si="320">IF(VLOOKUP(AF430,Group,5,FALSE)="YES",VLOOKUP(ROUND(ROUND(AJ430,1)-AJ430,2),Round,2,FALSE)+VLOOKUP(AF430,Group,6,FALSE),0)</f>
        <v>0</v>
      </c>
      <c r="AL430" s="17">
        <f t="shared" ref="AL430" si="321">IF(VLOOKUP(AF430,Group,7,FALSE)="",0,ROUND(AJ430-0.04999,1)-AJ430+AM430)</f>
        <v>0</v>
      </c>
      <c r="AM430" s="17" t="str">
        <f t="shared" ref="AM430" si="322">IF(VLOOKUP(AF430,Group,7,FALSE)="","",VLOOKUP(AF430,Group,7,FALSE))</f>
        <v/>
      </c>
      <c r="AO430" s="31" t="s">
        <v>57</v>
      </c>
    </row>
    <row r="431" spans="2:41" s="3" customFormat="1" ht="9.9499999999999993" customHeight="1" x14ac:dyDescent="0.2">
      <c r="B431" s="116" t="s">
        <v>53</v>
      </c>
      <c r="D431" s="40"/>
      <c r="E431" s="75" t="s">
        <v>246</v>
      </c>
      <c r="F431" s="75"/>
      <c r="G431" s="30" t="s">
        <v>91</v>
      </c>
      <c r="H431" s="30"/>
      <c r="I431" s="30" t="s">
        <v>249</v>
      </c>
      <c r="J431" s="30"/>
      <c r="K431" s="30"/>
      <c r="L431" s="30" t="s">
        <v>595</v>
      </c>
      <c r="M431" s="30"/>
      <c r="N431" s="30"/>
      <c r="P431" s="75" t="s">
        <v>589</v>
      </c>
      <c r="Q431" s="91"/>
      <c r="R431" s="29"/>
      <c r="S431" s="39">
        <f>IF(Suggested="Yes",AA431,AG431)</f>
        <v>84.3</v>
      </c>
      <c r="T431" s="37" t="s">
        <v>252</v>
      </c>
      <c r="U431" s="5" t="str">
        <f>+Instructions!$B$3</f>
        <v>J</v>
      </c>
      <c r="V431" s="52"/>
      <c r="W431" s="56">
        <f>+Instructions!$C$22</f>
        <v>0</v>
      </c>
      <c r="X431" s="17">
        <f t="shared" si="304"/>
        <v>84.3</v>
      </c>
      <c r="Y431" s="52"/>
      <c r="Z431" s="6" t="s">
        <v>616</v>
      </c>
      <c r="AA431" s="39">
        <v>84.3</v>
      </c>
      <c r="AB431" s="60">
        <f t="shared" si="296"/>
        <v>0</v>
      </c>
      <c r="AC431" s="17">
        <f t="shared" si="297"/>
        <v>84.3</v>
      </c>
      <c r="AD431" s="12">
        <f t="shared" si="298"/>
        <v>0</v>
      </c>
      <c r="AE431" s="124"/>
      <c r="AF431" s="131">
        <v>1</v>
      </c>
      <c r="AG431" s="38">
        <f t="shared" si="299"/>
        <v>84.3</v>
      </c>
      <c r="AH431" s="52"/>
      <c r="AJ431" s="17">
        <f t="shared" si="300"/>
        <v>84.3</v>
      </c>
      <c r="AK431" s="17">
        <f t="shared" si="301"/>
        <v>0</v>
      </c>
      <c r="AL431" s="17">
        <f t="shared" si="302"/>
        <v>0</v>
      </c>
      <c r="AM431" s="17" t="str">
        <f t="shared" si="303"/>
        <v/>
      </c>
      <c r="AO431" s="31" t="s">
        <v>57</v>
      </c>
    </row>
    <row r="432" spans="2:41" s="3" customFormat="1" ht="9.9499999999999993" customHeight="1" x14ac:dyDescent="0.2">
      <c r="B432" s="116" t="s">
        <v>53</v>
      </c>
      <c r="D432" s="40"/>
      <c r="E432" s="75" t="s">
        <v>246</v>
      </c>
      <c r="F432" s="75"/>
      <c r="G432" s="30" t="s">
        <v>91</v>
      </c>
      <c r="H432" s="30"/>
      <c r="I432" s="30" t="s">
        <v>249</v>
      </c>
      <c r="J432" s="30"/>
      <c r="L432" s="177" t="s">
        <v>274</v>
      </c>
      <c r="M432" s="30"/>
      <c r="N432" s="30"/>
      <c r="P432" s="75" t="s">
        <v>589</v>
      </c>
      <c r="Q432" s="91"/>
      <c r="R432" s="29"/>
      <c r="S432" s="39">
        <f t="shared" si="295"/>
        <v>75.150000000000006</v>
      </c>
      <c r="T432" s="37" t="s">
        <v>252</v>
      </c>
      <c r="U432" s="5" t="str">
        <f>+Instructions!$B$3</f>
        <v>J</v>
      </c>
      <c r="V432" s="52"/>
      <c r="W432" s="56">
        <f>+Instructions!$C$22</f>
        <v>0</v>
      </c>
      <c r="X432" s="17">
        <f t="shared" si="304"/>
        <v>75.150000000000006</v>
      </c>
      <c r="Y432" s="52"/>
      <c r="Z432" s="6" t="s">
        <v>616</v>
      </c>
      <c r="AA432" s="39">
        <v>75.150000000000006</v>
      </c>
      <c r="AB432" s="60">
        <f t="shared" si="296"/>
        <v>0</v>
      </c>
      <c r="AC432" s="17">
        <f t="shared" si="297"/>
        <v>75.150000000000006</v>
      </c>
      <c r="AD432" s="12">
        <f t="shared" si="298"/>
        <v>0</v>
      </c>
      <c r="AE432" s="124"/>
      <c r="AF432" s="131">
        <v>1</v>
      </c>
      <c r="AG432" s="38">
        <f t="shared" si="299"/>
        <v>75.150000000000006</v>
      </c>
      <c r="AH432" s="52"/>
      <c r="AJ432" s="17">
        <f t="shared" si="300"/>
        <v>75.150000000000006</v>
      </c>
      <c r="AK432" s="17">
        <f t="shared" si="301"/>
        <v>0</v>
      </c>
      <c r="AL432" s="17">
        <f t="shared" si="302"/>
        <v>0</v>
      </c>
      <c r="AM432" s="17" t="str">
        <f t="shared" si="303"/>
        <v/>
      </c>
      <c r="AO432" s="31" t="s">
        <v>57</v>
      </c>
    </row>
    <row r="433" spans="2:41" s="3" customFormat="1" ht="9.9499999999999993" customHeight="1" x14ac:dyDescent="0.2">
      <c r="B433" s="116" t="s">
        <v>53</v>
      </c>
      <c r="D433" s="40"/>
      <c r="E433" s="75" t="s">
        <v>246</v>
      </c>
      <c r="F433" s="75"/>
      <c r="G433" s="30" t="s">
        <v>91</v>
      </c>
      <c r="H433" s="30"/>
      <c r="I433" s="30" t="s">
        <v>249</v>
      </c>
      <c r="J433" s="30"/>
      <c r="L433" s="177" t="s">
        <v>275</v>
      </c>
      <c r="M433" s="30"/>
      <c r="N433" s="30"/>
      <c r="P433" s="75" t="s">
        <v>589</v>
      </c>
      <c r="Q433" s="91"/>
      <c r="R433" s="29"/>
      <c r="S433" s="39">
        <f t="shared" si="295"/>
        <v>60.95</v>
      </c>
      <c r="T433" s="37" t="s">
        <v>252</v>
      </c>
      <c r="U433" s="5" t="str">
        <f>+Instructions!$B$3</f>
        <v>J</v>
      </c>
      <c r="V433" s="52"/>
      <c r="W433" s="56">
        <f>+Instructions!$C$22</f>
        <v>0</v>
      </c>
      <c r="X433" s="17">
        <f t="shared" si="304"/>
        <v>60.95</v>
      </c>
      <c r="Y433" s="52"/>
      <c r="Z433" s="6" t="s">
        <v>616</v>
      </c>
      <c r="AA433" s="39">
        <v>60.95</v>
      </c>
      <c r="AB433" s="60">
        <f t="shared" si="296"/>
        <v>0</v>
      </c>
      <c r="AC433" s="17">
        <f t="shared" si="297"/>
        <v>60.95</v>
      </c>
      <c r="AD433" s="12">
        <f t="shared" si="298"/>
        <v>0</v>
      </c>
      <c r="AE433" s="124"/>
      <c r="AF433" s="131">
        <v>1</v>
      </c>
      <c r="AG433" s="38">
        <f t="shared" si="299"/>
        <v>60.95</v>
      </c>
      <c r="AH433" s="52"/>
      <c r="AJ433" s="17">
        <f t="shared" si="300"/>
        <v>60.95</v>
      </c>
      <c r="AK433" s="17">
        <f t="shared" si="301"/>
        <v>0</v>
      </c>
      <c r="AL433" s="17">
        <f t="shared" si="302"/>
        <v>0</v>
      </c>
      <c r="AM433" s="17" t="str">
        <f t="shared" si="303"/>
        <v/>
      </c>
      <c r="AO433" s="31" t="s">
        <v>57</v>
      </c>
    </row>
    <row r="434" spans="2:41" s="3" customFormat="1" ht="9.9499999999999993" customHeight="1" x14ac:dyDescent="0.2">
      <c r="B434" s="116" t="s">
        <v>53</v>
      </c>
      <c r="D434" s="40"/>
      <c r="E434" s="75" t="s">
        <v>246</v>
      </c>
      <c r="F434" s="75"/>
      <c r="G434" s="30" t="s">
        <v>91</v>
      </c>
      <c r="H434" s="30"/>
      <c r="I434" s="30" t="s">
        <v>249</v>
      </c>
      <c r="J434" s="30"/>
      <c r="K434" s="30"/>
      <c r="L434" s="30" t="s">
        <v>596</v>
      </c>
      <c r="M434" s="30"/>
      <c r="N434" s="30"/>
      <c r="P434" s="75" t="s">
        <v>589</v>
      </c>
      <c r="Q434" s="91"/>
      <c r="R434" s="29"/>
      <c r="S434" s="39">
        <f>IF(Suggested="Yes",AA434,AG434)</f>
        <v>66</v>
      </c>
      <c r="T434" s="37" t="s">
        <v>252</v>
      </c>
      <c r="U434" s="5" t="str">
        <f>+Instructions!$B$3</f>
        <v>J</v>
      </c>
      <c r="V434" s="52"/>
      <c r="W434" s="56">
        <f>+Instructions!$C$22</f>
        <v>0</v>
      </c>
      <c r="X434" s="17">
        <f t="shared" si="304"/>
        <v>66</v>
      </c>
      <c r="Y434" s="52"/>
      <c r="Z434" s="6" t="s">
        <v>616</v>
      </c>
      <c r="AA434" s="39">
        <v>66</v>
      </c>
      <c r="AB434" s="60">
        <f t="shared" si="296"/>
        <v>0</v>
      </c>
      <c r="AC434" s="17">
        <f t="shared" si="297"/>
        <v>66</v>
      </c>
      <c r="AD434" s="12">
        <f t="shared" si="298"/>
        <v>0</v>
      </c>
      <c r="AE434" s="124"/>
      <c r="AF434" s="131">
        <v>1</v>
      </c>
      <c r="AG434" s="38">
        <f t="shared" si="299"/>
        <v>66</v>
      </c>
      <c r="AH434" s="52"/>
      <c r="AJ434" s="17">
        <f t="shared" si="300"/>
        <v>66</v>
      </c>
      <c r="AK434" s="17">
        <f t="shared" si="301"/>
        <v>0</v>
      </c>
      <c r="AL434" s="17">
        <f t="shared" si="302"/>
        <v>0</v>
      </c>
      <c r="AM434" s="17" t="str">
        <f t="shared" si="303"/>
        <v/>
      </c>
      <c r="AO434" s="31" t="s">
        <v>57</v>
      </c>
    </row>
    <row r="435" spans="2:41" s="3" customFormat="1" ht="9.9499999999999993" customHeight="1" x14ac:dyDescent="0.2">
      <c r="B435" s="116" t="s">
        <v>53</v>
      </c>
      <c r="D435" s="40"/>
      <c r="E435" s="75" t="s">
        <v>246</v>
      </c>
      <c r="F435" s="75"/>
      <c r="G435" s="30" t="s">
        <v>91</v>
      </c>
      <c r="H435" s="30"/>
      <c r="I435" s="30" t="s">
        <v>249</v>
      </c>
      <c r="J435" s="30"/>
      <c r="K435" s="30"/>
      <c r="L435" s="30" t="s">
        <v>597</v>
      </c>
      <c r="M435" s="30"/>
      <c r="N435" s="30"/>
      <c r="P435" s="75" t="s">
        <v>589</v>
      </c>
      <c r="Q435" s="91"/>
      <c r="R435" s="29"/>
      <c r="S435" s="39">
        <f>IF(Suggested="Yes",AA435,AG435)</f>
        <v>66</v>
      </c>
      <c r="T435" s="37" t="s">
        <v>252</v>
      </c>
      <c r="U435" s="5" t="str">
        <f>+Instructions!$B$3</f>
        <v>J</v>
      </c>
      <c r="V435" s="52"/>
      <c r="W435" s="56">
        <f>+Instructions!$C$22</f>
        <v>0</v>
      </c>
      <c r="X435" s="17">
        <f t="shared" si="304"/>
        <v>66</v>
      </c>
      <c r="Y435" s="52"/>
      <c r="Z435" s="6" t="s">
        <v>616</v>
      </c>
      <c r="AA435" s="39">
        <v>66</v>
      </c>
      <c r="AB435" s="60">
        <f t="shared" si="296"/>
        <v>0</v>
      </c>
      <c r="AC435" s="17">
        <f t="shared" si="297"/>
        <v>66</v>
      </c>
      <c r="AD435" s="12">
        <f t="shared" si="298"/>
        <v>0</v>
      </c>
      <c r="AE435" s="124"/>
      <c r="AF435" s="131">
        <v>1</v>
      </c>
      <c r="AG435" s="38">
        <f t="shared" si="299"/>
        <v>66</v>
      </c>
      <c r="AH435" s="52"/>
      <c r="AJ435" s="17">
        <f t="shared" si="300"/>
        <v>66</v>
      </c>
      <c r="AK435" s="17">
        <f t="shared" si="301"/>
        <v>0</v>
      </c>
      <c r="AL435" s="17">
        <f t="shared" si="302"/>
        <v>0</v>
      </c>
      <c r="AM435" s="17" t="str">
        <f t="shared" si="303"/>
        <v/>
      </c>
      <c r="AO435" s="31" t="s">
        <v>57</v>
      </c>
    </row>
    <row r="436" spans="2:41" s="3" customFormat="1" ht="9.9499999999999993" customHeight="1" x14ac:dyDescent="0.2">
      <c r="B436" s="116" t="s">
        <v>53</v>
      </c>
      <c r="D436" s="40"/>
      <c r="E436" s="75" t="s">
        <v>246</v>
      </c>
      <c r="F436" s="75"/>
      <c r="G436" s="30" t="s">
        <v>91</v>
      </c>
      <c r="H436" s="30"/>
      <c r="I436" s="30" t="s">
        <v>249</v>
      </c>
      <c r="J436" s="30"/>
      <c r="K436" s="30"/>
      <c r="L436" s="30" t="s">
        <v>598</v>
      </c>
      <c r="M436" s="30"/>
      <c r="N436" s="30"/>
      <c r="P436" s="75" t="s">
        <v>589</v>
      </c>
      <c r="Q436" s="91"/>
      <c r="R436" s="29"/>
      <c r="S436" s="39">
        <f>IF(Suggested="Yes",AA436,AG436)</f>
        <v>66</v>
      </c>
      <c r="T436" s="37" t="s">
        <v>252</v>
      </c>
      <c r="U436" s="5" t="str">
        <f>+Instructions!$B$3</f>
        <v>J</v>
      </c>
      <c r="V436" s="52"/>
      <c r="W436" s="56">
        <f>+Instructions!$C$22</f>
        <v>0</v>
      </c>
      <c r="X436" s="17">
        <f t="shared" ref="X436" si="323">ROUND($AA436*(1-W436)+0.004999,2)</f>
        <v>66</v>
      </c>
      <c r="Y436" s="52"/>
      <c r="Z436" s="6" t="s">
        <v>616</v>
      </c>
      <c r="AA436" s="39">
        <v>66</v>
      </c>
      <c r="AB436" s="60">
        <f t="shared" ref="AB436" si="324">+W436</f>
        <v>0</v>
      </c>
      <c r="AC436" s="17">
        <f t="shared" ref="AC436" si="325">+X436</f>
        <v>66</v>
      </c>
      <c r="AD436" s="12">
        <f t="shared" ref="AD436" si="326">(AG436-AC436)/AG436</f>
        <v>0</v>
      </c>
      <c r="AE436" s="124"/>
      <c r="AF436" s="131">
        <v>1</v>
      </c>
      <c r="AG436" s="38">
        <f t="shared" ref="AG436" si="327">SUM(AJ436:AL436)+AE436</f>
        <v>66</v>
      </c>
      <c r="AH436" s="52"/>
      <c r="AJ436" s="17">
        <f t="shared" ref="AJ436" si="328">ROUND(AC436/(1-VLOOKUP(AF436,Group,2,FALSE)),2)</f>
        <v>66</v>
      </c>
      <c r="AK436" s="17">
        <f t="shared" ref="AK436" si="329">IF(VLOOKUP(AF436,Group,5,FALSE)="YES",VLOOKUP(ROUND(ROUND(AJ436,1)-AJ436,2),Round,2,FALSE)+VLOOKUP(AF436,Group,6,FALSE),0)</f>
        <v>0</v>
      </c>
      <c r="AL436" s="17">
        <f t="shared" ref="AL436" si="330">IF(VLOOKUP(AF436,Group,7,FALSE)="",0,ROUND(AJ436-0.04999,1)-AJ436+AM436)</f>
        <v>0</v>
      </c>
      <c r="AM436" s="17" t="str">
        <f t="shared" ref="AM436" si="331">IF(VLOOKUP(AF436,Group,7,FALSE)="","",VLOOKUP(AF436,Group,7,FALSE))</f>
        <v/>
      </c>
      <c r="AO436" s="31" t="s">
        <v>57</v>
      </c>
    </row>
    <row r="437" spans="2:41" s="3" customFormat="1" ht="3" customHeight="1" x14ac:dyDescent="0.2">
      <c r="P437" s="75"/>
      <c r="Q437" s="91"/>
      <c r="R437" s="6"/>
      <c r="S437" s="39"/>
      <c r="T437" s="6"/>
      <c r="U437" s="5"/>
      <c r="V437" s="52"/>
      <c r="W437" s="56"/>
      <c r="X437" s="15"/>
      <c r="Y437" s="52"/>
      <c r="Z437" s="39"/>
      <c r="AA437" s="39"/>
      <c r="AB437" s="55"/>
      <c r="AC437" s="17"/>
      <c r="AD437" s="15"/>
      <c r="AE437" s="65"/>
      <c r="AF437" s="127"/>
      <c r="AG437" s="39"/>
      <c r="AH437" s="52"/>
      <c r="AJ437" s="17"/>
      <c r="AK437" s="17"/>
      <c r="AL437" s="17"/>
      <c r="AM437" s="17"/>
      <c r="AO437" s="31" t="s">
        <v>57</v>
      </c>
    </row>
    <row r="438" spans="2:41" s="3" customFormat="1" ht="9.9499999999999993" customHeight="1" x14ac:dyDescent="0.2">
      <c r="C438" s="174"/>
      <c r="D438" s="176" t="s">
        <v>242</v>
      </c>
      <c r="K438" s="3" t="s">
        <v>85</v>
      </c>
      <c r="P438" s="184"/>
      <c r="Q438" s="6"/>
      <c r="R438" s="80"/>
      <c r="S438" s="183"/>
      <c r="T438" s="11"/>
      <c r="U438" s="5"/>
      <c r="V438" s="52"/>
      <c r="W438" s="56"/>
      <c r="X438" s="15"/>
      <c r="Y438" s="52"/>
      <c r="Z438" s="39"/>
      <c r="AA438" s="39"/>
      <c r="AB438" s="55"/>
      <c r="AC438" s="17"/>
      <c r="AD438" s="15"/>
      <c r="AE438" s="65"/>
      <c r="AF438" s="65"/>
      <c r="AG438" s="17"/>
      <c r="AH438" s="52"/>
      <c r="AI438" s="127"/>
      <c r="AJ438" s="17"/>
      <c r="AK438" s="17"/>
      <c r="AL438" s="17"/>
      <c r="AM438" s="17"/>
      <c r="AO438" s="31" t="s">
        <v>57</v>
      </c>
    </row>
    <row r="439" spans="2:41" s="3" customFormat="1" ht="3" customHeight="1" x14ac:dyDescent="0.2">
      <c r="P439" s="4"/>
      <c r="Q439" s="6"/>
      <c r="S439" s="21"/>
      <c r="U439" s="5"/>
      <c r="V439" s="52"/>
      <c r="W439" s="56"/>
      <c r="X439" s="15"/>
      <c r="Y439" s="52"/>
      <c r="Z439" s="39"/>
      <c r="AA439" s="39"/>
      <c r="AB439" s="55"/>
      <c r="AC439" s="17"/>
      <c r="AD439" s="15"/>
      <c r="AE439" s="65"/>
      <c r="AF439" s="65"/>
      <c r="AG439" s="17"/>
      <c r="AH439" s="52"/>
      <c r="AI439" s="127"/>
      <c r="AJ439" s="17"/>
      <c r="AK439" s="17"/>
      <c r="AL439" s="17"/>
      <c r="AM439" s="17"/>
      <c r="AO439" s="31" t="s">
        <v>57</v>
      </c>
    </row>
    <row r="440" spans="2:41" s="3" customFormat="1" ht="9.9499999999999993" customHeight="1" x14ac:dyDescent="0.2">
      <c r="B440" s="116" t="s">
        <v>53</v>
      </c>
      <c r="D440" s="40"/>
      <c r="E440" s="75" t="s">
        <v>245</v>
      </c>
      <c r="F440" s="75"/>
      <c r="G440" s="30" t="s">
        <v>91</v>
      </c>
      <c r="H440" s="30"/>
      <c r="I440" s="30" t="s">
        <v>247</v>
      </c>
      <c r="J440" s="30"/>
      <c r="L440" s="30" t="s">
        <v>259</v>
      </c>
      <c r="M440" s="30"/>
      <c r="N440" s="30"/>
      <c r="P440" s="75" t="s">
        <v>251</v>
      </c>
      <c r="Q440" s="91"/>
      <c r="R440" s="29"/>
      <c r="S440" s="39">
        <f t="shared" ref="S440:S450" si="332">IF(Suggested="Yes",AA440,AG440)</f>
        <v>72.099999999999994</v>
      </c>
      <c r="T440" s="37" t="s">
        <v>252</v>
      </c>
      <c r="U440" s="5" t="str">
        <f>+Instructions!$B$3</f>
        <v>J</v>
      </c>
      <c r="V440" s="52"/>
      <c r="W440" s="56">
        <f>+Instructions!$C$22</f>
        <v>0</v>
      </c>
      <c r="X440" s="17">
        <f t="shared" ref="X440:X463" si="333">ROUND($AA440*(1-W440)+0.004999,2)</f>
        <v>72.099999999999994</v>
      </c>
      <c r="Y440" s="52"/>
      <c r="Z440" s="6" t="s">
        <v>616</v>
      </c>
      <c r="AA440" s="39">
        <v>72.099999999999994</v>
      </c>
      <c r="AB440" s="60">
        <f t="shared" ref="AB440:AB463" si="334">+W440</f>
        <v>0</v>
      </c>
      <c r="AC440" s="17">
        <f t="shared" ref="AC440:AC463" si="335">+X440</f>
        <v>72.099999999999994</v>
      </c>
      <c r="AD440" s="12">
        <f t="shared" ref="AD440:AD450" si="336">(AG440-AC440)/AG440</f>
        <v>0</v>
      </c>
      <c r="AE440" s="124"/>
      <c r="AF440" s="131">
        <v>1</v>
      </c>
      <c r="AG440" s="38">
        <f t="shared" ref="AG440:AG450" si="337">SUM(AJ440:AL440)+AE440</f>
        <v>72.099999999999994</v>
      </c>
      <c r="AH440" s="52"/>
      <c r="AJ440" s="17">
        <f t="shared" ref="AJ440:AJ450" si="338">ROUND(AC440/(1-VLOOKUP(AF440,Group,2,FALSE)),2)</f>
        <v>72.099999999999994</v>
      </c>
      <c r="AK440" s="17">
        <f t="shared" ref="AK440:AK450" si="339">IF(VLOOKUP(AF440,Group,5,FALSE)="YES",VLOOKUP(ROUND(ROUND(AJ440,1)-AJ440,2),Round,2,FALSE)+VLOOKUP(AF440,Group,6,FALSE),0)</f>
        <v>0</v>
      </c>
      <c r="AL440" s="17">
        <f t="shared" ref="AL440:AL450" si="340">IF(VLOOKUP(AF440,Group,7,FALSE)="",0,ROUND(AJ440-0.04999,1)-AJ440+AM440)</f>
        <v>0</v>
      </c>
      <c r="AM440" s="17" t="str">
        <f t="shared" ref="AM440:AM450" si="341">IF(VLOOKUP(AF440,Group,7,FALSE)="","",VLOOKUP(AF440,Group,7,FALSE))</f>
        <v/>
      </c>
      <c r="AO440" s="31" t="s">
        <v>57</v>
      </c>
    </row>
    <row r="441" spans="2:41" s="3" customFormat="1" ht="9.9499999999999993" customHeight="1" x14ac:dyDescent="0.2">
      <c r="B441" s="116" t="s">
        <v>53</v>
      </c>
      <c r="D441" s="40"/>
      <c r="E441" s="75" t="s">
        <v>245</v>
      </c>
      <c r="F441" s="75"/>
      <c r="G441" s="30" t="s">
        <v>91</v>
      </c>
      <c r="H441" s="30"/>
      <c r="I441" s="30" t="s">
        <v>247</v>
      </c>
      <c r="J441" s="30"/>
      <c r="L441" s="30" t="s">
        <v>260</v>
      </c>
      <c r="M441" s="30"/>
      <c r="N441" s="30"/>
      <c r="P441" s="75" t="s">
        <v>251</v>
      </c>
      <c r="Q441" s="91"/>
      <c r="R441" s="29"/>
      <c r="S441" s="39">
        <f t="shared" si="332"/>
        <v>72.099999999999994</v>
      </c>
      <c r="T441" s="37" t="s">
        <v>252</v>
      </c>
      <c r="U441" s="5" t="str">
        <f>+Instructions!$B$3</f>
        <v>J</v>
      </c>
      <c r="V441" s="52"/>
      <c r="W441" s="56">
        <f>+Instructions!$C$22</f>
        <v>0</v>
      </c>
      <c r="X441" s="17">
        <f t="shared" si="333"/>
        <v>72.099999999999994</v>
      </c>
      <c r="Y441" s="52"/>
      <c r="Z441" s="6" t="s">
        <v>616</v>
      </c>
      <c r="AA441" s="39">
        <v>72.099999999999994</v>
      </c>
      <c r="AB441" s="60">
        <f t="shared" si="334"/>
        <v>0</v>
      </c>
      <c r="AC441" s="17">
        <f t="shared" si="335"/>
        <v>72.099999999999994</v>
      </c>
      <c r="AD441" s="12">
        <f t="shared" si="336"/>
        <v>0</v>
      </c>
      <c r="AE441" s="124"/>
      <c r="AF441" s="131">
        <v>1</v>
      </c>
      <c r="AG441" s="38">
        <f t="shared" si="337"/>
        <v>72.099999999999994</v>
      </c>
      <c r="AH441" s="52"/>
      <c r="AJ441" s="17">
        <f t="shared" si="338"/>
        <v>72.099999999999994</v>
      </c>
      <c r="AK441" s="17">
        <f t="shared" si="339"/>
        <v>0</v>
      </c>
      <c r="AL441" s="17">
        <f t="shared" si="340"/>
        <v>0</v>
      </c>
      <c r="AM441" s="17" t="str">
        <f t="shared" si="341"/>
        <v/>
      </c>
      <c r="AO441" s="31" t="s">
        <v>57</v>
      </c>
    </row>
    <row r="442" spans="2:41" s="3" customFormat="1" ht="9.9499999999999993" customHeight="1" x14ac:dyDescent="0.2">
      <c r="B442" s="116" t="s">
        <v>53</v>
      </c>
      <c r="D442" s="40"/>
      <c r="E442" s="75" t="s">
        <v>245</v>
      </c>
      <c r="F442" s="75"/>
      <c r="G442" s="30" t="s">
        <v>91</v>
      </c>
      <c r="H442" s="30"/>
      <c r="I442" s="30" t="s">
        <v>247</v>
      </c>
      <c r="J442" s="30"/>
      <c r="L442" s="30" t="s">
        <v>261</v>
      </c>
      <c r="M442" s="30"/>
      <c r="N442" s="30"/>
      <c r="P442" s="75" t="s">
        <v>251</v>
      </c>
      <c r="Q442" s="91"/>
      <c r="R442" s="29"/>
      <c r="S442" s="39">
        <f t="shared" si="332"/>
        <v>72.099999999999994</v>
      </c>
      <c r="T442" s="37" t="s">
        <v>252</v>
      </c>
      <c r="U442" s="5" t="str">
        <f>+Instructions!$B$3</f>
        <v>J</v>
      </c>
      <c r="V442" s="52"/>
      <c r="W442" s="56">
        <f>+Instructions!$C$22</f>
        <v>0</v>
      </c>
      <c r="X442" s="17">
        <f t="shared" si="333"/>
        <v>72.099999999999994</v>
      </c>
      <c r="Y442" s="52"/>
      <c r="Z442" s="6" t="s">
        <v>616</v>
      </c>
      <c r="AA442" s="39">
        <v>72.099999999999994</v>
      </c>
      <c r="AB442" s="60">
        <f t="shared" si="334"/>
        <v>0</v>
      </c>
      <c r="AC442" s="17">
        <f t="shared" si="335"/>
        <v>72.099999999999994</v>
      </c>
      <c r="AD442" s="12">
        <f t="shared" si="336"/>
        <v>0</v>
      </c>
      <c r="AE442" s="124"/>
      <c r="AF442" s="131">
        <v>1</v>
      </c>
      <c r="AG442" s="38">
        <f t="shared" si="337"/>
        <v>72.099999999999994</v>
      </c>
      <c r="AH442" s="52"/>
      <c r="AJ442" s="17">
        <f t="shared" si="338"/>
        <v>72.099999999999994</v>
      </c>
      <c r="AK442" s="17">
        <f t="shared" si="339"/>
        <v>0</v>
      </c>
      <c r="AL442" s="17">
        <f t="shared" si="340"/>
        <v>0</v>
      </c>
      <c r="AM442" s="17" t="str">
        <f t="shared" si="341"/>
        <v/>
      </c>
      <c r="AO442" s="31" t="s">
        <v>57</v>
      </c>
    </row>
    <row r="443" spans="2:41" s="3" customFormat="1" ht="9.9499999999999993" customHeight="1" x14ac:dyDescent="0.2">
      <c r="B443" s="116" t="s">
        <v>53</v>
      </c>
      <c r="D443" s="40"/>
      <c r="E443" s="75" t="s">
        <v>245</v>
      </c>
      <c r="F443" s="75"/>
      <c r="G443" s="30" t="s">
        <v>91</v>
      </c>
      <c r="H443" s="30"/>
      <c r="I443" s="30" t="s">
        <v>247</v>
      </c>
      <c r="J443" s="30"/>
      <c r="L443" s="30" t="s">
        <v>262</v>
      </c>
      <c r="M443" s="30"/>
      <c r="N443" s="30"/>
      <c r="P443" s="75" t="s">
        <v>251</v>
      </c>
      <c r="Q443" s="91"/>
      <c r="R443" s="29"/>
      <c r="S443" s="39">
        <f t="shared" si="332"/>
        <v>75.150000000000006</v>
      </c>
      <c r="T443" s="37" t="s">
        <v>252</v>
      </c>
      <c r="U443" s="5" t="str">
        <f>+Instructions!$B$3</f>
        <v>J</v>
      </c>
      <c r="V443" s="52"/>
      <c r="W443" s="56">
        <f>+Instructions!$C$22</f>
        <v>0</v>
      </c>
      <c r="X443" s="17">
        <f t="shared" si="333"/>
        <v>75.150000000000006</v>
      </c>
      <c r="Y443" s="52"/>
      <c r="Z443" s="6" t="s">
        <v>616</v>
      </c>
      <c r="AA443" s="39">
        <v>75.150000000000006</v>
      </c>
      <c r="AB443" s="60">
        <f t="shared" si="334"/>
        <v>0</v>
      </c>
      <c r="AC443" s="17">
        <f t="shared" si="335"/>
        <v>75.150000000000006</v>
      </c>
      <c r="AD443" s="12">
        <f t="shared" si="336"/>
        <v>0</v>
      </c>
      <c r="AE443" s="124"/>
      <c r="AF443" s="131">
        <v>1</v>
      </c>
      <c r="AG443" s="38">
        <f t="shared" si="337"/>
        <v>75.150000000000006</v>
      </c>
      <c r="AH443" s="52"/>
      <c r="AJ443" s="17">
        <f t="shared" si="338"/>
        <v>75.150000000000006</v>
      </c>
      <c r="AK443" s="17">
        <f t="shared" si="339"/>
        <v>0</v>
      </c>
      <c r="AL443" s="17">
        <f t="shared" si="340"/>
        <v>0</v>
      </c>
      <c r="AM443" s="17" t="str">
        <f t="shared" si="341"/>
        <v/>
      </c>
      <c r="AO443" s="31" t="s">
        <v>57</v>
      </c>
    </row>
    <row r="444" spans="2:41" s="3" customFormat="1" ht="9.9499999999999993" customHeight="1" x14ac:dyDescent="0.2">
      <c r="B444" s="116" t="s">
        <v>53</v>
      </c>
      <c r="D444" s="40"/>
      <c r="E444" s="75" t="s">
        <v>245</v>
      </c>
      <c r="F444" s="75"/>
      <c r="G444" s="30" t="s">
        <v>91</v>
      </c>
      <c r="H444" s="30"/>
      <c r="I444" s="30" t="s">
        <v>247</v>
      </c>
      <c r="J444" s="30"/>
      <c r="L444" s="30" t="s">
        <v>263</v>
      </c>
      <c r="M444" s="30"/>
      <c r="N444" s="30"/>
      <c r="P444" s="75" t="s">
        <v>251</v>
      </c>
      <c r="Q444" s="91"/>
      <c r="R444" s="29"/>
      <c r="S444" s="39">
        <f t="shared" si="332"/>
        <v>77.150000000000006</v>
      </c>
      <c r="T444" s="37" t="s">
        <v>252</v>
      </c>
      <c r="U444" s="5" t="str">
        <f>+Instructions!$B$3</f>
        <v>J</v>
      </c>
      <c r="V444" s="52"/>
      <c r="W444" s="56">
        <f>+Instructions!$C$22</f>
        <v>0</v>
      </c>
      <c r="X444" s="17">
        <f t="shared" si="333"/>
        <v>77.150000000000006</v>
      </c>
      <c r="Y444" s="52"/>
      <c r="Z444" s="6" t="s">
        <v>616</v>
      </c>
      <c r="AA444" s="39">
        <v>77.150000000000006</v>
      </c>
      <c r="AB444" s="60">
        <f t="shared" si="334"/>
        <v>0</v>
      </c>
      <c r="AC444" s="17">
        <f t="shared" si="335"/>
        <v>77.150000000000006</v>
      </c>
      <c r="AD444" s="12">
        <f t="shared" si="336"/>
        <v>0</v>
      </c>
      <c r="AE444" s="124"/>
      <c r="AF444" s="131">
        <v>1</v>
      </c>
      <c r="AG444" s="38">
        <f t="shared" si="337"/>
        <v>77.150000000000006</v>
      </c>
      <c r="AH444" s="52"/>
      <c r="AJ444" s="17">
        <f t="shared" si="338"/>
        <v>77.150000000000006</v>
      </c>
      <c r="AK444" s="17">
        <f t="shared" si="339"/>
        <v>0</v>
      </c>
      <c r="AL444" s="17">
        <f t="shared" si="340"/>
        <v>0</v>
      </c>
      <c r="AM444" s="17" t="str">
        <f t="shared" si="341"/>
        <v/>
      </c>
      <c r="AO444" s="31" t="s">
        <v>57</v>
      </c>
    </row>
    <row r="445" spans="2:41" s="3" customFormat="1" ht="9.9499999999999993" customHeight="1" x14ac:dyDescent="0.2">
      <c r="B445" s="116" t="s">
        <v>53</v>
      </c>
      <c r="D445" s="176"/>
      <c r="E445" s="75" t="s">
        <v>245</v>
      </c>
      <c r="F445" s="75"/>
      <c r="G445" s="30" t="s">
        <v>91</v>
      </c>
      <c r="H445" s="30"/>
      <c r="I445" s="30" t="s">
        <v>247</v>
      </c>
      <c r="J445" s="30"/>
      <c r="L445" s="30" t="s">
        <v>264</v>
      </c>
      <c r="M445" s="30"/>
      <c r="N445" s="30"/>
      <c r="P445" s="75" t="s">
        <v>251</v>
      </c>
      <c r="Q445" s="91"/>
      <c r="R445" s="29"/>
      <c r="S445" s="39">
        <f t="shared" si="332"/>
        <v>76.150000000000006</v>
      </c>
      <c r="T445" s="37" t="s">
        <v>252</v>
      </c>
      <c r="U445" s="5" t="str">
        <f>+Instructions!$B$3</f>
        <v>J</v>
      </c>
      <c r="V445" s="52"/>
      <c r="W445" s="56">
        <f>+Instructions!$C$22</f>
        <v>0</v>
      </c>
      <c r="X445" s="17">
        <f t="shared" si="333"/>
        <v>76.150000000000006</v>
      </c>
      <c r="Y445" s="52"/>
      <c r="Z445" s="6" t="s">
        <v>616</v>
      </c>
      <c r="AA445" s="39">
        <v>76.150000000000006</v>
      </c>
      <c r="AB445" s="60">
        <f t="shared" si="334"/>
        <v>0</v>
      </c>
      <c r="AC445" s="17">
        <f t="shared" si="335"/>
        <v>76.150000000000006</v>
      </c>
      <c r="AD445" s="12">
        <f t="shared" si="336"/>
        <v>0</v>
      </c>
      <c r="AE445" s="124"/>
      <c r="AF445" s="131">
        <v>1</v>
      </c>
      <c r="AG445" s="38">
        <f t="shared" si="337"/>
        <v>76.150000000000006</v>
      </c>
      <c r="AH445" s="52"/>
      <c r="AJ445" s="17">
        <f t="shared" si="338"/>
        <v>76.150000000000006</v>
      </c>
      <c r="AK445" s="17">
        <f t="shared" si="339"/>
        <v>0</v>
      </c>
      <c r="AL445" s="17">
        <f t="shared" si="340"/>
        <v>0</v>
      </c>
      <c r="AM445" s="17" t="str">
        <f t="shared" si="341"/>
        <v/>
      </c>
      <c r="AO445" s="31" t="s">
        <v>57</v>
      </c>
    </row>
    <row r="446" spans="2:41" s="3" customFormat="1" ht="9.9499999999999993" customHeight="1" x14ac:dyDescent="0.2">
      <c r="B446" s="116" t="s">
        <v>53</v>
      </c>
      <c r="D446" s="40"/>
      <c r="E446" s="75" t="s">
        <v>245</v>
      </c>
      <c r="F446" s="75"/>
      <c r="G446" s="30" t="s">
        <v>91</v>
      </c>
      <c r="H446" s="30"/>
      <c r="I446" s="30" t="s">
        <v>247</v>
      </c>
      <c r="J446" s="30"/>
      <c r="L446" s="30" t="s">
        <v>265</v>
      </c>
      <c r="M446" s="30"/>
      <c r="N446" s="30"/>
      <c r="P446" s="75" t="s">
        <v>251</v>
      </c>
      <c r="Q446" s="91"/>
      <c r="R446" s="29"/>
      <c r="S446" s="39">
        <f t="shared" si="332"/>
        <v>105.6</v>
      </c>
      <c r="T446" s="37" t="s">
        <v>252</v>
      </c>
      <c r="U446" s="5" t="str">
        <f>+Instructions!$B$3</f>
        <v>J</v>
      </c>
      <c r="V446" s="52"/>
      <c r="W446" s="56">
        <f>+Instructions!$C$22</f>
        <v>0</v>
      </c>
      <c r="X446" s="17">
        <f t="shared" si="333"/>
        <v>105.6</v>
      </c>
      <c r="Y446" s="52"/>
      <c r="Z446" s="6" t="s">
        <v>616</v>
      </c>
      <c r="AA446" s="39">
        <v>105.6</v>
      </c>
      <c r="AB446" s="60">
        <f t="shared" si="334"/>
        <v>0</v>
      </c>
      <c r="AC446" s="17">
        <f t="shared" si="335"/>
        <v>105.6</v>
      </c>
      <c r="AD446" s="12">
        <f t="shared" si="336"/>
        <v>0</v>
      </c>
      <c r="AE446" s="124"/>
      <c r="AF446" s="131">
        <v>1</v>
      </c>
      <c r="AG446" s="38">
        <f t="shared" si="337"/>
        <v>105.6</v>
      </c>
      <c r="AH446" s="52"/>
      <c r="AJ446" s="17">
        <f t="shared" si="338"/>
        <v>105.6</v>
      </c>
      <c r="AK446" s="17">
        <f t="shared" si="339"/>
        <v>0</v>
      </c>
      <c r="AL446" s="17">
        <f t="shared" si="340"/>
        <v>0</v>
      </c>
      <c r="AM446" s="17" t="str">
        <f t="shared" si="341"/>
        <v/>
      </c>
      <c r="AO446" s="31" t="s">
        <v>57</v>
      </c>
    </row>
    <row r="447" spans="2:41" s="3" customFormat="1" ht="9.9499999999999993" customHeight="1" x14ac:dyDescent="0.2">
      <c r="B447" s="116" t="s">
        <v>53</v>
      </c>
      <c r="D447" s="40"/>
      <c r="E447" s="75" t="s">
        <v>245</v>
      </c>
      <c r="F447" s="75"/>
      <c r="G447" s="30" t="s">
        <v>91</v>
      </c>
      <c r="H447" s="30"/>
      <c r="I447" s="30" t="s">
        <v>247</v>
      </c>
      <c r="J447" s="30"/>
      <c r="L447" s="30" t="s">
        <v>266</v>
      </c>
      <c r="M447" s="30"/>
      <c r="N447" s="30"/>
      <c r="P447" s="75" t="s">
        <v>251</v>
      </c>
      <c r="Q447" s="91"/>
      <c r="R447" s="29"/>
      <c r="S447" s="39">
        <f t="shared" si="332"/>
        <v>76.150000000000006</v>
      </c>
      <c r="T447" s="37" t="s">
        <v>252</v>
      </c>
      <c r="U447" s="5" t="str">
        <f>+Instructions!$B$3</f>
        <v>J</v>
      </c>
      <c r="V447" s="52"/>
      <c r="W447" s="56">
        <f>+Instructions!$C$22</f>
        <v>0</v>
      </c>
      <c r="X447" s="17">
        <f t="shared" si="333"/>
        <v>76.150000000000006</v>
      </c>
      <c r="Y447" s="52"/>
      <c r="Z447" s="6" t="s">
        <v>616</v>
      </c>
      <c r="AA447" s="39">
        <v>76.150000000000006</v>
      </c>
      <c r="AB447" s="60">
        <f t="shared" si="334"/>
        <v>0</v>
      </c>
      <c r="AC447" s="17">
        <f t="shared" si="335"/>
        <v>76.150000000000006</v>
      </c>
      <c r="AD447" s="12">
        <f t="shared" si="336"/>
        <v>0</v>
      </c>
      <c r="AE447" s="124"/>
      <c r="AF447" s="131">
        <v>1</v>
      </c>
      <c r="AG447" s="38">
        <f t="shared" si="337"/>
        <v>76.150000000000006</v>
      </c>
      <c r="AH447" s="52"/>
      <c r="AJ447" s="17">
        <f t="shared" si="338"/>
        <v>76.150000000000006</v>
      </c>
      <c r="AK447" s="17">
        <f t="shared" si="339"/>
        <v>0</v>
      </c>
      <c r="AL447" s="17">
        <f t="shared" si="340"/>
        <v>0</v>
      </c>
      <c r="AM447" s="17" t="str">
        <f t="shared" si="341"/>
        <v/>
      </c>
      <c r="AO447" s="31" t="s">
        <v>57</v>
      </c>
    </row>
    <row r="448" spans="2:41" s="3" customFormat="1" ht="9.9499999999999993" customHeight="1" x14ac:dyDescent="0.2">
      <c r="B448" s="116" t="s">
        <v>53</v>
      </c>
      <c r="D448" s="40"/>
      <c r="E448" s="75" t="s">
        <v>245</v>
      </c>
      <c r="F448" s="75"/>
      <c r="G448" s="30" t="s">
        <v>91</v>
      </c>
      <c r="H448" s="30"/>
      <c r="I448" s="30" t="s">
        <v>247</v>
      </c>
      <c r="J448" s="30"/>
      <c r="L448" s="30" t="s">
        <v>267</v>
      </c>
      <c r="M448" s="30"/>
      <c r="N448" s="30"/>
      <c r="P448" s="75" t="s">
        <v>251</v>
      </c>
      <c r="Q448" s="91"/>
      <c r="R448" s="29"/>
      <c r="S448" s="39">
        <f t="shared" si="332"/>
        <v>76.150000000000006</v>
      </c>
      <c r="T448" s="37" t="s">
        <v>252</v>
      </c>
      <c r="U448" s="5" t="str">
        <f>+Instructions!$B$3</f>
        <v>J</v>
      </c>
      <c r="V448" s="52"/>
      <c r="W448" s="56">
        <f>+Instructions!$C$22</f>
        <v>0</v>
      </c>
      <c r="X448" s="17">
        <f t="shared" si="333"/>
        <v>76.150000000000006</v>
      </c>
      <c r="Y448" s="52"/>
      <c r="Z448" s="6" t="s">
        <v>616</v>
      </c>
      <c r="AA448" s="39">
        <v>76.150000000000006</v>
      </c>
      <c r="AB448" s="60">
        <f t="shared" si="334"/>
        <v>0</v>
      </c>
      <c r="AC448" s="17">
        <f t="shared" si="335"/>
        <v>76.150000000000006</v>
      </c>
      <c r="AD448" s="12">
        <f t="shared" si="336"/>
        <v>0</v>
      </c>
      <c r="AE448" s="124"/>
      <c r="AF448" s="131">
        <v>1</v>
      </c>
      <c r="AG448" s="38">
        <f t="shared" si="337"/>
        <v>76.150000000000006</v>
      </c>
      <c r="AH448" s="52"/>
      <c r="AJ448" s="17">
        <f t="shared" si="338"/>
        <v>76.150000000000006</v>
      </c>
      <c r="AK448" s="17">
        <f t="shared" si="339"/>
        <v>0</v>
      </c>
      <c r="AL448" s="17">
        <f t="shared" si="340"/>
        <v>0</v>
      </c>
      <c r="AM448" s="17" t="str">
        <f t="shared" si="341"/>
        <v/>
      </c>
      <c r="AO448" s="31" t="s">
        <v>57</v>
      </c>
    </row>
    <row r="449" spans="2:41" s="3" customFormat="1" ht="9.9499999999999993" customHeight="1" x14ac:dyDescent="0.2">
      <c r="B449" s="116" t="s">
        <v>53</v>
      </c>
      <c r="D449" s="40"/>
      <c r="E449" s="75" t="s">
        <v>245</v>
      </c>
      <c r="F449" s="75"/>
      <c r="G449" s="30" t="s">
        <v>91</v>
      </c>
      <c r="H449" s="30"/>
      <c r="I449" s="30" t="s">
        <v>247</v>
      </c>
      <c r="J449" s="30"/>
      <c r="L449" s="30" t="s">
        <v>268</v>
      </c>
      <c r="M449" s="30"/>
      <c r="N449" s="30"/>
      <c r="P449" s="75" t="s">
        <v>251</v>
      </c>
      <c r="Q449" s="91" t="s">
        <v>85</v>
      </c>
      <c r="R449" s="29"/>
      <c r="S449" s="39">
        <f t="shared" si="332"/>
        <v>75.150000000000006</v>
      </c>
      <c r="T449" s="37" t="s">
        <v>252</v>
      </c>
      <c r="U449" s="5" t="str">
        <f>+Instructions!$B$3</f>
        <v>J</v>
      </c>
      <c r="V449" s="52"/>
      <c r="W449" s="56">
        <f>+Instructions!$C$22</f>
        <v>0</v>
      </c>
      <c r="X449" s="17">
        <f t="shared" si="333"/>
        <v>75.150000000000006</v>
      </c>
      <c r="Y449" s="52"/>
      <c r="Z449" s="6" t="s">
        <v>616</v>
      </c>
      <c r="AA449" s="39">
        <v>75.150000000000006</v>
      </c>
      <c r="AB449" s="60">
        <f t="shared" si="334"/>
        <v>0</v>
      </c>
      <c r="AC449" s="17">
        <f t="shared" si="335"/>
        <v>75.150000000000006</v>
      </c>
      <c r="AD449" s="12">
        <f t="shared" si="336"/>
        <v>0</v>
      </c>
      <c r="AE449" s="124"/>
      <c r="AF449" s="131">
        <v>1</v>
      </c>
      <c r="AG449" s="38">
        <f t="shared" si="337"/>
        <v>75.150000000000006</v>
      </c>
      <c r="AH449" s="52"/>
      <c r="AJ449" s="17">
        <f t="shared" si="338"/>
        <v>75.150000000000006</v>
      </c>
      <c r="AK449" s="17">
        <f t="shared" si="339"/>
        <v>0</v>
      </c>
      <c r="AL449" s="17">
        <f t="shared" si="340"/>
        <v>0</v>
      </c>
      <c r="AM449" s="17" t="str">
        <f t="shared" si="341"/>
        <v/>
      </c>
      <c r="AO449" s="31" t="s">
        <v>57</v>
      </c>
    </row>
    <row r="450" spans="2:41" s="3" customFormat="1" ht="9.9499999999999993" customHeight="1" x14ac:dyDescent="0.2">
      <c r="B450" s="116" t="s">
        <v>53</v>
      </c>
      <c r="D450" s="40"/>
      <c r="E450" s="75" t="s">
        <v>245</v>
      </c>
      <c r="F450" s="75"/>
      <c r="G450" s="30" t="s">
        <v>91</v>
      </c>
      <c r="H450" s="30"/>
      <c r="I450" s="30" t="s">
        <v>247</v>
      </c>
      <c r="J450" s="30"/>
      <c r="L450" s="30" t="s">
        <v>269</v>
      </c>
      <c r="M450" s="30"/>
      <c r="N450" s="30"/>
      <c r="P450" s="75" t="s">
        <v>251</v>
      </c>
      <c r="Q450" s="91"/>
      <c r="R450" s="29"/>
      <c r="S450" s="39">
        <f t="shared" si="332"/>
        <v>91.4</v>
      </c>
      <c r="T450" s="37" t="s">
        <v>252</v>
      </c>
      <c r="U450" s="5" t="str">
        <f>+Instructions!$B$3</f>
        <v>J</v>
      </c>
      <c r="V450" s="52"/>
      <c r="W450" s="56">
        <f>+Instructions!$C$22</f>
        <v>0</v>
      </c>
      <c r="X450" s="17">
        <f t="shared" si="333"/>
        <v>91.4</v>
      </c>
      <c r="Y450" s="52"/>
      <c r="Z450" s="6" t="s">
        <v>616</v>
      </c>
      <c r="AA450" s="39">
        <v>91.4</v>
      </c>
      <c r="AB450" s="60">
        <f t="shared" si="334"/>
        <v>0</v>
      </c>
      <c r="AC450" s="17">
        <f t="shared" si="335"/>
        <v>91.4</v>
      </c>
      <c r="AD450" s="12">
        <f t="shared" si="336"/>
        <v>0</v>
      </c>
      <c r="AE450" s="124"/>
      <c r="AF450" s="131">
        <v>1</v>
      </c>
      <c r="AG450" s="38">
        <f t="shared" si="337"/>
        <v>91.4</v>
      </c>
      <c r="AH450" s="52"/>
      <c r="AJ450" s="17">
        <f t="shared" si="338"/>
        <v>91.4</v>
      </c>
      <c r="AK450" s="17">
        <f t="shared" si="339"/>
        <v>0</v>
      </c>
      <c r="AL450" s="17">
        <f t="shared" si="340"/>
        <v>0</v>
      </c>
      <c r="AM450" s="17" t="str">
        <f t="shared" si="341"/>
        <v/>
      </c>
      <c r="AO450" s="31" t="s">
        <v>57</v>
      </c>
    </row>
    <row r="451" spans="2:41" s="3" customFormat="1" ht="9.9499999999999993" customHeight="1" x14ac:dyDescent="0.2">
      <c r="B451" s="116" t="s">
        <v>53</v>
      </c>
      <c r="D451" s="40"/>
      <c r="E451" s="75" t="s">
        <v>245</v>
      </c>
      <c r="F451" s="75"/>
      <c r="G451" s="30" t="s">
        <v>91</v>
      </c>
      <c r="H451" s="30"/>
      <c r="I451" s="30" t="s">
        <v>247</v>
      </c>
      <c r="J451" s="30"/>
      <c r="L451" s="177">
        <v>710.5</v>
      </c>
      <c r="M451" s="30"/>
      <c r="N451" s="30"/>
      <c r="P451" s="75" t="s">
        <v>251</v>
      </c>
      <c r="Q451" s="91"/>
      <c r="R451" s="29"/>
      <c r="S451" s="39">
        <f t="shared" ref="S451:S463" si="342">IF(Suggested="Yes",AA451,AG451)</f>
        <v>59.9</v>
      </c>
      <c r="T451" s="37" t="s">
        <v>252</v>
      </c>
      <c r="U451" s="5" t="str">
        <f>+Instructions!$B$3</f>
        <v>J</v>
      </c>
      <c r="V451" s="52"/>
      <c r="W451" s="56">
        <f>+Instructions!$C$22</f>
        <v>0</v>
      </c>
      <c r="X451" s="17">
        <f t="shared" si="333"/>
        <v>59.9</v>
      </c>
      <c r="Y451" s="52"/>
      <c r="Z451" s="6" t="s">
        <v>616</v>
      </c>
      <c r="AA451" s="39">
        <v>59.9</v>
      </c>
      <c r="AB451" s="60">
        <f t="shared" si="334"/>
        <v>0</v>
      </c>
      <c r="AC451" s="17">
        <f t="shared" si="335"/>
        <v>59.9</v>
      </c>
      <c r="AD451" s="12">
        <f t="shared" ref="AD451:AD463" si="343">(AG451-AC451)/AG451</f>
        <v>0</v>
      </c>
      <c r="AE451" s="124"/>
      <c r="AF451" s="131">
        <v>1</v>
      </c>
      <c r="AG451" s="38">
        <f t="shared" ref="AG451:AG463" si="344">SUM(AJ451:AL451)+AE451</f>
        <v>59.9</v>
      </c>
      <c r="AH451" s="52"/>
      <c r="AJ451" s="17">
        <f t="shared" ref="AJ451:AJ463" si="345">ROUND(AC451/(1-VLOOKUP(AF451,Group,2,FALSE)),2)</f>
        <v>59.9</v>
      </c>
      <c r="AK451" s="17">
        <f t="shared" ref="AK451:AK463" si="346">IF(VLOOKUP(AF451,Group,5,FALSE)="YES",VLOOKUP(ROUND(ROUND(AJ451,1)-AJ451,2),Round,2,FALSE)+VLOOKUP(AF451,Group,6,FALSE),0)</f>
        <v>0</v>
      </c>
      <c r="AL451" s="17">
        <f t="shared" ref="AL451:AL463" si="347">IF(VLOOKUP(AF451,Group,7,FALSE)="",0,ROUND(AJ451-0.04999,1)-AJ451+AM451)</f>
        <v>0</v>
      </c>
      <c r="AM451" s="17" t="str">
        <f t="shared" ref="AM451:AM463" si="348">IF(VLOOKUP(AF451,Group,7,FALSE)="","",VLOOKUP(AF451,Group,7,FALSE))</f>
        <v/>
      </c>
      <c r="AO451" s="31" t="s">
        <v>57</v>
      </c>
    </row>
    <row r="452" spans="2:41" s="3" customFormat="1" ht="2.1" customHeight="1" x14ac:dyDescent="0.2">
      <c r="C452" s="74"/>
      <c r="E452" s="30"/>
      <c r="P452" s="4"/>
      <c r="Q452" s="6"/>
      <c r="S452" s="21"/>
      <c r="T452" s="68"/>
      <c r="U452" s="5"/>
      <c r="V452" s="52"/>
      <c r="W452" s="70"/>
      <c r="X452" s="70"/>
      <c r="Y452" s="52"/>
      <c r="Z452" s="39"/>
      <c r="AA452" s="17"/>
      <c r="AB452" s="15"/>
      <c r="AC452" s="15"/>
      <c r="AD452" s="15"/>
      <c r="AE452" s="15"/>
      <c r="AF452" s="65"/>
      <c r="AG452" s="17"/>
      <c r="AH452" s="52"/>
      <c r="AO452" s="31" t="s">
        <v>57</v>
      </c>
    </row>
    <row r="453" spans="2:41" s="3" customFormat="1" ht="10.5" customHeight="1" x14ac:dyDescent="0.2">
      <c r="C453" s="175" t="s">
        <v>270</v>
      </c>
      <c r="D453" s="152"/>
      <c r="E453" s="30"/>
      <c r="P453" s="4"/>
      <c r="Q453" s="6"/>
      <c r="S453" s="21"/>
      <c r="U453" s="5"/>
      <c r="V453" s="52"/>
      <c r="W453" s="56"/>
      <c r="X453" s="15"/>
      <c r="Y453" s="52"/>
      <c r="Z453" s="39"/>
      <c r="AA453" s="39"/>
      <c r="AB453" s="55"/>
      <c r="AC453" s="17"/>
      <c r="AD453" s="15"/>
      <c r="AE453" s="65"/>
      <c r="AF453" s="65"/>
      <c r="AG453" s="17"/>
      <c r="AH453" s="52"/>
      <c r="AI453" s="127"/>
      <c r="AJ453" s="17"/>
      <c r="AK453" s="17"/>
      <c r="AL453" s="17"/>
      <c r="AM453" s="17"/>
      <c r="AO453" s="31" t="s">
        <v>57</v>
      </c>
    </row>
    <row r="454" spans="2:41" s="3" customFormat="1" ht="9.9499999999999993" customHeight="1" x14ac:dyDescent="0.2">
      <c r="C454" s="74" t="s">
        <v>428</v>
      </c>
      <c r="D454" s="152"/>
      <c r="E454" s="30"/>
      <c r="P454" s="4"/>
      <c r="Q454" s="6"/>
      <c r="R454" s="80" t="s">
        <v>359</v>
      </c>
      <c r="S454" s="179" t="s">
        <v>366</v>
      </c>
      <c r="T454" s="182"/>
      <c r="U454" s="5"/>
      <c r="V454" s="52"/>
      <c r="W454" s="56"/>
      <c r="X454" s="15"/>
      <c r="Y454" s="52"/>
      <c r="Z454" s="39"/>
      <c r="AA454" s="39"/>
      <c r="AB454" s="55"/>
      <c r="AC454" s="17"/>
      <c r="AD454" s="15"/>
      <c r="AE454" s="65"/>
      <c r="AF454" s="65"/>
      <c r="AG454" s="17"/>
      <c r="AH454" s="52"/>
      <c r="AI454" s="127"/>
      <c r="AJ454" s="17"/>
      <c r="AK454" s="17"/>
      <c r="AL454" s="17"/>
      <c r="AM454" s="17"/>
      <c r="AO454" s="31" t="s">
        <v>57</v>
      </c>
    </row>
    <row r="455" spans="2:41" s="3" customFormat="1" ht="3" customHeight="1" x14ac:dyDescent="0.2">
      <c r="C455" s="74"/>
      <c r="E455" s="30"/>
      <c r="P455" s="4"/>
      <c r="Q455" s="6"/>
      <c r="S455" s="21"/>
      <c r="T455" s="68"/>
      <c r="U455" s="5"/>
      <c r="V455" s="52"/>
      <c r="W455" s="70"/>
      <c r="X455" s="70"/>
      <c r="Y455" s="52"/>
      <c r="Z455" s="39"/>
      <c r="AA455" s="17"/>
      <c r="AB455" s="15"/>
      <c r="AC455" s="15"/>
      <c r="AD455" s="15"/>
      <c r="AE455" s="15"/>
      <c r="AF455" s="65"/>
      <c r="AG455" s="17"/>
      <c r="AH455" s="52"/>
      <c r="AO455" s="31" t="s">
        <v>57</v>
      </c>
    </row>
    <row r="456" spans="2:41" s="3" customFormat="1" ht="9.9499999999999993" customHeight="1" x14ac:dyDescent="0.2">
      <c r="C456" s="174"/>
      <c r="D456" s="176" t="s">
        <v>242</v>
      </c>
      <c r="K456" s="3" t="s">
        <v>85</v>
      </c>
      <c r="P456" s="184"/>
      <c r="Q456" s="6"/>
      <c r="R456" s="80"/>
      <c r="S456" s="183"/>
      <c r="T456" s="11"/>
      <c r="U456" s="5"/>
      <c r="V456" s="52"/>
      <c r="W456" s="56"/>
      <c r="X456" s="15"/>
      <c r="Y456" s="52"/>
      <c r="Z456" s="39"/>
      <c r="AA456" s="39"/>
      <c r="AB456" s="55"/>
      <c r="AC456" s="17"/>
      <c r="AD456" s="15"/>
      <c r="AE456" s="65"/>
      <c r="AF456" s="65"/>
      <c r="AG456" s="17"/>
      <c r="AH456" s="52"/>
      <c r="AI456" s="127"/>
      <c r="AJ456" s="17"/>
      <c r="AK456" s="17"/>
      <c r="AL456" s="17"/>
      <c r="AM456" s="17"/>
      <c r="AO456" s="31" t="s">
        <v>57</v>
      </c>
    </row>
    <row r="457" spans="2:41" s="3" customFormat="1" ht="3" customHeight="1" x14ac:dyDescent="0.2">
      <c r="P457" s="4"/>
      <c r="Q457" s="6"/>
      <c r="S457" s="21"/>
      <c r="U457" s="5"/>
      <c r="V457" s="52"/>
      <c r="W457" s="56"/>
      <c r="X457" s="15"/>
      <c r="Y457" s="52"/>
      <c r="Z457" s="39"/>
      <c r="AA457" s="39"/>
      <c r="AB457" s="55"/>
      <c r="AC457" s="17"/>
      <c r="AD457" s="15"/>
      <c r="AE457" s="65"/>
      <c r="AF457" s="65"/>
      <c r="AG457" s="17"/>
      <c r="AH457" s="52"/>
      <c r="AI457" s="127"/>
      <c r="AJ457" s="17"/>
      <c r="AK457" s="17"/>
      <c r="AL457" s="17"/>
      <c r="AM457" s="17"/>
      <c r="AO457" s="31" t="s">
        <v>57</v>
      </c>
    </row>
    <row r="458" spans="2:41" s="3" customFormat="1" ht="9.9499999999999993" customHeight="1" x14ac:dyDescent="0.2">
      <c r="B458" s="116" t="s">
        <v>53</v>
      </c>
      <c r="D458" s="40"/>
      <c r="E458" s="75" t="s">
        <v>245</v>
      </c>
      <c r="F458" s="75"/>
      <c r="G458" s="30" t="s">
        <v>91</v>
      </c>
      <c r="H458" s="30"/>
      <c r="I458" s="30" t="s">
        <v>247</v>
      </c>
      <c r="J458" s="30"/>
      <c r="L458" s="177">
        <v>720</v>
      </c>
      <c r="M458" s="30"/>
      <c r="N458" s="30"/>
      <c r="P458" s="75" t="s">
        <v>251</v>
      </c>
      <c r="Q458" s="91"/>
      <c r="R458" s="29"/>
      <c r="S458" s="39">
        <f t="shared" si="342"/>
        <v>67</v>
      </c>
      <c r="T458" s="37" t="s">
        <v>252</v>
      </c>
      <c r="U458" s="5" t="str">
        <f>+Instructions!$B$3</f>
        <v>J</v>
      </c>
      <c r="V458" s="52"/>
      <c r="W458" s="56">
        <f>+Instructions!$C$22</f>
        <v>0</v>
      </c>
      <c r="X458" s="17">
        <f t="shared" si="333"/>
        <v>67</v>
      </c>
      <c r="Y458" s="52"/>
      <c r="Z458" s="6" t="s">
        <v>616</v>
      </c>
      <c r="AA458" s="39">
        <v>67</v>
      </c>
      <c r="AB458" s="60">
        <f t="shared" si="334"/>
        <v>0</v>
      </c>
      <c r="AC458" s="17">
        <f t="shared" si="335"/>
        <v>67</v>
      </c>
      <c r="AD458" s="12">
        <f t="shared" si="343"/>
        <v>0</v>
      </c>
      <c r="AE458" s="124"/>
      <c r="AF458" s="131">
        <v>1</v>
      </c>
      <c r="AG458" s="38">
        <f t="shared" si="344"/>
        <v>67</v>
      </c>
      <c r="AH458" s="52"/>
      <c r="AJ458" s="17">
        <f t="shared" si="345"/>
        <v>67</v>
      </c>
      <c r="AK458" s="17">
        <f t="shared" si="346"/>
        <v>0</v>
      </c>
      <c r="AL458" s="17">
        <f t="shared" si="347"/>
        <v>0</v>
      </c>
      <c r="AM458" s="17" t="str">
        <f t="shared" si="348"/>
        <v/>
      </c>
      <c r="AO458" s="31" t="s">
        <v>57</v>
      </c>
    </row>
    <row r="459" spans="2:41" s="3" customFormat="1" ht="9.9499999999999993" customHeight="1" x14ac:dyDescent="0.2">
      <c r="B459" s="116" t="s">
        <v>53</v>
      </c>
      <c r="D459" s="40"/>
      <c r="E459" s="75" t="s">
        <v>245</v>
      </c>
      <c r="F459" s="75"/>
      <c r="G459" s="30" t="s">
        <v>91</v>
      </c>
      <c r="H459" s="30"/>
      <c r="I459" s="30" t="s">
        <v>247</v>
      </c>
      <c r="J459" s="30"/>
      <c r="L459" s="177">
        <v>721</v>
      </c>
      <c r="M459" s="30"/>
      <c r="N459" s="30"/>
      <c r="P459" s="75" t="s">
        <v>251</v>
      </c>
      <c r="Q459" s="91"/>
      <c r="R459" s="29"/>
      <c r="S459" s="39">
        <f t="shared" si="342"/>
        <v>66</v>
      </c>
      <c r="T459" s="37" t="s">
        <v>252</v>
      </c>
      <c r="U459" s="5" t="str">
        <f>+Instructions!$B$3</f>
        <v>J</v>
      </c>
      <c r="V459" s="52"/>
      <c r="W459" s="56">
        <f>+Instructions!$C$22</f>
        <v>0</v>
      </c>
      <c r="X459" s="17">
        <f t="shared" si="333"/>
        <v>66</v>
      </c>
      <c r="Y459" s="52"/>
      <c r="Z459" s="6" t="s">
        <v>616</v>
      </c>
      <c r="AA459" s="39">
        <v>66</v>
      </c>
      <c r="AB459" s="60">
        <f t="shared" si="334"/>
        <v>0</v>
      </c>
      <c r="AC459" s="17">
        <f t="shared" si="335"/>
        <v>66</v>
      </c>
      <c r="AD459" s="12">
        <f t="shared" si="343"/>
        <v>0</v>
      </c>
      <c r="AE459" s="124"/>
      <c r="AF459" s="131">
        <v>1</v>
      </c>
      <c r="AG459" s="38">
        <f t="shared" si="344"/>
        <v>66</v>
      </c>
      <c r="AH459" s="52"/>
      <c r="AJ459" s="17">
        <f t="shared" si="345"/>
        <v>66</v>
      </c>
      <c r="AK459" s="17">
        <f t="shared" si="346"/>
        <v>0</v>
      </c>
      <c r="AL459" s="17">
        <f t="shared" si="347"/>
        <v>0</v>
      </c>
      <c r="AM459" s="17" t="str">
        <f t="shared" si="348"/>
        <v/>
      </c>
      <c r="AO459" s="31" t="s">
        <v>57</v>
      </c>
    </row>
    <row r="460" spans="2:41" s="3" customFormat="1" ht="9.9499999999999993" customHeight="1" x14ac:dyDescent="0.2">
      <c r="B460" s="116" t="s">
        <v>53</v>
      </c>
      <c r="D460" s="40"/>
      <c r="E460" s="75" t="s">
        <v>245</v>
      </c>
      <c r="F460" s="75"/>
      <c r="G460" s="30" t="s">
        <v>91</v>
      </c>
      <c r="H460" s="30"/>
      <c r="I460" s="30" t="s">
        <v>247</v>
      </c>
      <c r="J460" s="30"/>
      <c r="L460" s="177">
        <v>746</v>
      </c>
      <c r="M460" s="30"/>
      <c r="N460" s="30"/>
      <c r="P460" s="75" t="s">
        <v>251</v>
      </c>
      <c r="Q460" s="91"/>
      <c r="R460" s="29"/>
      <c r="S460" s="39">
        <f t="shared" si="342"/>
        <v>80.2</v>
      </c>
      <c r="T460" s="37" t="s">
        <v>252</v>
      </c>
      <c r="U460" s="5" t="str">
        <f>+Instructions!$B$3</f>
        <v>J</v>
      </c>
      <c r="V460" s="52"/>
      <c r="W460" s="56">
        <f>+Instructions!$C$22</f>
        <v>0</v>
      </c>
      <c r="X460" s="17">
        <f t="shared" si="333"/>
        <v>80.2</v>
      </c>
      <c r="Y460" s="52"/>
      <c r="Z460" s="6" t="s">
        <v>616</v>
      </c>
      <c r="AA460" s="39">
        <v>80.2</v>
      </c>
      <c r="AB460" s="60">
        <f t="shared" si="334"/>
        <v>0</v>
      </c>
      <c r="AC460" s="17">
        <f t="shared" si="335"/>
        <v>80.2</v>
      </c>
      <c r="AD460" s="12">
        <f t="shared" si="343"/>
        <v>0</v>
      </c>
      <c r="AE460" s="124"/>
      <c r="AF460" s="131">
        <v>1</v>
      </c>
      <c r="AG460" s="38">
        <f t="shared" si="344"/>
        <v>80.2</v>
      </c>
      <c r="AH460" s="52"/>
      <c r="AJ460" s="17">
        <f t="shared" si="345"/>
        <v>80.2</v>
      </c>
      <c r="AK460" s="17">
        <f t="shared" si="346"/>
        <v>0</v>
      </c>
      <c r="AL460" s="17">
        <f t="shared" si="347"/>
        <v>0</v>
      </c>
      <c r="AM460" s="17" t="str">
        <f t="shared" si="348"/>
        <v/>
      </c>
      <c r="AO460" s="31" t="s">
        <v>57</v>
      </c>
    </row>
    <row r="461" spans="2:41" s="3" customFormat="1" ht="9.9499999999999993" customHeight="1" x14ac:dyDescent="0.2">
      <c r="B461" s="116" t="s">
        <v>53</v>
      </c>
      <c r="D461" s="40"/>
      <c r="E461" s="75" t="s">
        <v>245</v>
      </c>
      <c r="F461" s="75"/>
      <c r="G461" s="30" t="s">
        <v>91</v>
      </c>
      <c r="H461" s="30"/>
      <c r="I461" s="30" t="s">
        <v>247</v>
      </c>
      <c r="J461" s="30"/>
      <c r="L461" s="177" t="s">
        <v>273</v>
      </c>
      <c r="M461" s="30"/>
      <c r="N461" s="30"/>
      <c r="P461" s="75" t="s">
        <v>251</v>
      </c>
      <c r="Q461" s="91"/>
      <c r="R461" s="29"/>
      <c r="S461" s="39">
        <f t="shared" si="342"/>
        <v>76.150000000000006</v>
      </c>
      <c r="T461" s="37" t="s">
        <v>252</v>
      </c>
      <c r="U461" s="5" t="str">
        <f>+Instructions!$B$3</f>
        <v>J</v>
      </c>
      <c r="V461" s="52"/>
      <c r="W461" s="56">
        <f>+Instructions!$C$22</f>
        <v>0</v>
      </c>
      <c r="X461" s="17">
        <f t="shared" si="333"/>
        <v>76.150000000000006</v>
      </c>
      <c r="Y461" s="52"/>
      <c r="Z461" s="6" t="s">
        <v>616</v>
      </c>
      <c r="AA461" s="39">
        <v>76.150000000000006</v>
      </c>
      <c r="AB461" s="60">
        <f t="shared" si="334"/>
        <v>0</v>
      </c>
      <c r="AC461" s="17">
        <f t="shared" si="335"/>
        <v>76.150000000000006</v>
      </c>
      <c r="AD461" s="12">
        <f t="shared" si="343"/>
        <v>0</v>
      </c>
      <c r="AE461" s="124"/>
      <c r="AF461" s="131">
        <v>1</v>
      </c>
      <c r="AG461" s="38">
        <f t="shared" si="344"/>
        <v>76.150000000000006</v>
      </c>
      <c r="AH461" s="52"/>
      <c r="AJ461" s="17">
        <f t="shared" si="345"/>
        <v>76.150000000000006</v>
      </c>
      <c r="AK461" s="17">
        <f t="shared" si="346"/>
        <v>0</v>
      </c>
      <c r="AL461" s="17">
        <f t="shared" si="347"/>
        <v>0</v>
      </c>
      <c r="AM461" s="17" t="str">
        <f t="shared" si="348"/>
        <v/>
      </c>
      <c r="AO461" s="31" t="s">
        <v>57</v>
      </c>
    </row>
    <row r="462" spans="2:41" s="3" customFormat="1" ht="9.9499999999999993" customHeight="1" x14ac:dyDescent="0.2">
      <c r="B462" s="116" t="s">
        <v>53</v>
      </c>
      <c r="D462" s="40"/>
      <c r="E462" s="75" t="s">
        <v>245</v>
      </c>
      <c r="F462" s="75"/>
      <c r="G462" s="30" t="s">
        <v>91</v>
      </c>
      <c r="H462" s="30"/>
      <c r="I462" s="30" t="s">
        <v>247</v>
      </c>
      <c r="J462" s="30"/>
      <c r="L462" s="177" t="s">
        <v>274</v>
      </c>
      <c r="M462" s="30"/>
      <c r="N462" s="30"/>
      <c r="P462" s="75" t="s">
        <v>251</v>
      </c>
      <c r="Q462" s="91"/>
      <c r="R462" s="29"/>
      <c r="S462" s="39">
        <f t="shared" si="342"/>
        <v>81.25</v>
      </c>
      <c r="T462" s="37" t="s">
        <v>252</v>
      </c>
      <c r="U462" s="5" t="str">
        <f>+Instructions!$B$3</f>
        <v>J</v>
      </c>
      <c r="V462" s="52"/>
      <c r="W462" s="56">
        <f>+Instructions!$C$22</f>
        <v>0</v>
      </c>
      <c r="X462" s="17">
        <f t="shared" si="333"/>
        <v>81.25</v>
      </c>
      <c r="Y462" s="52"/>
      <c r="Z462" s="6" t="s">
        <v>616</v>
      </c>
      <c r="AA462" s="39">
        <v>81.25</v>
      </c>
      <c r="AB462" s="60">
        <f t="shared" si="334"/>
        <v>0</v>
      </c>
      <c r="AC462" s="17">
        <f t="shared" si="335"/>
        <v>81.25</v>
      </c>
      <c r="AD462" s="12">
        <f t="shared" si="343"/>
        <v>0</v>
      </c>
      <c r="AE462" s="124"/>
      <c r="AF462" s="131">
        <v>1</v>
      </c>
      <c r="AG462" s="38">
        <f t="shared" si="344"/>
        <v>81.25</v>
      </c>
      <c r="AH462" s="52"/>
      <c r="AJ462" s="17">
        <f t="shared" si="345"/>
        <v>81.25</v>
      </c>
      <c r="AK462" s="17">
        <f t="shared" si="346"/>
        <v>0</v>
      </c>
      <c r="AL462" s="17">
        <f t="shared" si="347"/>
        <v>0</v>
      </c>
      <c r="AM462" s="17" t="str">
        <f t="shared" si="348"/>
        <v/>
      </c>
      <c r="AO462" s="31" t="s">
        <v>57</v>
      </c>
    </row>
    <row r="463" spans="2:41" s="3" customFormat="1" ht="9.9499999999999993" customHeight="1" x14ac:dyDescent="0.2">
      <c r="B463" s="116" t="s">
        <v>53</v>
      </c>
      <c r="D463" s="40"/>
      <c r="E463" s="75" t="s">
        <v>245</v>
      </c>
      <c r="F463" s="75"/>
      <c r="G463" s="30" t="s">
        <v>91</v>
      </c>
      <c r="H463" s="30"/>
      <c r="I463" s="30" t="s">
        <v>247</v>
      </c>
      <c r="J463" s="30"/>
      <c r="L463" s="177" t="s">
        <v>275</v>
      </c>
      <c r="M463" s="30"/>
      <c r="N463" s="30"/>
      <c r="P463" s="75" t="s">
        <v>251</v>
      </c>
      <c r="Q463" s="91"/>
      <c r="R463" s="29"/>
      <c r="S463" s="39">
        <f t="shared" si="342"/>
        <v>68.05</v>
      </c>
      <c r="T463" s="37" t="s">
        <v>252</v>
      </c>
      <c r="U463" s="5" t="str">
        <f>+Instructions!$B$3</f>
        <v>J</v>
      </c>
      <c r="V463" s="52"/>
      <c r="W463" s="56">
        <f>+Instructions!$C$22</f>
        <v>0</v>
      </c>
      <c r="X463" s="17">
        <f t="shared" si="333"/>
        <v>68.05</v>
      </c>
      <c r="Y463" s="52"/>
      <c r="Z463" s="6" t="s">
        <v>616</v>
      </c>
      <c r="AA463" s="39">
        <v>68.05</v>
      </c>
      <c r="AB463" s="60">
        <f t="shared" si="334"/>
        <v>0</v>
      </c>
      <c r="AC463" s="17">
        <f t="shared" si="335"/>
        <v>68.05</v>
      </c>
      <c r="AD463" s="12">
        <f t="shared" si="343"/>
        <v>0</v>
      </c>
      <c r="AE463" s="124"/>
      <c r="AF463" s="131">
        <v>1</v>
      </c>
      <c r="AG463" s="38">
        <f t="shared" si="344"/>
        <v>68.05</v>
      </c>
      <c r="AH463" s="52"/>
      <c r="AJ463" s="17">
        <f t="shared" si="345"/>
        <v>68.05</v>
      </c>
      <c r="AK463" s="17">
        <f t="shared" si="346"/>
        <v>0</v>
      </c>
      <c r="AL463" s="17">
        <f t="shared" si="347"/>
        <v>0</v>
      </c>
      <c r="AM463" s="17" t="str">
        <f t="shared" si="348"/>
        <v/>
      </c>
      <c r="AO463" s="31" t="s">
        <v>57</v>
      </c>
    </row>
    <row r="464" spans="2:41" s="3" customFormat="1" ht="3" customHeight="1" x14ac:dyDescent="0.2">
      <c r="P464" s="4"/>
      <c r="Q464" s="6"/>
      <c r="S464" s="21"/>
      <c r="U464" s="5"/>
      <c r="V464" s="52"/>
      <c r="W464" s="56"/>
      <c r="X464" s="15"/>
      <c r="Y464" s="52"/>
      <c r="Z464" s="39"/>
      <c r="AA464" s="39"/>
      <c r="AB464" s="55"/>
      <c r="AC464" s="17"/>
      <c r="AD464" s="15"/>
      <c r="AE464" s="65"/>
      <c r="AF464" s="65"/>
      <c r="AG464" s="17"/>
      <c r="AH464" s="52"/>
      <c r="AI464" s="127"/>
      <c r="AJ464" s="17"/>
      <c r="AK464" s="17"/>
      <c r="AL464" s="17"/>
      <c r="AM464" s="17"/>
      <c r="AO464" s="31" t="s">
        <v>57</v>
      </c>
    </row>
    <row r="465" spans="2:41" s="3" customFormat="1" ht="9.9499999999999993" customHeight="1" x14ac:dyDescent="0.2">
      <c r="C465" s="174"/>
      <c r="D465" s="176" t="s">
        <v>243</v>
      </c>
      <c r="P465" s="4"/>
      <c r="Q465" s="6"/>
      <c r="R465" s="80"/>
      <c r="S465" s="183"/>
      <c r="T465" s="11"/>
      <c r="U465" s="5"/>
      <c r="V465" s="52"/>
      <c r="W465" s="56"/>
      <c r="X465" s="15"/>
      <c r="Y465" s="52"/>
      <c r="Z465" s="39"/>
      <c r="AA465" s="39"/>
      <c r="AB465" s="55"/>
      <c r="AC465" s="17"/>
      <c r="AD465" s="15"/>
      <c r="AE465" s="65"/>
      <c r="AF465" s="65"/>
      <c r="AG465" s="17"/>
      <c r="AH465" s="52"/>
      <c r="AI465" s="127"/>
      <c r="AJ465" s="17"/>
      <c r="AK465" s="17"/>
      <c r="AL465" s="17"/>
      <c r="AM465" s="17"/>
      <c r="AO465" s="31" t="s">
        <v>57</v>
      </c>
    </row>
    <row r="466" spans="2:41" s="3" customFormat="1" ht="3" customHeight="1" x14ac:dyDescent="0.2">
      <c r="P466" s="4"/>
      <c r="Q466" s="6"/>
      <c r="S466" s="21"/>
      <c r="U466" s="5"/>
      <c r="V466" s="52"/>
      <c r="W466" s="56"/>
      <c r="X466" s="15"/>
      <c r="Y466" s="52"/>
      <c r="Z466" s="39"/>
      <c r="AA466" s="39"/>
      <c r="AB466" s="55"/>
      <c r="AC466" s="17"/>
      <c r="AD466" s="15"/>
      <c r="AE466" s="65"/>
      <c r="AF466" s="65"/>
      <c r="AG466" s="17"/>
      <c r="AH466" s="52"/>
      <c r="AI466" s="127"/>
      <c r="AJ466" s="17"/>
      <c r="AK466" s="17"/>
      <c r="AL466" s="17"/>
      <c r="AM466" s="17"/>
      <c r="AO466" s="31" t="s">
        <v>57</v>
      </c>
    </row>
    <row r="467" spans="2:41" s="3" customFormat="1" ht="9.9499999999999993" customHeight="1" x14ac:dyDescent="0.2">
      <c r="B467" s="116" t="s">
        <v>53</v>
      </c>
      <c r="D467" s="40"/>
      <c r="E467" s="75" t="s">
        <v>370</v>
      </c>
      <c r="F467" s="75"/>
      <c r="G467" s="30" t="s">
        <v>91</v>
      </c>
      <c r="H467" s="30"/>
      <c r="I467" s="30" t="s">
        <v>248</v>
      </c>
      <c r="J467" s="30"/>
      <c r="L467" s="30" t="s">
        <v>259</v>
      </c>
      <c r="M467" s="30"/>
      <c r="N467" s="30"/>
      <c r="P467" s="75" t="s">
        <v>588</v>
      </c>
      <c r="Q467" s="91"/>
      <c r="R467" s="29"/>
      <c r="S467" s="39">
        <f t="shared" ref="S467:S477" si="349">IF(Suggested="Yes",AA467,AG467)</f>
        <v>69.05</v>
      </c>
      <c r="T467" s="37" t="s">
        <v>252</v>
      </c>
      <c r="U467" s="5" t="str">
        <f>+Instructions!$B$3</f>
        <v>J</v>
      </c>
      <c r="V467" s="52"/>
      <c r="W467" s="56">
        <f>+Instructions!$C$22</f>
        <v>0</v>
      </c>
      <c r="X467" s="17">
        <f t="shared" ref="X467:X484" si="350">ROUND($AA467*(1-W467)+0.004999,2)</f>
        <v>69.05</v>
      </c>
      <c r="Y467" s="52"/>
      <c r="Z467" s="6" t="s">
        <v>616</v>
      </c>
      <c r="AA467" s="39">
        <v>69.05</v>
      </c>
      <c r="AB467" s="60">
        <f t="shared" ref="AB467:AB484" si="351">+W467</f>
        <v>0</v>
      </c>
      <c r="AC467" s="17">
        <f t="shared" ref="AC467:AC484" si="352">+X467</f>
        <v>69.05</v>
      </c>
      <c r="AD467" s="12">
        <f t="shared" ref="AD467:AD477" si="353">(AG467-AC467)/AG467</f>
        <v>0</v>
      </c>
      <c r="AE467" s="124"/>
      <c r="AF467" s="131">
        <v>1</v>
      </c>
      <c r="AG467" s="38">
        <f t="shared" ref="AG467:AG477" si="354">SUM(AJ467:AL467)+AE467</f>
        <v>69.05</v>
      </c>
      <c r="AH467" s="52"/>
      <c r="AJ467" s="17">
        <f t="shared" ref="AJ467:AJ477" si="355">ROUND(AC467/(1-VLOOKUP(AF467,Group,2,FALSE)),2)</f>
        <v>69.05</v>
      </c>
      <c r="AK467" s="17">
        <f t="shared" ref="AK467:AK477" si="356">IF(VLOOKUP(AF467,Group,5,FALSE)="YES",VLOOKUP(ROUND(ROUND(AJ467,1)-AJ467,2),Round,2,FALSE)+VLOOKUP(AF467,Group,6,FALSE),0)</f>
        <v>0</v>
      </c>
      <c r="AL467" s="17">
        <f t="shared" ref="AL467:AL477" si="357">IF(VLOOKUP(AF467,Group,7,FALSE)="",0,ROUND(AJ467-0.04999,1)-AJ467+AM467)</f>
        <v>0</v>
      </c>
      <c r="AM467" s="17" t="str">
        <f t="shared" ref="AM467:AM477" si="358">IF(VLOOKUP(AF467,Group,7,FALSE)="","",VLOOKUP(AF467,Group,7,FALSE))</f>
        <v/>
      </c>
      <c r="AO467" s="31" t="s">
        <v>57</v>
      </c>
    </row>
    <row r="468" spans="2:41" s="3" customFormat="1" ht="9.9499999999999993" customHeight="1" x14ac:dyDescent="0.2">
      <c r="B468" s="116" t="s">
        <v>53</v>
      </c>
      <c r="D468" s="40"/>
      <c r="E468" s="75" t="s">
        <v>370</v>
      </c>
      <c r="F468" s="75"/>
      <c r="G468" s="30" t="s">
        <v>91</v>
      </c>
      <c r="H468" s="30"/>
      <c r="I468" s="30" t="s">
        <v>248</v>
      </c>
      <c r="J468" s="30"/>
      <c r="L468" s="30" t="s">
        <v>260</v>
      </c>
      <c r="M468" s="30"/>
      <c r="N468" s="30"/>
      <c r="P468" s="75" t="s">
        <v>588</v>
      </c>
      <c r="Q468" s="91"/>
      <c r="R468" s="29"/>
      <c r="S468" s="39">
        <f t="shared" si="349"/>
        <v>69.05</v>
      </c>
      <c r="T468" s="37" t="s">
        <v>252</v>
      </c>
      <c r="U468" s="5" t="str">
        <f>+Instructions!$B$3</f>
        <v>J</v>
      </c>
      <c r="V468" s="52"/>
      <c r="W468" s="56">
        <f>+Instructions!$C$22</f>
        <v>0</v>
      </c>
      <c r="X468" s="17">
        <f t="shared" si="350"/>
        <v>69.05</v>
      </c>
      <c r="Y468" s="52"/>
      <c r="Z468" s="6" t="s">
        <v>616</v>
      </c>
      <c r="AA468" s="39">
        <v>69.05</v>
      </c>
      <c r="AB468" s="60">
        <f t="shared" si="351"/>
        <v>0</v>
      </c>
      <c r="AC468" s="17">
        <f t="shared" si="352"/>
        <v>69.05</v>
      </c>
      <c r="AD468" s="12">
        <f t="shared" si="353"/>
        <v>0</v>
      </c>
      <c r="AE468" s="124"/>
      <c r="AF468" s="131">
        <v>1</v>
      </c>
      <c r="AG468" s="38">
        <f t="shared" si="354"/>
        <v>69.05</v>
      </c>
      <c r="AH468" s="52"/>
      <c r="AJ468" s="17">
        <f t="shared" si="355"/>
        <v>69.05</v>
      </c>
      <c r="AK468" s="17">
        <f t="shared" si="356"/>
        <v>0</v>
      </c>
      <c r="AL468" s="17">
        <f t="shared" si="357"/>
        <v>0</v>
      </c>
      <c r="AM468" s="17" t="str">
        <f t="shared" si="358"/>
        <v/>
      </c>
      <c r="AO468" s="31" t="s">
        <v>57</v>
      </c>
    </row>
    <row r="469" spans="2:41" s="3" customFormat="1" ht="9.9499999999999993" customHeight="1" x14ac:dyDescent="0.2">
      <c r="B469" s="116" t="s">
        <v>53</v>
      </c>
      <c r="D469" s="40"/>
      <c r="E469" s="75" t="s">
        <v>370</v>
      </c>
      <c r="F469" s="75"/>
      <c r="G469" s="30" t="s">
        <v>91</v>
      </c>
      <c r="H469" s="30"/>
      <c r="I469" s="30" t="s">
        <v>248</v>
      </c>
      <c r="J469" s="30"/>
      <c r="L469" s="30" t="s">
        <v>261</v>
      </c>
      <c r="M469" s="30"/>
      <c r="N469" s="30"/>
      <c r="P469" s="75" t="s">
        <v>588</v>
      </c>
      <c r="Q469" s="91"/>
      <c r="R469" s="29"/>
      <c r="S469" s="39">
        <f t="shared" si="349"/>
        <v>68.05</v>
      </c>
      <c r="T469" s="37" t="s">
        <v>252</v>
      </c>
      <c r="U469" s="5" t="str">
        <f>+Instructions!$B$3</f>
        <v>J</v>
      </c>
      <c r="V469" s="52"/>
      <c r="W469" s="56">
        <f>+Instructions!$C$22</f>
        <v>0</v>
      </c>
      <c r="X469" s="17">
        <f t="shared" si="350"/>
        <v>68.05</v>
      </c>
      <c r="Y469" s="52"/>
      <c r="Z469" s="6" t="s">
        <v>616</v>
      </c>
      <c r="AA469" s="39">
        <v>68.05</v>
      </c>
      <c r="AB469" s="60">
        <f t="shared" si="351"/>
        <v>0</v>
      </c>
      <c r="AC469" s="17">
        <f t="shared" si="352"/>
        <v>68.05</v>
      </c>
      <c r="AD469" s="12">
        <f t="shared" si="353"/>
        <v>0</v>
      </c>
      <c r="AE469" s="124"/>
      <c r="AF469" s="131">
        <v>1</v>
      </c>
      <c r="AG469" s="38">
        <f t="shared" si="354"/>
        <v>68.05</v>
      </c>
      <c r="AH469" s="52"/>
      <c r="AJ469" s="17">
        <f t="shared" si="355"/>
        <v>68.05</v>
      </c>
      <c r="AK469" s="17">
        <f t="shared" si="356"/>
        <v>0</v>
      </c>
      <c r="AL469" s="17">
        <f t="shared" si="357"/>
        <v>0</v>
      </c>
      <c r="AM469" s="17" t="str">
        <f t="shared" si="358"/>
        <v/>
      </c>
      <c r="AO469" s="31" t="s">
        <v>57</v>
      </c>
    </row>
    <row r="470" spans="2:41" s="3" customFormat="1" ht="9.9499999999999993" customHeight="1" x14ac:dyDescent="0.2">
      <c r="B470" s="116" t="s">
        <v>53</v>
      </c>
      <c r="D470" s="40"/>
      <c r="E470" s="75" t="s">
        <v>370</v>
      </c>
      <c r="F470" s="75"/>
      <c r="G470" s="30" t="s">
        <v>91</v>
      </c>
      <c r="H470" s="30"/>
      <c r="I470" s="30" t="s">
        <v>248</v>
      </c>
      <c r="J470" s="30"/>
      <c r="L470" s="30" t="s">
        <v>262</v>
      </c>
      <c r="M470" s="30"/>
      <c r="N470" s="30"/>
      <c r="P470" s="75" t="s">
        <v>588</v>
      </c>
      <c r="Q470" s="91"/>
      <c r="R470" s="29"/>
      <c r="S470" s="39">
        <f t="shared" si="349"/>
        <v>72.099999999999994</v>
      </c>
      <c r="T470" s="37" t="s">
        <v>252</v>
      </c>
      <c r="U470" s="5" t="str">
        <f>+Instructions!$B$3</f>
        <v>J</v>
      </c>
      <c r="V470" s="52"/>
      <c r="W470" s="56">
        <f>+Instructions!$C$22</f>
        <v>0</v>
      </c>
      <c r="X470" s="17">
        <f t="shared" si="350"/>
        <v>72.099999999999994</v>
      </c>
      <c r="Y470" s="52"/>
      <c r="Z470" s="6" t="s">
        <v>616</v>
      </c>
      <c r="AA470" s="39">
        <v>72.099999999999994</v>
      </c>
      <c r="AB470" s="60">
        <f t="shared" si="351"/>
        <v>0</v>
      </c>
      <c r="AC470" s="17">
        <f t="shared" si="352"/>
        <v>72.099999999999994</v>
      </c>
      <c r="AD470" s="12">
        <f t="shared" si="353"/>
        <v>0</v>
      </c>
      <c r="AE470" s="124"/>
      <c r="AF470" s="131">
        <v>1</v>
      </c>
      <c r="AG470" s="38">
        <f t="shared" si="354"/>
        <v>72.099999999999994</v>
      </c>
      <c r="AH470" s="52"/>
      <c r="AJ470" s="17">
        <f t="shared" si="355"/>
        <v>72.099999999999994</v>
      </c>
      <c r="AK470" s="17">
        <f t="shared" si="356"/>
        <v>0</v>
      </c>
      <c r="AL470" s="17">
        <f t="shared" si="357"/>
        <v>0</v>
      </c>
      <c r="AM470" s="17" t="str">
        <f t="shared" si="358"/>
        <v/>
      </c>
      <c r="AO470" s="31" t="s">
        <v>57</v>
      </c>
    </row>
    <row r="471" spans="2:41" s="3" customFormat="1" ht="9.9499999999999993" customHeight="1" x14ac:dyDescent="0.2">
      <c r="B471" s="116" t="s">
        <v>53</v>
      </c>
      <c r="D471" s="40"/>
      <c r="E471" s="75" t="s">
        <v>370</v>
      </c>
      <c r="F471" s="75"/>
      <c r="G471" s="30" t="s">
        <v>91</v>
      </c>
      <c r="H471" s="30"/>
      <c r="I471" s="30" t="s">
        <v>248</v>
      </c>
      <c r="J471" s="30"/>
      <c r="L471" s="30" t="s">
        <v>263</v>
      </c>
      <c r="M471" s="30"/>
      <c r="N471" s="30"/>
      <c r="P471" s="75" t="s">
        <v>588</v>
      </c>
      <c r="Q471" s="91"/>
      <c r="R471" s="29"/>
      <c r="S471" s="39">
        <f t="shared" si="349"/>
        <v>74.150000000000006</v>
      </c>
      <c r="T471" s="37" t="s">
        <v>252</v>
      </c>
      <c r="U471" s="5" t="str">
        <f>+Instructions!$B$3</f>
        <v>J</v>
      </c>
      <c r="V471" s="52"/>
      <c r="W471" s="56">
        <f>+Instructions!$C$22</f>
        <v>0</v>
      </c>
      <c r="X471" s="17">
        <f t="shared" si="350"/>
        <v>74.150000000000006</v>
      </c>
      <c r="Y471" s="52"/>
      <c r="Z471" s="6" t="s">
        <v>616</v>
      </c>
      <c r="AA471" s="39">
        <v>74.150000000000006</v>
      </c>
      <c r="AB471" s="60">
        <f t="shared" si="351"/>
        <v>0</v>
      </c>
      <c r="AC471" s="17">
        <f t="shared" si="352"/>
        <v>74.150000000000006</v>
      </c>
      <c r="AD471" s="12">
        <f t="shared" si="353"/>
        <v>0</v>
      </c>
      <c r="AE471" s="124"/>
      <c r="AF471" s="131">
        <v>1</v>
      </c>
      <c r="AG471" s="38">
        <f t="shared" si="354"/>
        <v>74.150000000000006</v>
      </c>
      <c r="AH471" s="52"/>
      <c r="AJ471" s="17">
        <f t="shared" si="355"/>
        <v>74.150000000000006</v>
      </c>
      <c r="AK471" s="17">
        <f t="shared" si="356"/>
        <v>0</v>
      </c>
      <c r="AL471" s="17">
        <f t="shared" si="357"/>
        <v>0</v>
      </c>
      <c r="AM471" s="17" t="str">
        <f t="shared" si="358"/>
        <v/>
      </c>
      <c r="AO471" s="31" t="s">
        <v>57</v>
      </c>
    </row>
    <row r="472" spans="2:41" s="3" customFormat="1" ht="9.9499999999999993" customHeight="1" x14ac:dyDescent="0.2">
      <c r="B472" s="116" t="s">
        <v>53</v>
      </c>
      <c r="D472" s="40"/>
      <c r="E472" s="75" t="s">
        <v>370</v>
      </c>
      <c r="F472" s="75"/>
      <c r="G472" s="30" t="s">
        <v>91</v>
      </c>
      <c r="H472" s="30"/>
      <c r="I472" s="30" t="s">
        <v>248</v>
      </c>
      <c r="J472" s="30"/>
      <c r="L472" s="30" t="s">
        <v>264</v>
      </c>
      <c r="M472" s="30"/>
      <c r="N472" s="30"/>
      <c r="P472" s="75" t="s">
        <v>588</v>
      </c>
      <c r="Q472" s="91"/>
      <c r="R472" s="29"/>
      <c r="S472" s="39">
        <f t="shared" si="349"/>
        <v>74.150000000000006</v>
      </c>
      <c r="T472" s="37" t="s">
        <v>252</v>
      </c>
      <c r="U472" s="5" t="str">
        <f>+Instructions!$B$3</f>
        <v>J</v>
      </c>
      <c r="V472" s="52"/>
      <c r="W472" s="56">
        <f>+Instructions!$C$22</f>
        <v>0</v>
      </c>
      <c r="X472" s="17">
        <f t="shared" si="350"/>
        <v>74.150000000000006</v>
      </c>
      <c r="Y472" s="52"/>
      <c r="Z472" s="6" t="s">
        <v>616</v>
      </c>
      <c r="AA472" s="39">
        <v>74.150000000000006</v>
      </c>
      <c r="AB472" s="60">
        <f t="shared" si="351"/>
        <v>0</v>
      </c>
      <c r="AC472" s="17">
        <f t="shared" si="352"/>
        <v>74.150000000000006</v>
      </c>
      <c r="AD472" s="12">
        <f t="shared" si="353"/>
        <v>0</v>
      </c>
      <c r="AE472" s="124"/>
      <c r="AF472" s="131">
        <v>1</v>
      </c>
      <c r="AG472" s="38">
        <f t="shared" si="354"/>
        <v>74.150000000000006</v>
      </c>
      <c r="AH472" s="52"/>
      <c r="AJ472" s="17">
        <f t="shared" si="355"/>
        <v>74.150000000000006</v>
      </c>
      <c r="AK472" s="17">
        <f t="shared" si="356"/>
        <v>0</v>
      </c>
      <c r="AL472" s="17">
        <f t="shared" si="357"/>
        <v>0</v>
      </c>
      <c r="AM472" s="17" t="str">
        <f t="shared" si="358"/>
        <v/>
      </c>
      <c r="AO472" s="31" t="s">
        <v>57</v>
      </c>
    </row>
    <row r="473" spans="2:41" s="3" customFormat="1" ht="9.9499999999999993" customHeight="1" x14ac:dyDescent="0.2">
      <c r="B473" s="116" t="s">
        <v>53</v>
      </c>
      <c r="D473" s="40"/>
      <c r="E473" s="75" t="s">
        <v>370</v>
      </c>
      <c r="F473" s="75"/>
      <c r="G473" s="30" t="s">
        <v>91</v>
      </c>
      <c r="H473" s="30"/>
      <c r="I473" s="30" t="s">
        <v>248</v>
      </c>
      <c r="J473" s="30"/>
      <c r="L473" s="30" t="s">
        <v>265</v>
      </c>
      <c r="M473" s="30"/>
      <c r="N473" s="30"/>
      <c r="P473" s="75" t="s">
        <v>588</v>
      </c>
      <c r="Q473" s="91"/>
      <c r="R473" s="29"/>
      <c r="S473" s="39">
        <f t="shared" si="349"/>
        <v>104.6</v>
      </c>
      <c r="T473" s="37" t="s">
        <v>252</v>
      </c>
      <c r="U473" s="5" t="str">
        <f>+Instructions!$B$3</f>
        <v>J</v>
      </c>
      <c r="V473" s="52"/>
      <c r="W473" s="56">
        <f>+Instructions!$C$22</f>
        <v>0</v>
      </c>
      <c r="X473" s="17">
        <f t="shared" si="350"/>
        <v>104.6</v>
      </c>
      <c r="Y473" s="52"/>
      <c r="Z473" s="6" t="s">
        <v>616</v>
      </c>
      <c r="AA473" s="39">
        <v>104.6</v>
      </c>
      <c r="AB473" s="60">
        <f t="shared" si="351"/>
        <v>0</v>
      </c>
      <c r="AC473" s="17">
        <f t="shared" si="352"/>
        <v>104.6</v>
      </c>
      <c r="AD473" s="12">
        <f t="shared" si="353"/>
        <v>0</v>
      </c>
      <c r="AE473" s="124"/>
      <c r="AF473" s="131">
        <v>1</v>
      </c>
      <c r="AG473" s="38">
        <f t="shared" si="354"/>
        <v>104.6</v>
      </c>
      <c r="AH473" s="52"/>
      <c r="AJ473" s="17">
        <f t="shared" si="355"/>
        <v>104.6</v>
      </c>
      <c r="AK473" s="17">
        <f t="shared" si="356"/>
        <v>0</v>
      </c>
      <c r="AL473" s="17">
        <f t="shared" si="357"/>
        <v>0</v>
      </c>
      <c r="AM473" s="17" t="str">
        <f t="shared" si="358"/>
        <v/>
      </c>
      <c r="AO473" s="31" t="s">
        <v>57</v>
      </c>
    </row>
    <row r="474" spans="2:41" s="3" customFormat="1" ht="9.9499999999999993" customHeight="1" x14ac:dyDescent="0.2">
      <c r="B474" s="116" t="s">
        <v>53</v>
      </c>
      <c r="D474" s="40"/>
      <c r="E474" s="75" t="s">
        <v>370</v>
      </c>
      <c r="F474" s="75"/>
      <c r="G474" s="30" t="s">
        <v>91</v>
      </c>
      <c r="H474" s="30"/>
      <c r="I474" s="30" t="s">
        <v>248</v>
      </c>
      <c r="J474" s="30"/>
      <c r="L474" s="30" t="s">
        <v>266</v>
      </c>
      <c r="M474" s="30"/>
      <c r="N474" s="30"/>
      <c r="P474" s="75" t="s">
        <v>588</v>
      </c>
      <c r="Q474" s="91"/>
      <c r="R474" s="29"/>
      <c r="S474" s="39">
        <f t="shared" si="349"/>
        <v>72.099999999999994</v>
      </c>
      <c r="T474" s="37" t="s">
        <v>252</v>
      </c>
      <c r="U474" s="5" t="str">
        <f>+Instructions!$B$3</f>
        <v>J</v>
      </c>
      <c r="V474" s="52"/>
      <c r="W474" s="56">
        <f>+Instructions!$C$22</f>
        <v>0</v>
      </c>
      <c r="X474" s="17">
        <f t="shared" si="350"/>
        <v>72.099999999999994</v>
      </c>
      <c r="Y474" s="52"/>
      <c r="Z474" s="6" t="s">
        <v>616</v>
      </c>
      <c r="AA474" s="39">
        <v>72.099999999999994</v>
      </c>
      <c r="AB474" s="60">
        <f t="shared" si="351"/>
        <v>0</v>
      </c>
      <c r="AC474" s="17">
        <f t="shared" si="352"/>
        <v>72.099999999999994</v>
      </c>
      <c r="AD474" s="12">
        <f t="shared" si="353"/>
        <v>0</v>
      </c>
      <c r="AE474" s="124"/>
      <c r="AF474" s="131">
        <v>1</v>
      </c>
      <c r="AG474" s="38">
        <f t="shared" si="354"/>
        <v>72.099999999999994</v>
      </c>
      <c r="AH474" s="52"/>
      <c r="AJ474" s="17">
        <f t="shared" si="355"/>
        <v>72.099999999999994</v>
      </c>
      <c r="AK474" s="17">
        <f t="shared" si="356"/>
        <v>0</v>
      </c>
      <c r="AL474" s="17">
        <f t="shared" si="357"/>
        <v>0</v>
      </c>
      <c r="AM474" s="17" t="str">
        <f t="shared" si="358"/>
        <v/>
      </c>
      <c r="AO474" s="31" t="s">
        <v>57</v>
      </c>
    </row>
    <row r="475" spans="2:41" s="3" customFormat="1" ht="9.9499999999999993" customHeight="1" x14ac:dyDescent="0.2">
      <c r="B475" s="116" t="s">
        <v>53</v>
      </c>
      <c r="D475" s="40"/>
      <c r="E475" s="75" t="s">
        <v>370</v>
      </c>
      <c r="F475" s="75"/>
      <c r="G475" s="30" t="s">
        <v>91</v>
      </c>
      <c r="H475" s="30"/>
      <c r="I475" s="30" t="s">
        <v>248</v>
      </c>
      <c r="J475" s="30"/>
      <c r="L475" s="30" t="s">
        <v>267</v>
      </c>
      <c r="M475" s="30"/>
      <c r="N475" s="30"/>
      <c r="P475" s="75" t="s">
        <v>588</v>
      </c>
      <c r="Q475" s="91"/>
      <c r="R475" s="29"/>
      <c r="S475" s="39">
        <f t="shared" si="349"/>
        <v>74.150000000000006</v>
      </c>
      <c r="T475" s="37" t="s">
        <v>252</v>
      </c>
      <c r="U475" s="5" t="str">
        <f>+Instructions!$B$3</f>
        <v>J</v>
      </c>
      <c r="V475" s="52"/>
      <c r="W475" s="56">
        <f>+Instructions!$C$22</f>
        <v>0</v>
      </c>
      <c r="X475" s="17">
        <f t="shared" si="350"/>
        <v>74.150000000000006</v>
      </c>
      <c r="Y475" s="52"/>
      <c r="Z475" s="6" t="s">
        <v>616</v>
      </c>
      <c r="AA475" s="39">
        <v>74.150000000000006</v>
      </c>
      <c r="AB475" s="60">
        <f t="shared" si="351"/>
        <v>0</v>
      </c>
      <c r="AC475" s="17">
        <f t="shared" si="352"/>
        <v>74.150000000000006</v>
      </c>
      <c r="AD475" s="12">
        <f t="shared" si="353"/>
        <v>0</v>
      </c>
      <c r="AE475" s="124"/>
      <c r="AF475" s="131">
        <v>1</v>
      </c>
      <c r="AG475" s="38">
        <f t="shared" si="354"/>
        <v>74.150000000000006</v>
      </c>
      <c r="AH475" s="52"/>
      <c r="AJ475" s="17">
        <f t="shared" si="355"/>
        <v>74.150000000000006</v>
      </c>
      <c r="AK475" s="17">
        <f t="shared" si="356"/>
        <v>0</v>
      </c>
      <c r="AL475" s="17">
        <f t="shared" si="357"/>
        <v>0</v>
      </c>
      <c r="AM475" s="17" t="str">
        <f t="shared" si="358"/>
        <v/>
      </c>
      <c r="AO475" s="31" t="s">
        <v>57</v>
      </c>
    </row>
    <row r="476" spans="2:41" s="3" customFormat="1" ht="9.9499999999999993" customHeight="1" x14ac:dyDescent="0.2">
      <c r="B476" s="116" t="s">
        <v>53</v>
      </c>
      <c r="D476" s="40"/>
      <c r="E476" s="75" t="s">
        <v>370</v>
      </c>
      <c r="F476" s="75"/>
      <c r="G476" s="30" t="s">
        <v>91</v>
      </c>
      <c r="H476" s="30"/>
      <c r="I476" s="30" t="s">
        <v>248</v>
      </c>
      <c r="J476" s="30"/>
      <c r="L476" s="30" t="s">
        <v>268</v>
      </c>
      <c r="M476" s="30"/>
      <c r="N476" s="30"/>
      <c r="P476" s="75" t="s">
        <v>588</v>
      </c>
      <c r="Q476" s="91"/>
      <c r="R476" s="29"/>
      <c r="S476" s="39">
        <f t="shared" si="349"/>
        <v>70.05</v>
      </c>
      <c r="T476" s="37" t="s">
        <v>252</v>
      </c>
      <c r="U476" s="5" t="str">
        <f>+Instructions!$B$3</f>
        <v>J</v>
      </c>
      <c r="V476" s="52"/>
      <c r="W476" s="56">
        <f>+Instructions!$C$22</f>
        <v>0</v>
      </c>
      <c r="X476" s="17">
        <f t="shared" si="350"/>
        <v>70.05</v>
      </c>
      <c r="Y476" s="52"/>
      <c r="Z476" s="6" t="s">
        <v>616</v>
      </c>
      <c r="AA476" s="39">
        <v>70.05</v>
      </c>
      <c r="AB476" s="60">
        <f t="shared" si="351"/>
        <v>0</v>
      </c>
      <c r="AC476" s="17">
        <f t="shared" si="352"/>
        <v>70.05</v>
      </c>
      <c r="AD476" s="12">
        <f t="shared" si="353"/>
        <v>0</v>
      </c>
      <c r="AE476" s="124"/>
      <c r="AF476" s="131">
        <v>1</v>
      </c>
      <c r="AG476" s="38">
        <f t="shared" si="354"/>
        <v>70.05</v>
      </c>
      <c r="AH476" s="52"/>
      <c r="AJ476" s="17">
        <f t="shared" si="355"/>
        <v>70.05</v>
      </c>
      <c r="AK476" s="17">
        <f t="shared" si="356"/>
        <v>0</v>
      </c>
      <c r="AL476" s="17">
        <f t="shared" si="357"/>
        <v>0</v>
      </c>
      <c r="AM476" s="17" t="str">
        <f t="shared" si="358"/>
        <v/>
      </c>
      <c r="AO476" s="31" t="s">
        <v>57</v>
      </c>
    </row>
    <row r="477" spans="2:41" s="3" customFormat="1" ht="9.9499999999999993" customHeight="1" x14ac:dyDescent="0.2">
      <c r="B477" s="116" t="s">
        <v>53</v>
      </c>
      <c r="D477" s="40"/>
      <c r="E477" s="75" t="s">
        <v>370</v>
      </c>
      <c r="F477" s="75"/>
      <c r="G477" s="30" t="s">
        <v>91</v>
      </c>
      <c r="H477" s="30"/>
      <c r="I477" s="30" t="s">
        <v>248</v>
      </c>
      <c r="J477" s="30"/>
      <c r="L477" s="30" t="s">
        <v>269</v>
      </c>
      <c r="M477" s="30"/>
      <c r="N477" s="30"/>
      <c r="P477" s="75" t="s">
        <v>588</v>
      </c>
      <c r="Q477" s="91"/>
      <c r="R477" s="29"/>
      <c r="S477" s="39">
        <f t="shared" si="349"/>
        <v>87.3</v>
      </c>
      <c r="T477" s="37" t="s">
        <v>252</v>
      </c>
      <c r="U477" s="5" t="str">
        <f>+Instructions!$B$3</f>
        <v>J</v>
      </c>
      <c r="V477" s="52"/>
      <c r="W477" s="56">
        <f>+Instructions!$C$22</f>
        <v>0</v>
      </c>
      <c r="X477" s="17">
        <f t="shared" si="350"/>
        <v>87.3</v>
      </c>
      <c r="Y477" s="52"/>
      <c r="Z477" s="6" t="s">
        <v>616</v>
      </c>
      <c r="AA477" s="39">
        <v>87.3</v>
      </c>
      <c r="AB477" s="60">
        <f t="shared" si="351"/>
        <v>0</v>
      </c>
      <c r="AC477" s="17">
        <f t="shared" si="352"/>
        <v>87.3</v>
      </c>
      <c r="AD477" s="12">
        <f t="shared" si="353"/>
        <v>0</v>
      </c>
      <c r="AE477" s="124"/>
      <c r="AF477" s="131">
        <v>1</v>
      </c>
      <c r="AG477" s="38">
        <f t="shared" si="354"/>
        <v>87.3</v>
      </c>
      <c r="AH477" s="52"/>
      <c r="AJ477" s="17">
        <f t="shared" si="355"/>
        <v>87.3</v>
      </c>
      <c r="AK477" s="17">
        <f t="shared" si="356"/>
        <v>0</v>
      </c>
      <c r="AL477" s="17">
        <f t="shared" si="357"/>
        <v>0</v>
      </c>
      <c r="AM477" s="17" t="str">
        <f t="shared" si="358"/>
        <v/>
      </c>
      <c r="AO477" s="31" t="s">
        <v>57</v>
      </c>
    </row>
    <row r="478" spans="2:41" s="3" customFormat="1" ht="9.9499999999999993" customHeight="1" x14ac:dyDescent="0.2">
      <c r="B478" s="116" t="s">
        <v>53</v>
      </c>
      <c r="D478" s="40"/>
      <c r="E478" s="75" t="s">
        <v>370</v>
      </c>
      <c r="F478" s="75"/>
      <c r="G478" s="30" t="s">
        <v>91</v>
      </c>
      <c r="H478" s="30"/>
      <c r="I478" s="30" t="s">
        <v>248</v>
      </c>
      <c r="J478" s="30"/>
      <c r="L478" s="177">
        <v>710.5</v>
      </c>
      <c r="M478" s="30"/>
      <c r="N478" s="30"/>
      <c r="P478" s="75" t="s">
        <v>588</v>
      </c>
      <c r="Q478" s="91"/>
      <c r="R478" s="29"/>
      <c r="S478" s="39">
        <f t="shared" ref="S478:S484" si="359">IF(Suggested="Yes",AA478,AG478)</f>
        <v>57.9</v>
      </c>
      <c r="T478" s="37" t="s">
        <v>252</v>
      </c>
      <c r="U478" s="5" t="str">
        <f>+Instructions!$B$3</f>
        <v>J</v>
      </c>
      <c r="V478" s="52"/>
      <c r="W478" s="56">
        <f>+Instructions!$C$22</f>
        <v>0</v>
      </c>
      <c r="X478" s="17">
        <f t="shared" si="350"/>
        <v>57.9</v>
      </c>
      <c r="Y478" s="52"/>
      <c r="Z478" s="6" t="s">
        <v>616</v>
      </c>
      <c r="AA478" s="39">
        <v>57.9</v>
      </c>
      <c r="AB478" s="60">
        <f t="shared" si="351"/>
        <v>0</v>
      </c>
      <c r="AC478" s="17">
        <f t="shared" si="352"/>
        <v>57.9</v>
      </c>
      <c r="AD478" s="12">
        <f t="shared" ref="AD478:AD484" si="360">(AG478-AC478)/AG478</f>
        <v>0</v>
      </c>
      <c r="AE478" s="124"/>
      <c r="AF478" s="131">
        <v>1</v>
      </c>
      <c r="AG478" s="38">
        <f t="shared" ref="AG478:AG484" si="361">SUM(AJ478:AL478)+AE478</f>
        <v>57.9</v>
      </c>
      <c r="AH478" s="52"/>
      <c r="AJ478" s="17">
        <f t="shared" ref="AJ478:AJ484" si="362">ROUND(AC478/(1-VLOOKUP(AF478,Group,2,FALSE)),2)</f>
        <v>57.9</v>
      </c>
      <c r="AK478" s="17">
        <f t="shared" ref="AK478:AK484" si="363">IF(VLOOKUP(AF478,Group,5,FALSE)="YES",VLOOKUP(ROUND(ROUND(AJ478,1)-AJ478,2),Round,2,FALSE)+VLOOKUP(AF478,Group,6,FALSE),0)</f>
        <v>0</v>
      </c>
      <c r="AL478" s="17">
        <f t="shared" ref="AL478:AL484" si="364">IF(VLOOKUP(AF478,Group,7,FALSE)="",0,ROUND(AJ478-0.04999,1)-AJ478+AM478)</f>
        <v>0</v>
      </c>
      <c r="AM478" s="17" t="str">
        <f t="shared" ref="AM478:AM484" si="365">IF(VLOOKUP(AF478,Group,7,FALSE)="","",VLOOKUP(AF478,Group,7,FALSE))</f>
        <v/>
      </c>
      <c r="AO478" s="31" t="s">
        <v>57</v>
      </c>
    </row>
    <row r="479" spans="2:41" s="3" customFormat="1" ht="9.9499999999999993" customHeight="1" x14ac:dyDescent="0.2">
      <c r="B479" s="116" t="s">
        <v>53</v>
      </c>
      <c r="D479" s="40"/>
      <c r="E479" s="75" t="s">
        <v>370</v>
      </c>
      <c r="F479" s="75"/>
      <c r="G479" s="30" t="s">
        <v>91</v>
      </c>
      <c r="H479" s="30"/>
      <c r="I479" s="30" t="s">
        <v>248</v>
      </c>
      <c r="J479" s="30"/>
      <c r="L479" s="177">
        <v>720</v>
      </c>
      <c r="M479" s="30"/>
      <c r="N479" s="30"/>
      <c r="P479" s="75" t="s">
        <v>588</v>
      </c>
      <c r="Q479" s="91"/>
      <c r="R479" s="29"/>
      <c r="S479" s="39">
        <f t="shared" si="359"/>
        <v>60.95</v>
      </c>
      <c r="T479" s="37" t="s">
        <v>252</v>
      </c>
      <c r="U479" s="5" t="str">
        <f>+Instructions!$B$3</f>
        <v>J</v>
      </c>
      <c r="V479" s="52"/>
      <c r="W479" s="56">
        <f>+Instructions!$C$22</f>
        <v>0</v>
      </c>
      <c r="X479" s="17">
        <f t="shared" si="350"/>
        <v>60.95</v>
      </c>
      <c r="Y479" s="52"/>
      <c r="Z479" s="6" t="s">
        <v>616</v>
      </c>
      <c r="AA479" s="39">
        <v>60.95</v>
      </c>
      <c r="AB479" s="60">
        <f t="shared" si="351"/>
        <v>0</v>
      </c>
      <c r="AC479" s="17">
        <f t="shared" si="352"/>
        <v>60.95</v>
      </c>
      <c r="AD479" s="12">
        <f t="shared" si="360"/>
        <v>0</v>
      </c>
      <c r="AE479" s="124"/>
      <c r="AF479" s="131">
        <v>1</v>
      </c>
      <c r="AG479" s="38">
        <f t="shared" si="361"/>
        <v>60.95</v>
      </c>
      <c r="AH479" s="52"/>
      <c r="AJ479" s="17">
        <f t="shared" si="362"/>
        <v>60.95</v>
      </c>
      <c r="AK479" s="17">
        <f t="shared" si="363"/>
        <v>0</v>
      </c>
      <c r="AL479" s="17">
        <f t="shared" si="364"/>
        <v>0</v>
      </c>
      <c r="AM479" s="17" t="str">
        <f t="shared" si="365"/>
        <v/>
      </c>
      <c r="AO479" s="31" t="s">
        <v>57</v>
      </c>
    </row>
    <row r="480" spans="2:41" s="3" customFormat="1" ht="9.9499999999999993" customHeight="1" x14ac:dyDescent="0.2">
      <c r="B480" s="116" t="s">
        <v>53</v>
      </c>
      <c r="D480" s="40"/>
      <c r="E480" s="75" t="s">
        <v>370</v>
      </c>
      <c r="F480" s="75"/>
      <c r="G480" s="30" t="s">
        <v>91</v>
      </c>
      <c r="H480" s="30"/>
      <c r="I480" s="30" t="s">
        <v>248</v>
      </c>
      <c r="J480" s="30"/>
      <c r="L480" s="177">
        <v>721</v>
      </c>
      <c r="M480" s="30"/>
      <c r="N480" s="30"/>
      <c r="P480" s="75" t="s">
        <v>588</v>
      </c>
      <c r="Q480" s="91"/>
      <c r="R480" s="29"/>
      <c r="S480" s="39">
        <f t="shared" si="359"/>
        <v>60.95</v>
      </c>
      <c r="T480" s="37" t="s">
        <v>252</v>
      </c>
      <c r="U480" s="5" t="str">
        <f>+Instructions!$B$3</f>
        <v>J</v>
      </c>
      <c r="V480" s="52"/>
      <c r="W480" s="56">
        <f>+Instructions!$C$22</f>
        <v>0</v>
      </c>
      <c r="X480" s="17">
        <f t="shared" si="350"/>
        <v>60.95</v>
      </c>
      <c r="Y480" s="52"/>
      <c r="Z480" s="6" t="s">
        <v>616</v>
      </c>
      <c r="AA480" s="39">
        <v>60.95</v>
      </c>
      <c r="AB480" s="60">
        <f t="shared" si="351"/>
        <v>0</v>
      </c>
      <c r="AC480" s="17">
        <f t="shared" si="352"/>
        <v>60.95</v>
      </c>
      <c r="AD480" s="12">
        <f t="shared" si="360"/>
        <v>0</v>
      </c>
      <c r="AE480" s="124"/>
      <c r="AF480" s="131">
        <v>1</v>
      </c>
      <c r="AG480" s="38">
        <f t="shared" si="361"/>
        <v>60.95</v>
      </c>
      <c r="AH480" s="52"/>
      <c r="AJ480" s="17">
        <f t="shared" si="362"/>
        <v>60.95</v>
      </c>
      <c r="AK480" s="17">
        <f t="shared" si="363"/>
        <v>0</v>
      </c>
      <c r="AL480" s="17">
        <f t="shared" si="364"/>
        <v>0</v>
      </c>
      <c r="AM480" s="17" t="str">
        <f t="shared" si="365"/>
        <v/>
      </c>
      <c r="AO480" s="31" t="s">
        <v>57</v>
      </c>
    </row>
    <row r="481" spans="2:41" s="3" customFormat="1" ht="9.9499999999999993" customHeight="1" x14ac:dyDescent="0.2">
      <c r="B481" s="116" t="s">
        <v>53</v>
      </c>
      <c r="D481" s="40"/>
      <c r="E481" s="75" t="s">
        <v>370</v>
      </c>
      <c r="F481" s="75"/>
      <c r="G481" s="30" t="s">
        <v>91</v>
      </c>
      <c r="H481" s="30"/>
      <c r="I481" s="30" t="s">
        <v>248</v>
      </c>
      <c r="J481" s="30"/>
      <c r="L481" s="177">
        <v>746</v>
      </c>
      <c r="M481" s="30"/>
      <c r="N481" s="30"/>
      <c r="P481" s="75" t="s">
        <v>588</v>
      </c>
      <c r="Q481" s="91"/>
      <c r="R481" s="29"/>
      <c r="S481" s="39">
        <f t="shared" si="359"/>
        <v>60.95</v>
      </c>
      <c r="T481" s="37" t="s">
        <v>252</v>
      </c>
      <c r="U481" s="5" t="str">
        <f>+Instructions!$B$3</f>
        <v>J</v>
      </c>
      <c r="V481" s="52"/>
      <c r="W481" s="56">
        <f>+Instructions!$C$22</f>
        <v>0</v>
      </c>
      <c r="X481" s="17">
        <f t="shared" si="350"/>
        <v>60.95</v>
      </c>
      <c r="Y481" s="52"/>
      <c r="Z481" s="6" t="s">
        <v>616</v>
      </c>
      <c r="AA481" s="39">
        <v>60.95</v>
      </c>
      <c r="AB481" s="60">
        <f t="shared" si="351"/>
        <v>0</v>
      </c>
      <c r="AC481" s="17">
        <f t="shared" si="352"/>
        <v>60.95</v>
      </c>
      <c r="AD481" s="12">
        <f t="shared" si="360"/>
        <v>0</v>
      </c>
      <c r="AE481" s="124"/>
      <c r="AF481" s="131">
        <v>1</v>
      </c>
      <c r="AG481" s="38">
        <f t="shared" si="361"/>
        <v>60.95</v>
      </c>
      <c r="AH481" s="52"/>
      <c r="AJ481" s="17">
        <f t="shared" si="362"/>
        <v>60.95</v>
      </c>
      <c r="AK481" s="17">
        <f t="shared" si="363"/>
        <v>0</v>
      </c>
      <c r="AL481" s="17">
        <f t="shared" si="364"/>
        <v>0</v>
      </c>
      <c r="AM481" s="17" t="str">
        <f t="shared" si="365"/>
        <v/>
      </c>
      <c r="AO481" s="31" t="s">
        <v>57</v>
      </c>
    </row>
    <row r="482" spans="2:41" s="3" customFormat="1" ht="9.9499999999999993" customHeight="1" x14ac:dyDescent="0.2">
      <c r="B482" s="116" t="s">
        <v>53</v>
      </c>
      <c r="D482" s="40"/>
      <c r="E482" s="75" t="s">
        <v>370</v>
      </c>
      <c r="F482" s="75"/>
      <c r="G482" s="30" t="s">
        <v>91</v>
      </c>
      <c r="H482" s="30"/>
      <c r="I482" s="30" t="s">
        <v>248</v>
      </c>
      <c r="J482" s="30"/>
      <c r="L482" s="177" t="s">
        <v>273</v>
      </c>
      <c r="M482" s="30"/>
      <c r="N482" s="30"/>
      <c r="P482" s="75" t="s">
        <v>588</v>
      </c>
      <c r="Q482" s="91"/>
      <c r="R482" s="29"/>
      <c r="S482" s="39">
        <f t="shared" si="359"/>
        <v>70.05</v>
      </c>
      <c r="T482" s="37" t="s">
        <v>252</v>
      </c>
      <c r="U482" s="5" t="str">
        <f>+Instructions!$B$3</f>
        <v>J</v>
      </c>
      <c r="V482" s="52"/>
      <c r="W482" s="56">
        <f>+Instructions!$C$22</f>
        <v>0</v>
      </c>
      <c r="X482" s="17">
        <f t="shared" si="350"/>
        <v>70.05</v>
      </c>
      <c r="Y482" s="52"/>
      <c r="Z482" s="6" t="s">
        <v>616</v>
      </c>
      <c r="AA482" s="39">
        <v>70.05</v>
      </c>
      <c r="AB482" s="60">
        <f t="shared" si="351"/>
        <v>0</v>
      </c>
      <c r="AC482" s="17">
        <f t="shared" si="352"/>
        <v>70.05</v>
      </c>
      <c r="AD482" s="12">
        <f t="shared" si="360"/>
        <v>0</v>
      </c>
      <c r="AE482" s="124"/>
      <c r="AF482" s="131">
        <v>1</v>
      </c>
      <c r="AG482" s="38">
        <f t="shared" si="361"/>
        <v>70.05</v>
      </c>
      <c r="AH482" s="52"/>
      <c r="AJ482" s="17">
        <f t="shared" si="362"/>
        <v>70.05</v>
      </c>
      <c r="AK482" s="17">
        <f t="shared" si="363"/>
        <v>0</v>
      </c>
      <c r="AL482" s="17">
        <f t="shared" si="364"/>
        <v>0</v>
      </c>
      <c r="AM482" s="17" t="str">
        <f t="shared" si="365"/>
        <v/>
      </c>
      <c r="AO482" s="31" t="s">
        <v>57</v>
      </c>
    </row>
    <row r="483" spans="2:41" s="3" customFormat="1" ht="9.9499999999999993" customHeight="1" x14ac:dyDescent="0.2">
      <c r="B483" s="116" t="s">
        <v>53</v>
      </c>
      <c r="D483" s="40"/>
      <c r="E483" s="75" t="s">
        <v>370</v>
      </c>
      <c r="F483" s="75"/>
      <c r="G483" s="30" t="s">
        <v>91</v>
      </c>
      <c r="H483" s="30"/>
      <c r="I483" s="30" t="s">
        <v>248</v>
      </c>
      <c r="J483" s="30"/>
      <c r="L483" s="177" t="s">
        <v>274</v>
      </c>
      <c r="M483" s="30"/>
      <c r="N483" s="30"/>
      <c r="P483" s="75" t="s">
        <v>588</v>
      </c>
      <c r="Q483" s="91"/>
      <c r="R483" s="29"/>
      <c r="S483" s="39">
        <f t="shared" si="359"/>
        <v>77.150000000000006</v>
      </c>
      <c r="T483" s="37" t="s">
        <v>252</v>
      </c>
      <c r="U483" s="5" t="str">
        <f>+Instructions!$B$3</f>
        <v>J</v>
      </c>
      <c r="V483" s="52"/>
      <c r="W483" s="56">
        <f>+Instructions!$C$22</f>
        <v>0</v>
      </c>
      <c r="X483" s="17">
        <f t="shared" si="350"/>
        <v>77.150000000000006</v>
      </c>
      <c r="Y483" s="52"/>
      <c r="Z483" s="6" t="s">
        <v>616</v>
      </c>
      <c r="AA483" s="39">
        <v>77.150000000000006</v>
      </c>
      <c r="AB483" s="60">
        <f t="shared" si="351"/>
        <v>0</v>
      </c>
      <c r="AC483" s="17">
        <f t="shared" si="352"/>
        <v>77.150000000000006</v>
      </c>
      <c r="AD483" s="12">
        <f t="shared" si="360"/>
        <v>0</v>
      </c>
      <c r="AE483" s="124"/>
      <c r="AF483" s="131">
        <v>1</v>
      </c>
      <c r="AG483" s="38">
        <f t="shared" si="361"/>
        <v>77.150000000000006</v>
      </c>
      <c r="AH483" s="52"/>
      <c r="AJ483" s="17">
        <f t="shared" si="362"/>
        <v>77.150000000000006</v>
      </c>
      <c r="AK483" s="17">
        <f t="shared" si="363"/>
        <v>0</v>
      </c>
      <c r="AL483" s="17">
        <f t="shared" si="364"/>
        <v>0</v>
      </c>
      <c r="AM483" s="17" t="str">
        <f t="shared" si="365"/>
        <v/>
      </c>
      <c r="AO483" s="31" t="s">
        <v>57</v>
      </c>
    </row>
    <row r="484" spans="2:41" s="3" customFormat="1" ht="9.9499999999999993" customHeight="1" x14ac:dyDescent="0.2">
      <c r="B484" s="116" t="s">
        <v>53</v>
      </c>
      <c r="D484" s="40"/>
      <c r="E484" s="75" t="s">
        <v>370</v>
      </c>
      <c r="F484" s="75"/>
      <c r="G484" s="30" t="s">
        <v>91</v>
      </c>
      <c r="H484" s="30"/>
      <c r="I484" s="30" t="s">
        <v>248</v>
      </c>
      <c r="J484" s="30"/>
      <c r="L484" s="177" t="s">
        <v>275</v>
      </c>
      <c r="M484" s="30"/>
      <c r="N484" s="30"/>
      <c r="P484" s="75" t="s">
        <v>588</v>
      </c>
      <c r="Q484" s="91"/>
      <c r="R484" s="29"/>
      <c r="S484" s="39">
        <f t="shared" si="359"/>
        <v>66</v>
      </c>
      <c r="T484" s="37" t="s">
        <v>252</v>
      </c>
      <c r="U484" s="5" t="str">
        <f>+Instructions!$B$3</f>
        <v>J</v>
      </c>
      <c r="V484" s="52"/>
      <c r="W484" s="56">
        <f>+Instructions!$C$22</f>
        <v>0</v>
      </c>
      <c r="X484" s="17">
        <f t="shared" si="350"/>
        <v>66</v>
      </c>
      <c r="Y484" s="52"/>
      <c r="Z484" s="6" t="s">
        <v>616</v>
      </c>
      <c r="AA484" s="39">
        <v>66</v>
      </c>
      <c r="AB484" s="60">
        <f t="shared" si="351"/>
        <v>0</v>
      </c>
      <c r="AC484" s="17">
        <f t="shared" si="352"/>
        <v>66</v>
      </c>
      <c r="AD484" s="12">
        <f t="shared" si="360"/>
        <v>0</v>
      </c>
      <c r="AE484" s="124"/>
      <c r="AF484" s="131">
        <v>1</v>
      </c>
      <c r="AG484" s="38">
        <f t="shared" si="361"/>
        <v>66</v>
      </c>
      <c r="AH484" s="52"/>
      <c r="AJ484" s="17">
        <f t="shared" si="362"/>
        <v>66</v>
      </c>
      <c r="AK484" s="17">
        <f t="shared" si="363"/>
        <v>0</v>
      </c>
      <c r="AL484" s="17">
        <f t="shared" si="364"/>
        <v>0</v>
      </c>
      <c r="AM484" s="17" t="str">
        <f t="shared" si="365"/>
        <v/>
      </c>
      <c r="AO484" s="31" t="s">
        <v>57</v>
      </c>
    </row>
    <row r="485" spans="2:41" s="3" customFormat="1" ht="0.95" customHeight="1" x14ac:dyDescent="0.2">
      <c r="C485" s="74"/>
      <c r="E485" s="30"/>
      <c r="P485" s="4"/>
      <c r="Q485" s="6"/>
      <c r="S485" s="21"/>
      <c r="T485" s="68"/>
      <c r="U485" s="5"/>
      <c r="V485" s="52"/>
      <c r="W485" s="70"/>
      <c r="X485" s="70"/>
      <c r="Y485" s="52"/>
      <c r="Z485" s="39"/>
      <c r="AA485" s="17"/>
      <c r="AB485" s="15"/>
      <c r="AC485" s="15"/>
      <c r="AD485" s="15"/>
      <c r="AE485" s="15"/>
      <c r="AF485" s="65"/>
      <c r="AG485" s="17"/>
      <c r="AH485" s="52"/>
      <c r="AO485" s="31" t="s">
        <v>57</v>
      </c>
    </row>
    <row r="486" spans="2:41" s="3" customFormat="1" ht="9.75" customHeight="1" x14ac:dyDescent="0.2">
      <c r="D486" s="152" t="s">
        <v>240</v>
      </c>
      <c r="E486" s="185" t="s">
        <v>124</v>
      </c>
      <c r="P486" s="4"/>
      <c r="Q486" s="6"/>
      <c r="S486" s="21"/>
      <c r="U486" s="5"/>
      <c r="V486" s="52"/>
      <c r="W486" s="56"/>
      <c r="X486" s="15"/>
      <c r="Y486" s="52"/>
      <c r="Z486" s="39"/>
      <c r="AA486" s="39"/>
      <c r="AB486" s="55"/>
      <c r="AC486" s="17"/>
      <c r="AD486" s="15"/>
      <c r="AE486" s="65"/>
      <c r="AF486" s="65"/>
      <c r="AG486" s="17"/>
      <c r="AH486" s="52"/>
      <c r="AI486" s="127"/>
      <c r="AJ486" s="17"/>
      <c r="AK486" s="17"/>
      <c r="AL486" s="17"/>
      <c r="AM486" s="17"/>
      <c r="AO486" s="31" t="s">
        <v>57</v>
      </c>
    </row>
    <row r="487" spans="2:41" s="3" customFormat="1" ht="3.95" customHeight="1" x14ac:dyDescent="0.2">
      <c r="C487" s="74"/>
      <c r="E487" s="30"/>
      <c r="P487" s="4"/>
      <c r="Q487" s="6"/>
      <c r="S487" s="21"/>
      <c r="T487" s="68"/>
      <c r="U487" s="5"/>
      <c r="V487" s="52"/>
      <c r="W487" s="70"/>
      <c r="X487" s="70"/>
      <c r="Y487" s="52"/>
      <c r="Z487" s="39"/>
      <c r="AA487" s="17"/>
      <c r="AB487" s="15"/>
      <c r="AC487" s="15"/>
      <c r="AD487" s="15"/>
      <c r="AE487" s="15"/>
      <c r="AF487" s="65"/>
      <c r="AG487" s="17"/>
      <c r="AH487" s="52"/>
      <c r="AO487" s="31" t="s">
        <v>57</v>
      </c>
    </row>
    <row r="488" spans="2:41" s="3" customFormat="1" ht="9.9499999999999993" customHeight="1" x14ac:dyDescent="0.2">
      <c r="C488" s="174" t="s">
        <v>450</v>
      </c>
      <c r="P488" s="4"/>
      <c r="Q488" s="6"/>
      <c r="R488" s="80" t="s">
        <v>359</v>
      </c>
      <c r="S488" s="179" t="s">
        <v>442</v>
      </c>
      <c r="T488" s="182"/>
      <c r="U488" s="5"/>
      <c r="V488" s="52"/>
      <c r="W488" s="56"/>
      <c r="X488" s="15"/>
      <c r="Y488" s="52"/>
      <c r="Z488" s="39"/>
      <c r="AA488" s="39"/>
      <c r="AB488" s="55"/>
      <c r="AC488" s="17"/>
      <c r="AD488" s="15"/>
      <c r="AE488" s="65"/>
      <c r="AF488" s="65"/>
      <c r="AG488" s="17"/>
      <c r="AH488" s="52"/>
      <c r="AI488" s="127"/>
      <c r="AJ488" s="17"/>
      <c r="AK488" s="17"/>
      <c r="AL488" s="17"/>
      <c r="AM488" s="17"/>
      <c r="AO488" s="31" t="s">
        <v>57</v>
      </c>
    </row>
    <row r="489" spans="2:41" s="3" customFormat="1" ht="3" customHeight="1" x14ac:dyDescent="0.2">
      <c r="P489" s="75"/>
      <c r="Q489" s="91"/>
      <c r="R489" s="6"/>
      <c r="S489" s="39"/>
      <c r="T489" s="6"/>
      <c r="U489" s="5"/>
      <c r="V489" s="52"/>
      <c r="W489" s="56"/>
      <c r="X489" s="15"/>
      <c r="Y489" s="52"/>
      <c r="Z489" s="39"/>
      <c r="AA489" s="39"/>
      <c r="AB489" s="55"/>
      <c r="AC489" s="17"/>
      <c r="AD489" s="15"/>
      <c r="AE489" s="65"/>
      <c r="AF489" s="127"/>
      <c r="AG489" s="39"/>
      <c r="AH489" s="52"/>
      <c r="AJ489" s="17"/>
      <c r="AK489" s="17"/>
      <c r="AL489" s="17"/>
      <c r="AM489" s="17"/>
      <c r="AO489" s="31" t="s">
        <v>57</v>
      </c>
    </row>
    <row r="490" spans="2:41" s="3" customFormat="1" ht="9.9499999999999993" customHeight="1" x14ac:dyDescent="0.2">
      <c r="B490" s="116" t="s">
        <v>53</v>
      </c>
      <c r="D490" s="40"/>
      <c r="E490" s="75" t="s">
        <v>443</v>
      </c>
      <c r="F490" s="75"/>
      <c r="G490" s="30" t="s">
        <v>46</v>
      </c>
      <c r="H490" s="30"/>
      <c r="I490" s="30"/>
      <c r="J490" s="30"/>
      <c r="K490" s="30"/>
      <c r="L490" s="188" t="s">
        <v>445</v>
      </c>
      <c r="M490" s="30"/>
      <c r="N490" s="30"/>
      <c r="P490" s="75" t="s">
        <v>590</v>
      </c>
      <c r="Q490" s="91"/>
      <c r="R490" s="29"/>
      <c r="S490" s="39">
        <f t="shared" ref="S490:S497" si="366">IF(Suggested="Yes",AA490,AG490)</f>
        <v>100.5</v>
      </c>
      <c r="T490" s="37" t="s">
        <v>252</v>
      </c>
      <c r="U490" s="5" t="str">
        <f>+Instructions!$B$3</f>
        <v>J</v>
      </c>
      <c r="V490" s="52"/>
      <c r="W490" s="56">
        <f>+Instructions!$C$22</f>
        <v>0</v>
      </c>
      <c r="X490" s="17">
        <f t="shared" ref="X490:X498" si="367">ROUND($AA490*(1-W490)+0.004999,2)</f>
        <v>100.5</v>
      </c>
      <c r="Y490" s="52"/>
      <c r="Z490" s="6" t="s">
        <v>616</v>
      </c>
      <c r="AA490" s="39">
        <v>100.5</v>
      </c>
      <c r="AB490" s="60">
        <f t="shared" ref="AB490:AB498" si="368">+W490</f>
        <v>0</v>
      </c>
      <c r="AC490" s="17">
        <f t="shared" ref="AC490:AC498" si="369">+X490</f>
        <v>100.5</v>
      </c>
      <c r="AD490" s="12">
        <f t="shared" ref="AD490:AD498" si="370">(AG490-AC490)/AG490</f>
        <v>0</v>
      </c>
      <c r="AE490" s="124"/>
      <c r="AF490" s="131">
        <v>1</v>
      </c>
      <c r="AG490" s="38">
        <f t="shared" ref="AG490:AG498" si="371">SUM(AJ490:AL490)+AE490</f>
        <v>100.5</v>
      </c>
      <c r="AH490" s="52"/>
      <c r="AJ490" s="17">
        <f t="shared" ref="AJ490:AJ498" si="372">ROUND(AC490/(1-VLOOKUP(AF490,Group,2,FALSE)),2)</f>
        <v>100.5</v>
      </c>
      <c r="AK490" s="17">
        <f t="shared" ref="AK490:AK498" si="373">IF(VLOOKUP(AF490,Group,5,FALSE)="YES",VLOOKUP(ROUND(ROUND(AJ490,1)-AJ490,2),Round,2,FALSE)+VLOOKUP(AF490,Group,6,FALSE),0)</f>
        <v>0</v>
      </c>
      <c r="AL490" s="17">
        <f t="shared" ref="AL490:AL498" si="374">IF(VLOOKUP(AF490,Group,7,FALSE)="",0,ROUND(AJ490-0.04999,1)-AJ490+AM490)</f>
        <v>0</v>
      </c>
      <c r="AM490" s="17" t="str">
        <f t="shared" ref="AM490:AM498" si="375">IF(VLOOKUP(AF490,Group,7,FALSE)="","",VLOOKUP(AF490,Group,7,FALSE))</f>
        <v/>
      </c>
      <c r="AO490" s="31" t="s">
        <v>57</v>
      </c>
    </row>
    <row r="491" spans="2:41" s="3" customFormat="1" ht="9.9499999999999993" customHeight="1" x14ac:dyDescent="0.2">
      <c r="B491" s="116" t="s">
        <v>53</v>
      </c>
      <c r="D491" s="40"/>
      <c r="E491" s="75" t="s">
        <v>443</v>
      </c>
      <c r="F491" s="75"/>
      <c r="G491" s="30" t="s">
        <v>46</v>
      </c>
      <c r="H491" s="30"/>
      <c r="I491" s="30"/>
      <c r="J491" s="30"/>
      <c r="K491" s="30"/>
      <c r="L491" s="188" t="s">
        <v>446</v>
      </c>
      <c r="M491" s="30"/>
      <c r="N491" s="30"/>
      <c r="P491" s="75" t="s">
        <v>590</v>
      </c>
      <c r="Q491" s="91"/>
      <c r="R491" s="29"/>
      <c r="S491" s="39">
        <f t="shared" si="366"/>
        <v>103.55</v>
      </c>
      <c r="T491" s="37" t="s">
        <v>252</v>
      </c>
      <c r="U491" s="5" t="str">
        <f>+Instructions!$B$3</f>
        <v>J</v>
      </c>
      <c r="V491" s="52"/>
      <c r="W491" s="56">
        <f>+Instructions!$C$22</f>
        <v>0</v>
      </c>
      <c r="X491" s="17">
        <f t="shared" si="367"/>
        <v>103.55</v>
      </c>
      <c r="Y491" s="52"/>
      <c r="Z491" s="6" t="s">
        <v>616</v>
      </c>
      <c r="AA491" s="39">
        <v>103.55</v>
      </c>
      <c r="AB491" s="60">
        <f t="shared" si="368"/>
        <v>0</v>
      </c>
      <c r="AC491" s="17">
        <f t="shared" si="369"/>
        <v>103.55</v>
      </c>
      <c r="AD491" s="12">
        <f t="shared" si="370"/>
        <v>0</v>
      </c>
      <c r="AE491" s="124"/>
      <c r="AF491" s="131">
        <v>1</v>
      </c>
      <c r="AG491" s="38">
        <f t="shared" si="371"/>
        <v>103.55</v>
      </c>
      <c r="AH491" s="52"/>
      <c r="AJ491" s="17">
        <f t="shared" si="372"/>
        <v>103.55</v>
      </c>
      <c r="AK491" s="17">
        <f t="shared" si="373"/>
        <v>0</v>
      </c>
      <c r="AL491" s="17">
        <f t="shared" si="374"/>
        <v>0</v>
      </c>
      <c r="AM491" s="17" t="str">
        <f t="shared" si="375"/>
        <v/>
      </c>
      <c r="AO491" s="31" t="s">
        <v>57</v>
      </c>
    </row>
    <row r="492" spans="2:41" s="3" customFormat="1" ht="9.9499999999999993" customHeight="1" x14ac:dyDescent="0.2">
      <c r="B492" s="116" t="s">
        <v>53</v>
      </c>
      <c r="D492" s="40"/>
      <c r="E492" s="75" t="s">
        <v>443</v>
      </c>
      <c r="F492" s="75"/>
      <c r="G492" s="30" t="s">
        <v>46</v>
      </c>
      <c r="H492" s="30"/>
      <c r="I492" s="30"/>
      <c r="J492" s="30"/>
      <c r="K492" s="30"/>
      <c r="L492" s="188" t="s">
        <v>489</v>
      </c>
      <c r="M492" s="30"/>
      <c r="N492" s="30"/>
      <c r="P492" s="75" t="s">
        <v>590</v>
      </c>
      <c r="Q492" s="91"/>
      <c r="R492" s="29"/>
      <c r="S492" s="39">
        <f>IF(Suggested="Yes",AA492,AG492)</f>
        <v>140.1</v>
      </c>
      <c r="T492" s="37" t="s">
        <v>252</v>
      </c>
      <c r="U492" s="5" t="str">
        <f>+Instructions!$B$3</f>
        <v>J</v>
      </c>
      <c r="V492" s="52"/>
      <c r="W492" s="56">
        <f>+Instructions!$C$22</f>
        <v>0</v>
      </c>
      <c r="X492" s="17">
        <f t="shared" si="367"/>
        <v>140.1</v>
      </c>
      <c r="Y492" s="52"/>
      <c r="Z492" s="6" t="s">
        <v>556</v>
      </c>
      <c r="AA492" s="39">
        <v>140.1</v>
      </c>
      <c r="AB492" s="60">
        <f t="shared" si="368"/>
        <v>0</v>
      </c>
      <c r="AC492" s="17">
        <f t="shared" si="369"/>
        <v>140.1</v>
      </c>
      <c r="AD492" s="12">
        <f t="shared" si="370"/>
        <v>0</v>
      </c>
      <c r="AE492" s="124"/>
      <c r="AF492" s="131">
        <v>1</v>
      </c>
      <c r="AG492" s="38">
        <f t="shared" si="371"/>
        <v>140.1</v>
      </c>
      <c r="AH492" s="52"/>
      <c r="AJ492" s="17">
        <f t="shared" si="372"/>
        <v>140.1</v>
      </c>
      <c r="AK492" s="17">
        <f t="shared" si="373"/>
        <v>0</v>
      </c>
      <c r="AL492" s="17">
        <f t="shared" si="374"/>
        <v>0</v>
      </c>
      <c r="AM492" s="17" t="str">
        <f t="shared" si="375"/>
        <v/>
      </c>
      <c r="AO492" s="31" t="s">
        <v>57</v>
      </c>
    </row>
    <row r="493" spans="2:41" s="3" customFormat="1" ht="9.9499999999999993" customHeight="1" x14ac:dyDescent="0.2">
      <c r="B493" s="116" t="s">
        <v>53</v>
      </c>
      <c r="D493" s="40"/>
      <c r="E493" s="75" t="s">
        <v>443</v>
      </c>
      <c r="F493" s="75"/>
      <c r="G493" s="30" t="s">
        <v>46</v>
      </c>
      <c r="H493" s="30"/>
      <c r="I493" s="30"/>
      <c r="J493" s="30"/>
      <c r="K493" s="30"/>
      <c r="L493" s="188" t="s">
        <v>490</v>
      </c>
      <c r="M493" s="30"/>
      <c r="N493" s="30"/>
      <c r="P493" s="75" t="s">
        <v>590</v>
      </c>
      <c r="Q493" s="91"/>
      <c r="R493" s="29"/>
      <c r="S493" s="39">
        <f>IF(Suggested="Yes",AA493,AG493)</f>
        <v>112.7</v>
      </c>
      <c r="T493" s="37" t="s">
        <v>252</v>
      </c>
      <c r="U493" s="5" t="str">
        <f>+Instructions!$B$3</f>
        <v>J</v>
      </c>
      <c r="V493" s="52"/>
      <c r="W493" s="56">
        <f>+Instructions!$C$22</f>
        <v>0</v>
      </c>
      <c r="X493" s="17">
        <f>ROUND($AA493*(1-W493)+0.004999,2)</f>
        <v>112.7</v>
      </c>
      <c r="Y493" s="52"/>
      <c r="Z493" s="6" t="s">
        <v>556</v>
      </c>
      <c r="AA493" s="39">
        <v>112.7</v>
      </c>
      <c r="AB493" s="60">
        <f>+W493</f>
        <v>0</v>
      </c>
      <c r="AC493" s="17">
        <f>+X493</f>
        <v>112.7</v>
      </c>
      <c r="AD493" s="12">
        <f>(AG493-AC493)/AG493</f>
        <v>0</v>
      </c>
      <c r="AE493" s="124"/>
      <c r="AF493" s="131">
        <v>1</v>
      </c>
      <c r="AG493" s="38">
        <f>SUM(AJ493:AL493)+AE493</f>
        <v>112.7</v>
      </c>
      <c r="AH493" s="52"/>
      <c r="AJ493" s="17">
        <f>ROUND(AC493/(1-VLOOKUP(AF493,Group,2,FALSE)),2)</f>
        <v>112.7</v>
      </c>
      <c r="AK493" s="17">
        <f>IF(VLOOKUP(AF493,Group,5,FALSE)="YES",VLOOKUP(ROUND(ROUND(AJ493,1)-AJ493,2),Round,2,FALSE)+VLOOKUP(AF493,Group,6,FALSE),0)</f>
        <v>0</v>
      </c>
      <c r="AL493" s="17">
        <f>IF(VLOOKUP(AF493,Group,7,FALSE)="",0,ROUND(AJ493-0.04999,1)-AJ493+AM493)</f>
        <v>0</v>
      </c>
      <c r="AM493" s="17" t="str">
        <f>IF(VLOOKUP(AF493,Group,7,FALSE)="","",VLOOKUP(AF493,Group,7,FALSE))</f>
        <v/>
      </c>
      <c r="AO493" s="31" t="s">
        <v>57</v>
      </c>
    </row>
    <row r="494" spans="2:41" s="3" customFormat="1" ht="9.9499999999999993" customHeight="1" x14ac:dyDescent="0.2">
      <c r="B494" s="116" t="s">
        <v>53</v>
      </c>
      <c r="D494" s="40"/>
      <c r="E494" s="75" t="s">
        <v>443</v>
      </c>
      <c r="F494" s="75"/>
      <c r="G494" s="30" t="s">
        <v>46</v>
      </c>
      <c r="H494" s="30"/>
      <c r="I494" s="30"/>
      <c r="J494" s="30"/>
      <c r="K494" s="30"/>
      <c r="L494" s="188" t="s">
        <v>447</v>
      </c>
      <c r="M494" s="30"/>
      <c r="N494" s="30"/>
      <c r="P494" s="75" t="s">
        <v>590</v>
      </c>
      <c r="Q494" s="91"/>
      <c r="R494" s="29"/>
      <c r="S494" s="39">
        <f t="shared" si="366"/>
        <v>112.7</v>
      </c>
      <c r="T494" s="37" t="s">
        <v>252</v>
      </c>
      <c r="U494" s="5" t="str">
        <f>+Instructions!$B$3</f>
        <v>J</v>
      </c>
      <c r="V494" s="52"/>
      <c r="W494" s="56">
        <f>+Instructions!$C$22</f>
        <v>0</v>
      </c>
      <c r="X494" s="17">
        <f t="shared" si="367"/>
        <v>112.7</v>
      </c>
      <c r="Y494" s="52"/>
      <c r="Z494" s="6" t="s">
        <v>556</v>
      </c>
      <c r="AA494" s="39">
        <v>112.7</v>
      </c>
      <c r="AB494" s="60">
        <f t="shared" si="368"/>
        <v>0</v>
      </c>
      <c r="AC494" s="17">
        <f t="shared" si="369"/>
        <v>112.7</v>
      </c>
      <c r="AD494" s="12">
        <f t="shared" si="370"/>
        <v>0</v>
      </c>
      <c r="AE494" s="124"/>
      <c r="AF494" s="131">
        <v>1</v>
      </c>
      <c r="AG494" s="38">
        <f t="shared" si="371"/>
        <v>112.7</v>
      </c>
      <c r="AH494" s="52"/>
      <c r="AJ494" s="17">
        <f t="shared" si="372"/>
        <v>112.7</v>
      </c>
      <c r="AK494" s="17">
        <f t="shared" si="373"/>
        <v>0</v>
      </c>
      <c r="AL494" s="17">
        <f t="shared" si="374"/>
        <v>0</v>
      </c>
      <c r="AM494" s="17" t="str">
        <f t="shared" si="375"/>
        <v/>
      </c>
      <c r="AO494" s="31" t="s">
        <v>57</v>
      </c>
    </row>
    <row r="495" spans="2:41" s="3" customFormat="1" ht="9.9499999999999993" customHeight="1" x14ac:dyDescent="0.2">
      <c r="B495" s="116" t="s">
        <v>53</v>
      </c>
      <c r="D495" s="40"/>
      <c r="E495" s="75" t="s">
        <v>443</v>
      </c>
      <c r="F495" s="75"/>
      <c r="G495" s="30" t="s">
        <v>46</v>
      </c>
      <c r="H495" s="30"/>
      <c r="I495" s="30"/>
      <c r="J495" s="30"/>
      <c r="K495" s="30"/>
      <c r="L495" s="188" t="s">
        <v>444</v>
      </c>
      <c r="M495" s="30"/>
      <c r="N495" s="30"/>
      <c r="P495" s="75" t="s">
        <v>590</v>
      </c>
      <c r="Q495" s="91"/>
      <c r="R495" s="29"/>
      <c r="S495" s="39">
        <f t="shared" si="366"/>
        <v>106.6</v>
      </c>
      <c r="T495" s="37" t="s">
        <v>252</v>
      </c>
      <c r="U495" s="5" t="str">
        <f>+Instructions!$B$3</f>
        <v>J</v>
      </c>
      <c r="V495" s="52"/>
      <c r="W495" s="56">
        <f>+Instructions!$C$22</f>
        <v>0</v>
      </c>
      <c r="X495" s="17">
        <f t="shared" si="367"/>
        <v>106.6</v>
      </c>
      <c r="Y495" s="52"/>
      <c r="Z495" s="6" t="s">
        <v>616</v>
      </c>
      <c r="AA495" s="39">
        <v>106.6</v>
      </c>
      <c r="AB495" s="60">
        <f t="shared" si="368"/>
        <v>0</v>
      </c>
      <c r="AC495" s="17">
        <f t="shared" si="369"/>
        <v>106.6</v>
      </c>
      <c r="AD495" s="12">
        <f t="shared" si="370"/>
        <v>0</v>
      </c>
      <c r="AE495" s="124"/>
      <c r="AF495" s="131">
        <v>1</v>
      </c>
      <c r="AG495" s="38">
        <f t="shared" si="371"/>
        <v>106.6</v>
      </c>
      <c r="AH495" s="52"/>
      <c r="AJ495" s="17">
        <f t="shared" si="372"/>
        <v>106.6</v>
      </c>
      <c r="AK495" s="17">
        <f t="shared" si="373"/>
        <v>0</v>
      </c>
      <c r="AL495" s="17">
        <f t="shared" si="374"/>
        <v>0</v>
      </c>
      <c r="AM495" s="17" t="str">
        <f t="shared" si="375"/>
        <v/>
      </c>
      <c r="AO495" s="31" t="s">
        <v>57</v>
      </c>
    </row>
    <row r="496" spans="2:41" s="3" customFormat="1" ht="9.9499999999999993" customHeight="1" x14ac:dyDescent="0.2">
      <c r="B496" s="116" t="s">
        <v>53</v>
      </c>
      <c r="D496" s="40"/>
      <c r="E496" s="75" t="s">
        <v>443</v>
      </c>
      <c r="F496" s="75"/>
      <c r="G496" s="30" t="s">
        <v>46</v>
      </c>
      <c r="H496" s="30"/>
      <c r="I496" s="30"/>
      <c r="J496" s="30"/>
      <c r="K496" s="30"/>
      <c r="L496" s="188" t="s">
        <v>448</v>
      </c>
      <c r="M496" s="30"/>
      <c r="N496" s="30"/>
      <c r="P496" s="75" t="s">
        <v>590</v>
      </c>
      <c r="Q496" s="91"/>
      <c r="R496" s="29"/>
      <c r="S496" s="39">
        <f t="shared" si="366"/>
        <v>183.75</v>
      </c>
      <c r="T496" s="37" t="s">
        <v>252</v>
      </c>
      <c r="U496" s="5" t="str">
        <f>+Instructions!$B$3</f>
        <v>J</v>
      </c>
      <c r="V496" s="52"/>
      <c r="W496" s="56">
        <f>+Instructions!$C$22</f>
        <v>0</v>
      </c>
      <c r="X496" s="17">
        <f t="shared" si="367"/>
        <v>183.75</v>
      </c>
      <c r="Y496" s="52"/>
      <c r="Z496" s="6" t="s">
        <v>616</v>
      </c>
      <c r="AA496" s="39">
        <v>183.75</v>
      </c>
      <c r="AB496" s="60">
        <f t="shared" si="368"/>
        <v>0</v>
      </c>
      <c r="AC496" s="17">
        <f t="shared" si="369"/>
        <v>183.75</v>
      </c>
      <c r="AD496" s="12">
        <f t="shared" si="370"/>
        <v>0</v>
      </c>
      <c r="AE496" s="124"/>
      <c r="AF496" s="131">
        <v>1</v>
      </c>
      <c r="AG496" s="38">
        <f t="shared" si="371"/>
        <v>183.75</v>
      </c>
      <c r="AH496" s="52"/>
      <c r="AJ496" s="17">
        <f t="shared" si="372"/>
        <v>183.75</v>
      </c>
      <c r="AK496" s="17">
        <f t="shared" si="373"/>
        <v>0</v>
      </c>
      <c r="AL496" s="17">
        <f t="shared" si="374"/>
        <v>0</v>
      </c>
      <c r="AM496" s="17" t="str">
        <f t="shared" si="375"/>
        <v/>
      </c>
      <c r="AO496" s="31" t="s">
        <v>57</v>
      </c>
    </row>
    <row r="497" spans="2:41" s="3" customFormat="1" ht="9.9499999999999993" customHeight="1" x14ac:dyDescent="0.2">
      <c r="B497" s="116" t="s">
        <v>53</v>
      </c>
      <c r="D497" s="40"/>
      <c r="E497" s="75" t="s">
        <v>443</v>
      </c>
      <c r="F497" s="75"/>
      <c r="G497" s="30" t="s">
        <v>46</v>
      </c>
      <c r="H497" s="30"/>
      <c r="I497" s="30"/>
      <c r="J497" s="30"/>
      <c r="K497" s="30"/>
      <c r="L497" s="188" t="s">
        <v>449</v>
      </c>
      <c r="M497" s="30"/>
      <c r="N497" s="30"/>
      <c r="P497" s="75" t="s">
        <v>590</v>
      </c>
      <c r="Q497" s="91"/>
      <c r="R497" s="29"/>
      <c r="S497" s="39">
        <f t="shared" si="366"/>
        <v>160.4</v>
      </c>
      <c r="T497" s="37" t="s">
        <v>252</v>
      </c>
      <c r="U497" s="5" t="str">
        <f>+Instructions!$B$3</f>
        <v>J</v>
      </c>
      <c r="V497" s="52"/>
      <c r="W497" s="56">
        <f>+Instructions!$C$22</f>
        <v>0</v>
      </c>
      <c r="X497" s="17">
        <f t="shared" si="367"/>
        <v>160.4</v>
      </c>
      <c r="Y497" s="52"/>
      <c r="Z497" s="6" t="s">
        <v>616</v>
      </c>
      <c r="AA497" s="39">
        <v>160.4</v>
      </c>
      <c r="AB497" s="60">
        <f t="shared" si="368"/>
        <v>0</v>
      </c>
      <c r="AC497" s="17">
        <f t="shared" si="369"/>
        <v>160.4</v>
      </c>
      <c r="AD497" s="12">
        <f t="shared" si="370"/>
        <v>0</v>
      </c>
      <c r="AE497" s="124"/>
      <c r="AF497" s="131">
        <v>1</v>
      </c>
      <c r="AG497" s="38">
        <f t="shared" si="371"/>
        <v>160.4</v>
      </c>
      <c r="AH497" s="52"/>
      <c r="AJ497" s="17">
        <f t="shared" si="372"/>
        <v>160.4</v>
      </c>
      <c r="AK497" s="17">
        <f t="shared" si="373"/>
        <v>0</v>
      </c>
      <c r="AL497" s="17">
        <f t="shared" si="374"/>
        <v>0</v>
      </c>
      <c r="AM497" s="17" t="str">
        <f t="shared" si="375"/>
        <v/>
      </c>
      <c r="AO497" s="31" t="s">
        <v>57</v>
      </c>
    </row>
    <row r="498" spans="2:41" s="3" customFormat="1" ht="9.9499999999999993" customHeight="1" x14ac:dyDescent="0.2">
      <c r="B498" s="116" t="s">
        <v>53</v>
      </c>
      <c r="D498" s="40"/>
      <c r="E498" s="75" t="s">
        <v>443</v>
      </c>
      <c r="F498" s="75"/>
      <c r="G498" s="30" t="s">
        <v>46</v>
      </c>
      <c r="H498" s="30"/>
      <c r="I498" s="30"/>
      <c r="J498" s="30"/>
      <c r="K498" s="30"/>
      <c r="L498" s="188" t="s">
        <v>488</v>
      </c>
      <c r="M498" s="30"/>
      <c r="N498" s="30"/>
      <c r="P498" s="75" t="s">
        <v>590</v>
      </c>
      <c r="Q498" s="91"/>
      <c r="R498" s="29"/>
      <c r="S498" s="39">
        <f>IF(Suggested="Yes",AA498,AG498)</f>
        <v>160.4</v>
      </c>
      <c r="T498" s="37" t="s">
        <v>252</v>
      </c>
      <c r="U498" s="5" t="str">
        <f>+Instructions!$B$3</f>
        <v>J</v>
      </c>
      <c r="V498" s="52"/>
      <c r="W498" s="56">
        <f>+Instructions!$C$22</f>
        <v>0</v>
      </c>
      <c r="X498" s="17">
        <f t="shared" si="367"/>
        <v>160.4</v>
      </c>
      <c r="Y498" s="52"/>
      <c r="Z498" s="6" t="s">
        <v>616</v>
      </c>
      <c r="AA498" s="39">
        <v>160.4</v>
      </c>
      <c r="AB498" s="60">
        <f t="shared" si="368"/>
        <v>0</v>
      </c>
      <c r="AC498" s="17">
        <f t="shared" si="369"/>
        <v>160.4</v>
      </c>
      <c r="AD498" s="12">
        <f t="shared" si="370"/>
        <v>0</v>
      </c>
      <c r="AE498" s="124"/>
      <c r="AF498" s="131">
        <v>1</v>
      </c>
      <c r="AG498" s="38">
        <f t="shared" si="371"/>
        <v>160.4</v>
      </c>
      <c r="AH498" s="52"/>
      <c r="AJ498" s="17">
        <f t="shared" si="372"/>
        <v>160.4</v>
      </c>
      <c r="AK498" s="17">
        <f t="shared" si="373"/>
        <v>0</v>
      </c>
      <c r="AL498" s="17">
        <f t="shared" si="374"/>
        <v>0</v>
      </c>
      <c r="AM498" s="17" t="str">
        <f t="shared" si="375"/>
        <v/>
      </c>
      <c r="AO498" s="31" t="s">
        <v>57</v>
      </c>
    </row>
    <row r="499" spans="2:41" s="3" customFormat="1" ht="3.95" customHeight="1" x14ac:dyDescent="0.2">
      <c r="C499" s="74"/>
      <c r="E499" s="30"/>
      <c r="P499" s="4"/>
      <c r="Q499" s="6"/>
      <c r="S499" s="21"/>
      <c r="T499" s="68"/>
      <c r="U499" s="5"/>
      <c r="V499" s="52"/>
      <c r="W499" s="70"/>
      <c r="X499" s="70"/>
      <c r="Y499" s="52"/>
      <c r="Z499" s="39"/>
      <c r="AA499" s="17"/>
      <c r="AB499" s="15"/>
      <c r="AC499" s="15"/>
      <c r="AD499" s="15"/>
      <c r="AE499" s="15"/>
      <c r="AF499" s="65"/>
      <c r="AG499" s="17"/>
      <c r="AH499" s="52"/>
      <c r="AO499" s="31" t="s">
        <v>57</v>
      </c>
    </row>
    <row r="500" spans="2:41" s="3" customFormat="1" ht="9.9499999999999993" customHeight="1" x14ac:dyDescent="0.2">
      <c r="C500" s="174" t="s">
        <v>451</v>
      </c>
      <c r="P500" s="4"/>
      <c r="Q500" s="6"/>
      <c r="R500" s="80" t="s">
        <v>359</v>
      </c>
      <c r="S500" s="179" t="s">
        <v>452</v>
      </c>
      <c r="T500" s="182"/>
      <c r="U500" s="5"/>
      <c r="V500" s="52"/>
      <c r="W500" s="56"/>
      <c r="X500" s="15"/>
      <c r="Y500" s="52"/>
      <c r="Z500" s="39"/>
      <c r="AA500" s="39"/>
      <c r="AB500" s="55"/>
      <c r="AC500" s="17"/>
      <c r="AD500" s="15"/>
      <c r="AE500" s="65"/>
      <c r="AF500" s="65"/>
      <c r="AG500" s="17"/>
      <c r="AH500" s="52"/>
      <c r="AI500" s="127"/>
      <c r="AJ500" s="17"/>
      <c r="AK500" s="17"/>
      <c r="AL500" s="17"/>
      <c r="AM500" s="17"/>
      <c r="AO500" s="31" t="s">
        <v>57</v>
      </c>
    </row>
    <row r="501" spans="2:41" s="3" customFormat="1" ht="3" customHeight="1" x14ac:dyDescent="0.2">
      <c r="P501" s="75"/>
      <c r="Q501" s="91"/>
      <c r="R501" s="6"/>
      <c r="S501" s="39"/>
      <c r="T501" s="6"/>
      <c r="U501" s="5"/>
      <c r="V501" s="52"/>
      <c r="W501" s="56"/>
      <c r="X501" s="15"/>
      <c r="Y501" s="52"/>
      <c r="Z501" s="39"/>
      <c r="AA501" s="39"/>
      <c r="AB501" s="55"/>
      <c r="AC501" s="17"/>
      <c r="AD501" s="15"/>
      <c r="AE501" s="65"/>
      <c r="AF501" s="127"/>
      <c r="AG501" s="39"/>
      <c r="AH501" s="52"/>
      <c r="AJ501" s="17"/>
      <c r="AK501" s="17"/>
      <c r="AL501" s="17"/>
      <c r="AM501" s="17"/>
      <c r="AO501" s="31" t="s">
        <v>57</v>
      </c>
    </row>
    <row r="502" spans="2:41" s="3" customFormat="1" ht="9.9499999999999993" customHeight="1" x14ac:dyDescent="0.2">
      <c r="B502" s="115" t="s">
        <v>8</v>
      </c>
      <c r="D502" s="40"/>
      <c r="E502" s="75" t="s">
        <v>90</v>
      </c>
      <c r="F502" s="75"/>
      <c r="G502" s="30" t="s">
        <v>91</v>
      </c>
      <c r="H502" s="30"/>
      <c r="I502" s="30" t="s">
        <v>92</v>
      </c>
      <c r="J502" s="30"/>
      <c r="L502" s="30" t="s">
        <v>453</v>
      </c>
      <c r="M502" s="30"/>
      <c r="N502" s="30"/>
      <c r="P502" s="75"/>
      <c r="Q502" s="91"/>
      <c r="R502" s="29"/>
      <c r="S502" s="39">
        <f>IF(Suggested="Yes",AA502,AG502)</f>
        <v>65</v>
      </c>
      <c r="T502" s="37" t="s">
        <v>45</v>
      </c>
      <c r="U502" s="5" t="str">
        <f>+Instructions!$B$3</f>
        <v>J</v>
      </c>
      <c r="V502" s="52"/>
      <c r="W502" s="56">
        <f>+Instructions!$C$22</f>
        <v>0</v>
      </c>
      <c r="X502" s="17">
        <f t="shared" ref="X502:X524" si="376">ROUND($AA502*(1-W502)+0.004999,2)</f>
        <v>65</v>
      </c>
      <c r="Y502" s="52"/>
      <c r="Z502" s="6" t="s">
        <v>616</v>
      </c>
      <c r="AA502" s="39">
        <v>65</v>
      </c>
      <c r="AB502" s="60">
        <f t="shared" ref="AB502:AB524" si="377">+W502</f>
        <v>0</v>
      </c>
      <c r="AC502" s="17">
        <f t="shared" ref="AC502:AC524" si="378">+X502</f>
        <v>65</v>
      </c>
      <c r="AD502" s="12">
        <f t="shared" ref="AD502:AD524" si="379">(AG502-AC502)/AG502</f>
        <v>0</v>
      </c>
      <c r="AE502" s="124"/>
      <c r="AF502" s="132">
        <v>3</v>
      </c>
      <c r="AG502" s="53">
        <f t="shared" ref="AG502:AG524" si="380">SUM(AJ502:AL502)+AE502</f>
        <v>65</v>
      </c>
      <c r="AH502" s="52"/>
      <c r="AJ502" s="17">
        <f t="shared" ref="AJ502:AJ524" si="381">ROUND(AC502/(1-VLOOKUP(AF502,Group,2,FALSE)),2)</f>
        <v>65</v>
      </c>
      <c r="AK502" s="17">
        <f t="shared" ref="AK502:AK524" si="382">IF(VLOOKUP(AF502,Group,5,FALSE)="YES",VLOOKUP(ROUND(ROUND(AJ502,1)-AJ502,2),Round,2,FALSE)+VLOOKUP(AF502,Group,6,FALSE),0)</f>
        <v>0</v>
      </c>
      <c r="AL502" s="17">
        <f t="shared" ref="AL502:AL524" si="383">IF(VLOOKUP(AF502,Group,7,FALSE)="",0,ROUND(AJ502-0.04999,1)-AJ502+AM502)</f>
        <v>0</v>
      </c>
      <c r="AM502" s="17" t="str">
        <f t="shared" ref="AM502:AM524" si="384">IF(VLOOKUP(AF502,Group,7,FALSE)="","",VLOOKUP(AF502,Group,7,FALSE))</f>
        <v/>
      </c>
      <c r="AO502" s="31" t="s">
        <v>57</v>
      </c>
    </row>
    <row r="503" spans="2:41" s="3" customFormat="1" ht="9.9499999999999993" customHeight="1" x14ac:dyDescent="0.2">
      <c r="B503" s="115" t="s">
        <v>8</v>
      </c>
      <c r="D503" s="40"/>
      <c r="E503" s="75" t="s">
        <v>90</v>
      </c>
      <c r="F503" s="75"/>
      <c r="G503" s="30" t="s">
        <v>91</v>
      </c>
      <c r="H503" s="30"/>
      <c r="I503" s="30" t="s">
        <v>92</v>
      </c>
      <c r="J503" s="30"/>
      <c r="L503" s="30" t="s">
        <v>454</v>
      </c>
      <c r="M503" s="30"/>
      <c r="N503" s="30"/>
      <c r="P503" s="75"/>
      <c r="Q503" s="91"/>
      <c r="R503" s="29"/>
      <c r="S503" s="39">
        <f>IF(Suggested="Yes",AA503,AG503)</f>
        <v>67</v>
      </c>
      <c r="T503" s="37" t="s">
        <v>45</v>
      </c>
      <c r="U503" s="5" t="str">
        <f>+Instructions!$B$3</f>
        <v>J</v>
      </c>
      <c r="V503" s="52"/>
      <c r="W503" s="56">
        <f>+Instructions!$C$22</f>
        <v>0</v>
      </c>
      <c r="X503" s="17">
        <f t="shared" si="376"/>
        <v>67</v>
      </c>
      <c r="Y503" s="52"/>
      <c r="Z503" s="6" t="s">
        <v>616</v>
      </c>
      <c r="AA503" s="39">
        <v>67</v>
      </c>
      <c r="AB503" s="60">
        <f t="shared" si="377"/>
        <v>0</v>
      </c>
      <c r="AC503" s="17">
        <f t="shared" si="378"/>
        <v>67</v>
      </c>
      <c r="AD503" s="12">
        <f t="shared" si="379"/>
        <v>0</v>
      </c>
      <c r="AE503" s="124"/>
      <c r="AF503" s="132">
        <v>3</v>
      </c>
      <c r="AG503" s="53">
        <f t="shared" si="380"/>
        <v>67</v>
      </c>
      <c r="AH503" s="52"/>
      <c r="AJ503" s="17">
        <f t="shared" si="381"/>
        <v>67</v>
      </c>
      <c r="AK503" s="17">
        <f t="shared" si="382"/>
        <v>0</v>
      </c>
      <c r="AL503" s="17">
        <f t="shared" si="383"/>
        <v>0</v>
      </c>
      <c r="AM503" s="17" t="str">
        <f t="shared" si="384"/>
        <v/>
      </c>
      <c r="AO503" s="31" t="s">
        <v>57</v>
      </c>
    </row>
    <row r="504" spans="2:41" s="3" customFormat="1" ht="9.9499999999999993" customHeight="1" x14ac:dyDescent="0.2">
      <c r="B504" s="115" t="s">
        <v>8</v>
      </c>
      <c r="D504" s="40"/>
      <c r="E504" s="75" t="s">
        <v>90</v>
      </c>
      <c r="F504" s="75"/>
      <c r="G504" s="30" t="s">
        <v>91</v>
      </c>
      <c r="H504" s="30"/>
      <c r="I504" s="30" t="s">
        <v>92</v>
      </c>
      <c r="J504" s="30"/>
      <c r="L504" s="30" t="s">
        <v>455</v>
      </c>
      <c r="M504" s="30"/>
      <c r="N504" s="30"/>
      <c r="P504" s="75"/>
      <c r="Q504" s="91"/>
      <c r="R504" s="29"/>
      <c r="S504" s="39">
        <f>IF(Suggested="Yes",AA504,AG504)</f>
        <v>69.05</v>
      </c>
      <c r="T504" s="37" t="s">
        <v>45</v>
      </c>
      <c r="U504" s="5" t="str">
        <f>+Instructions!$B$3</f>
        <v>J</v>
      </c>
      <c r="V504" s="52"/>
      <c r="W504" s="56">
        <f>+Instructions!$C$22</f>
        <v>0</v>
      </c>
      <c r="X504" s="17">
        <f t="shared" si="376"/>
        <v>69.05</v>
      </c>
      <c r="Y504" s="52"/>
      <c r="Z504" s="6" t="s">
        <v>616</v>
      </c>
      <c r="AA504" s="39">
        <v>69.05</v>
      </c>
      <c r="AB504" s="60">
        <f t="shared" si="377"/>
        <v>0</v>
      </c>
      <c r="AC504" s="17">
        <f t="shared" si="378"/>
        <v>69.05</v>
      </c>
      <c r="AD504" s="12">
        <f t="shared" si="379"/>
        <v>0</v>
      </c>
      <c r="AE504" s="124"/>
      <c r="AF504" s="132">
        <v>3</v>
      </c>
      <c r="AG504" s="53">
        <f t="shared" si="380"/>
        <v>69.05</v>
      </c>
      <c r="AH504" s="52"/>
      <c r="AJ504" s="17">
        <f t="shared" si="381"/>
        <v>69.05</v>
      </c>
      <c r="AK504" s="17">
        <f t="shared" si="382"/>
        <v>0</v>
      </c>
      <c r="AL504" s="17">
        <f t="shared" si="383"/>
        <v>0</v>
      </c>
      <c r="AM504" s="17" t="str">
        <f t="shared" si="384"/>
        <v/>
      </c>
      <c r="AO504" s="31" t="s">
        <v>57</v>
      </c>
    </row>
    <row r="505" spans="2:41" s="3" customFormat="1" ht="9.9499999999999993" customHeight="1" x14ac:dyDescent="0.2">
      <c r="B505" s="115" t="s">
        <v>8</v>
      </c>
      <c r="D505" s="40"/>
      <c r="E505" s="75" t="s">
        <v>90</v>
      </c>
      <c r="F505" s="75"/>
      <c r="G505" s="30" t="s">
        <v>91</v>
      </c>
      <c r="H505" s="30"/>
      <c r="I505" s="30" t="s">
        <v>92</v>
      </c>
      <c r="J505" s="30"/>
      <c r="L505" s="30" t="s">
        <v>456</v>
      </c>
      <c r="M505" s="30"/>
      <c r="N505" s="30"/>
      <c r="P505" s="75"/>
      <c r="Q505" s="91"/>
      <c r="R505" s="29"/>
      <c r="S505" s="39">
        <f>IF(Suggested="Yes",AA505,AG505)</f>
        <v>71.099999999999994</v>
      </c>
      <c r="T505" s="37" t="s">
        <v>45</v>
      </c>
      <c r="U505" s="5" t="str">
        <f>+Instructions!$B$3</f>
        <v>J</v>
      </c>
      <c r="V505" s="52"/>
      <c r="W505" s="56">
        <f>+Instructions!$C$22</f>
        <v>0</v>
      </c>
      <c r="X505" s="17">
        <f t="shared" si="376"/>
        <v>71.099999999999994</v>
      </c>
      <c r="Y505" s="52"/>
      <c r="Z505" s="6" t="s">
        <v>616</v>
      </c>
      <c r="AA505" s="39">
        <v>71.099999999999994</v>
      </c>
      <c r="AB505" s="60">
        <f t="shared" si="377"/>
        <v>0</v>
      </c>
      <c r="AC505" s="17">
        <f t="shared" si="378"/>
        <v>71.099999999999994</v>
      </c>
      <c r="AD505" s="12">
        <f t="shared" si="379"/>
        <v>0</v>
      </c>
      <c r="AE505" s="124"/>
      <c r="AF505" s="132">
        <v>3</v>
      </c>
      <c r="AG505" s="53">
        <f t="shared" si="380"/>
        <v>71.099999999999994</v>
      </c>
      <c r="AH505" s="52"/>
      <c r="AJ505" s="17">
        <f t="shared" si="381"/>
        <v>71.099999999999994</v>
      </c>
      <c r="AK505" s="17">
        <f t="shared" si="382"/>
        <v>0</v>
      </c>
      <c r="AL505" s="17">
        <f t="shared" si="383"/>
        <v>0</v>
      </c>
      <c r="AM505" s="17" t="str">
        <f t="shared" si="384"/>
        <v/>
      </c>
      <c r="AO505" s="31" t="s">
        <v>57</v>
      </c>
    </row>
    <row r="506" spans="2:41" s="3" customFormat="1" ht="9.9499999999999993" customHeight="1" x14ac:dyDescent="0.2">
      <c r="B506" s="115" t="s">
        <v>8</v>
      </c>
      <c r="D506" s="40"/>
      <c r="E506" s="75" t="s">
        <v>90</v>
      </c>
      <c r="F506" s="75"/>
      <c r="G506" s="30" t="s">
        <v>91</v>
      </c>
      <c r="H506" s="30"/>
      <c r="I506" s="30" t="s">
        <v>92</v>
      </c>
      <c r="J506" s="30"/>
      <c r="K506" s="30"/>
      <c r="L506" s="30" t="s">
        <v>540</v>
      </c>
      <c r="M506" s="30"/>
      <c r="N506" s="30"/>
      <c r="P506" s="75"/>
      <c r="Q506" s="91"/>
      <c r="R506" s="29" t="s">
        <v>50</v>
      </c>
      <c r="S506" s="39"/>
      <c r="T506" s="37" t="s">
        <v>45</v>
      </c>
      <c r="U506" s="5" t="str">
        <f>+Instructions!$B$3</f>
        <v>J</v>
      </c>
      <c r="V506" s="52"/>
      <c r="W506" s="56">
        <f>+Instructions!$C$22</f>
        <v>0</v>
      </c>
      <c r="X506" s="17">
        <f t="shared" si="376"/>
        <v>0.05</v>
      </c>
      <c r="Y506" s="52"/>
      <c r="Z506" s="6" t="s">
        <v>556</v>
      </c>
      <c r="AA506" s="39">
        <v>0.05</v>
      </c>
      <c r="AB506" s="60">
        <f t="shared" si="377"/>
        <v>0</v>
      </c>
      <c r="AC506" s="17">
        <f t="shared" si="378"/>
        <v>0.05</v>
      </c>
      <c r="AD506" s="12">
        <f t="shared" si="379"/>
        <v>0</v>
      </c>
      <c r="AE506" s="124"/>
      <c r="AF506" s="132">
        <v>3</v>
      </c>
      <c r="AG506" s="53">
        <f t="shared" si="380"/>
        <v>0.05</v>
      </c>
      <c r="AH506" s="52"/>
      <c r="AJ506" s="17">
        <f t="shared" si="381"/>
        <v>0.05</v>
      </c>
      <c r="AK506" s="17">
        <f t="shared" si="382"/>
        <v>0</v>
      </c>
      <c r="AL506" s="17">
        <f t="shared" si="383"/>
        <v>0</v>
      </c>
      <c r="AM506" s="17" t="str">
        <f t="shared" si="384"/>
        <v/>
      </c>
      <c r="AO506" s="31" t="s">
        <v>57</v>
      </c>
    </row>
    <row r="507" spans="2:41" s="3" customFormat="1" ht="9.9499999999999993" customHeight="1" x14ac:dyDescent="0.2">
      <c r="B507" s="115" t="s">
        <v>8</v>
      </c>
      <c r="D507" s="40"/>
      <c r="E507" s="75" t="s">
        <v>90</v>
      </c>
      <c r="F507" s="75"/>
      <c r="G507" s="30" t="s">
        <v>91</v>
      </c>
      <c r="H507" s="30"/>
      <c r="I507" s="30" t="s">
        <v>92</v>
      </c>
      <c r="J507" s="30"/>
      <c r="L507" s="30" t="s">
        <v>457</v>
      </c>
      <c r="M507" s="30"/>
      <c r="N507" s="30"/>
      <c r="P507" s="75"/>
      <c r="Q507" s="91"/>
      <c r="R507" s="29"/>
      <c r="S507" s="39">
        <f t="shared" ref="S507:S524" si="385">IF(Suggested="Yes",AA507,AG507)</f>
        <v>70.05</v>
      </c>
      <c r="T507" s="37" t="s">
        <v>45</v>
      </c>
      <c r="U507" s="5" t="str">
        <f>+Instructions!$B$3</f>
        <v>J</v>
      </c>
      <c r="V507" s="52"/>
      <c r="W507" s="56">
        <f>+Instructions!$C$22</f>
        <v>0</v>
      </c>
      <c r="X507" s="17">
        <f t="shared" si="376"/>
        <v>70.05</v>
      </c>
      <c r="Y507" s="52"/>
      <c r="Z507" s="6" t="s">
        <v>616</v>
      </c>
      <c r="AA507" s="39">
        <v>70.05</v>
      </c>
      <c r="AB507" s="60">
        <f t="shared" si="377"/>
        <v>0</v>
      </c>
      <c r="AC507" s="17">
        <f t="shared" si="378"/>
        <v>70.05</v>
      </c>
      <c r="AD507" s="12">
        <f t="shared" si="379"/>
        <v>0</v>
      </c>
      <c r="AE507" s="124"/>
      <c r="AF507" s="132">
        <v>3</v>
      </c>
      <c r="AG507" s="53">
        <f t="shared" si="380"/>
        <v>70.05</v>
      </c>
      <c r="AH507" s="52"/>
      <c r="AJ507" s="17">
        <f t="shared" si="381"/>
        <v>70.05</v>
      </c>
      <c r="AK507" s="17">
        <f t="shared" si="382"/>
        <v>0</v>
      </c>
      <c r="AL507" s="17">
        <f t="shared" si="383"/>
        <v>0</v>
      </c>
      <c r="AM507" s="17" t="str">
        <f t="shared" si="384"/>
        <v/>
      </c>
      <c r="AO507" s="31" t="s">
        <v>57</v>
      </c>
    </row>
    <row r="508" spans="2:41" s="3" customFormat="1" ht="9.9499999999999993" customHeight="1" x14ac:dyDescent="0.2">
      <c r="B508" s="115" t="s">
        <v>8</v>
      </c>
      <c r="D508" s="40"/>
      <c r="E508" s="75" t="s">
        <v>90</v>
      </c>
      <c r="F508" s="75"/>
      <c r="G508" s="30" t="s">
        <v>91</v>
      </c>
      <c r="H508" s="30"/>
      <c r="I508" s="30" t="s">
        <v>92</v>
      </c>
      <c r="J508" s="30"/>
      <c r="L508" s="30" t="s">
        <v>458</v>
      </c>
      <c r="M508" s="30"/>
      <c r="N508" s="30"/>
      <c r="P508" s="75"/>
      <c r="Q508" s="91"/>
      <c r="R508" s="29"/>
      <c r="S508" s="39">
        <f t="shared" si="385"/>
        <v>79.2</v>
      </c>
      <c r="T508" s="37" t="s">
        <v>45</v>
      </c>
      <c r="U508" s="5" t="str">
        <f>+Instructions!$B$3</f>
        <v>J</v>
      </c>
      <c r="V508" s="52"/>
      <c r="W508" s="56">
        <f>+Instructions!$C$22</f>
        <v>0</v>
      </c>
      <c r="X508" s="17">
        <f t="shared" si="376"/>
        <v>79.2</v>
      </c>
      <c r="Y508" s="52"/>
      <c r="Z508" s="6" t="s">
        <v>616</v>
      </c>
      <c r="AA508" s="39">
        <v>79.2</v>
      </c>
      <c r="AB508" s="60">
        <f t="shared" si="377"/>
        <v>0</v>
      </c>
      <c r="AC508" s="17">
        <f t="shared" si="378"/>
        <v>79.2</v>
      </c>
      <c r="AD508" s="12">
        <f t="shared" si="379"/>
        <v>0</v>
      </c>
      <c r="AE508" s="124"/>
      <c r="AF508" s="132">
        <v>3</v>
      </c>
      <c r="AG508" s="53">
        <f t="shared" si="380"/>
        <v>79.2</v>
      </c>
      <c r="AH508" s="52"/>
      <c r="AJ508" s="17">
        <f t="shared" si="381"/>
        <v>79.2</v>
      </c>
      <c r="AK508" s="17">
        <f t="shared" si="382"/>
        <v>0</v>
      </c>
      <c r="AL508" s="17">
        <f t="shared" si="383"/>
        <v>0</v>
      </c>
      <c r="AM508" s="17" t="str">
        <f t="shared" si="384"/>
        <v/>
      </c>
      <c r="AO508" s="31" t="s">
        <v>57</v>
      </c>
    </row>
    <row r="509" spans="2:41" s="3" customFormat="1" ht="9.9499999999999993" customHeight="1" x14ac:dyDescent="0.2">
      <c r="B509" s="115" t="s">
        <v>8</v>
      </c>
      <c r="D509" s="40"/>
      <c r="E509" s="75" t="s">
        <v>90</v>
      </c>
      <c r="F509" s="75"/>
      <c r="G509" s="30" t="s">
        <v>91</v>
      </c>
      <c r="H509" s="30"/>
      <c r="I509" s="30" t="s">
        <v>92</v>
      </c>
      <c r="J509" s="30"/>
      <c r="L509" s="30" t="s">
        <v>459</v>
      </c>
      <c r="M509" s="30"/>
      <c r="N509" s="30"/>
      <c r="P509" s="75"/>
      <c r="Q509" s="91"/>
      <c r="R509" s="29"/>
      <c r="S509" s="39">
        <f t="shared" si="385"/>
        <v>71.099999999999994</v>
      </c>
      <c r="T509" s="37" t="s">
        <v>45</v>
      </c>
      <c r="U509" s="5" t="str">
        <f>+Instructions!$B$3</f>
        <v>J</v>
      </c>
      <c r="V509" s="52"/>
      <c r="W509" s="56">
        <f>+Instructions!$C$22</f>
        <v>0</v>
      </c>
      <c r="X509" s="17">
        <f t="shared" si="376"/>
        <v>71.099999999999994</v>
      </c>
      <c r="Y509" s="52"/>
      <c r="Z509" s="6" t="s">
        <v>616</v>
      </c>
      <c r="AA509" s="39">
        <v>71.099999999999994</v>
      </c>
      <c r="AB509" s="60">
        <f t="shared" si="377"/>
        <v>0</v>
      </c>
      <c r="AC509" s="17">
        <f t="shared" si="378"/>
        <v>71.099999999999994</v>
      </c>
      <c r="AD509" s="12">
        <f t="shared" si="379"/>
        <v>0</v>
      </c>
      <c r="AE509" s="124"/>
      <c r="AF509" s="132">
        <v>3</v>
      </c>
      <c r="AG509" s="53">
        <f t="shared" si="380"/>
        <v>71.099999999999994</v>
      </c>
      <c r="AH509" s="52"/>
      <c r="AJ509" s="17">
        <f t="shared" si="381"/>
        <v>71.099999999999994</v>
      </c>
      <c r="AK509" s="17">
        <f t="shared" si="382"/>
        <v>0</v>
      </c>
      <c r="AL509" s="17">
        <f t="shared" si="383"/>
        <v>0</v>
      </c>
      <c r="AM509" s="17" t="str">
        <f t="shared" si="384"/>
        <v/>
      </c>
      <c r="AO509" s="31" t="s">
        <v>57</v>
      </c>
    </row>
    <row r="510" spans="2:41" s="3" customFormat="1" ht="9.9499999999999993" customHeight="1" x14ac:dyDescent="0.2">
      <c r="B510" s="115" t="s">
        <v>8</v>
      </c>
      <c r="D510" s="40"/>
      <c r="E510" s="75" t="s">
        <v>90</v>
      </c>
      <c r="F510" s="75"/>
      <c r="G510" s="30" t="s">
        <v>91</v>
      </c>
      <c r="H510" s="30"/>
      <c r="I510" s="30" t="s">
        <v>92</v>
      </c>
      <c r="J510" s="30"/>
      <c r="L510" s="30" t="s">
        <v>460</v>
      </c>
      <c r="M510" s="30"/>
      <c r="N510" s="30"/>
      <c r="P510" s="75"/>
      <c r="Q510" s="91"/>
      <c r="R510" s="29"/>
      <c r="S510" s="39">
        <f t="shared" si="385"/>
        <v>71.099999999999994</v>
      </c>
      <c r="T510" s="37" t="s">
        <v>45</v>
      </c>
      <c r="U510" s="5" t="str">
        <f>+Instructions!$B$3</f>
        <v>J</v>
      </c>
      <c r="V510" s="52"/>
      <c r="W510" s="56">
        <f>+Instructions!$C$22</f>
        <v>0</v>
      </c>
      <c r="X510" s="17">
        <f t="shared" si="376"/>
        <v>71.099999999999994</v>
      </c>
      <c r="Y510" s="52"/>
      <c r="Z510" s="6" t="s">
        <v>616</v>
      </c>
      <c r="AA510" s="39">
        <v>71.099999999999994</v>
      </c>
      <c r="AB510" s="60">
        <f t="shared" si="377"/>
        <v>0</v>
      </c>
      <c r="AC510" s="17">
        <f t="shared" si="378"/>
        <v>71.099999999999994</v>
      </c>
      <c r="AD510" s="12">
        <f t="shared" si="379"/>
        <v>0</v>
      </c>
      <c r="AE510" s="124"/>
      <c r="AF510" s="132">
        <v>3</v>
      </c>
      <c r="AG510" s="53">
        <f t="shared" si="380"/>
        <v>71.099999999999994</v>
      </c>
      <c r="AH510" s="52"/>
      <c r="AJ510" s="17">
        <f t="shared" si="381"/>
        <v>71.099999999999994</v>
      </c>
      <c r="AK510" s="17">
        <f t="shared" si="382"/>
        <v>0</v>
      </c>
      <c r="AL510" s="17">
        <f t="shared" si="383"/>
        <v>0</v>
      </c>
      <c r="AM510" s="17" t="str">
        <f t="shared" si="384"/>
        <v/>
      </c>
      <c r="AO510" s="31" t="s">
        <v>57</v>
      </c>
    </row>
    <row r="511" spans="2:41" s="3" customFormat="1" ht="9.9499999999999993" customHeight="1" x14ac:dyDescent="0.2">
      <c r="B511" s="115" t="s">
        <v>8</v>
      </c>
      <c r="D511" s="40"/>
      <c r="E511" s="75" t="s">
        <v>90</v>
      </c>
      <c r="F511" s="75"/>
      <c r="G511" s="30" t="s">
        <v>91</v>
      </c>
      <c r="H511" s="30"/>
      <c r="I511" s="30" t="s">
        <v>92</v>
      </c>
      <c r="J511" s="30"/>
      <c r="K511" s="30"/>
      <c r="L511" s="30" t="s">
        <v>539</v>
      </c>
      <c r="M511" s="30"/>
      <c r="N511" s="30"/>
      <c r="P511" s="75"/>
      <c r="Q511" s="91"/>
      <c r="R511" s="29"/>
      <c r="S511" s="39">
        <f t="shared" si="385"/>
        <v>81.25</v>
      </c>
      <c r="T511" s="37" t="s">
        <v>45</v>
      </c>
      <c r="U511" s="5" t="str">
        <f>+Instructions!$B$3</f>
        <v>J</v>
      </c>
      <c r="V511" s="52"/>
      <c r="W511" s="56">
        <f>+Instructions!$C$22</f>
        <v>0</v>
      </c>
      <c r="X511" s="17">
        <f t="shared" si="376"/>
        <v>81.25</v>
      </c>
      <c r="Y511" s="52"/>
      <c r="Z511" s="6" t="s">
        <v>616</v>
      </c>
      <c r="AA511" s="39">
        <v>81.25</v>
      </c>
      <c r="AB511" s="60">
        <f t="shared" si="377"/>
        <v>0</v>
      </c>
      <c r="AC511" s="17">
        <f t="shared" si="378"/>
        <v>81.25</v>
      </c>
      <c r="AD511" s="12">
        <f t="shared" si="379"/>
        <v>0</v>
      </c>
      <c r="AE511" s="124"/>
      <c r="AF511" s="132">
        <v>3</v>
      </c>
      <c r="AG511" s="53">
        <f t="shared" si="380"/>
        <v>81.25</v>
      </c>
      <c r="AH511" s="52"/>
      <c r="AJ511" s="17">
        <f t="shared" si="381"/>
        <v>81.25</v>
      </c>
      <c r="AK511" s="17">
        <f t="shared" si="382"/>
        <v>0</v>
      </c>
      <c r="AL511" s="17">
        <f t="shared" si="383"/>
        <v>0</v>
      </c>
      <c r="AM511" s="17" t="str">
        <f t="shared" si="384"/>
        <v/>
      </c>
      <c r="AO511" s="31" t="s">
        <v>57</v>
      </c>
    </row>
    <row r="512" spans="2:41" s="3" customFormat="1" ht="9.9499999999999993" customHeight="1" x14ac:dyDescent="0.2">
      <c r="B512" s="115" t="s">
        <v>8</v>
      </c>
      <c r="D512" s="40"/>
      <c r="E512" s="75" t="s">
        <v>90</v>
      </c>
      <c r="F512" s="75"/>
      <c r="G512" s="30" t="s">
        <v>91</v>
      </c>
      <c r="H512" s="30"/>
      <c r="I512" s="30" t="s">
        <v>92</v>
      </c>
      <c r="J512" s="30"/>
      <c r="L512" s="30" t="s">
        <v>461</v>
      </c>
      <c r="M512" s="30"/>
      <c r="N512" s="30"/>
      <c r="P512" s="75"/>
      <c r="Q512" s="91"/>
      <c r="R512" s="29"/>
      <c r="S512" s="39">
        <f t="shared" si="385"/>
        <v>85.3</v>
      </c>
      <c r="T512" s="37" t="s">
        <v>45</v>
      </c>
      <c r="U512" s="5" t="str">
        <f>+Instructions!$B$3</f>
        <v>J</v>
      </c>
      <c r="V512" s="52"/>
      <c r="W512" s="56">
        <f>+Instructions!$C$22</f>
        <v>0</v>
      </c>
      <c r="X512" s="17">
        <f t="shared" si="376"/>
        <v>85.3</v>
      </c>
      <c r="Y512" s="52"/>
      <c r="Z512" s="6" t="s">
        <v>616</v>
      </c>
      <c r="AA512" s="39">
        <v>85.3</v>
      </c>
      <c r="AB512" s="60">
        <f t="shared" si="377"/>
        <v>0</v>
      </c>
      <c r="AC512" s="17">
        <f t="shared" si="378"/>
        <v>85.3</v>
      </c>
      <c r="AD512" s="12">
        <f t="shared" si="379"/>
        <v>0</v>
      </c>
      <c r="AE512" s="124"/>
      <c r="AF512" s="132">
        <v>3</v>
      </c>
      <c r="AG512" s="53">
        <f t="shared" si="380"/>
        <v>85.3</v>
      </c>
      <c r="AH512" s="52"/>
      <c r="AJ512" s="17">
        <f t="shared" si="381"/>
        <v>85.3</v>
      </c>
      <c r="AK512" s="17">
        <f t="shared" si="382"/>
        <v>0</v>
      </c>
      <c r="AL512" s="17">
        <f t="shared" si="383"/>
        <v>0</v>
      </c>
      <c r="AM512" s="17" t="str">
        <f t="shared" si="384"/>
        <v/>
      </c>
      <c r="AO512" s="31" t="s">
        <v>57</v>
      </c>
    </row>
    <row r="513" spans="2:41" s="3" customFormat="1" ht="9.9499999999999993" customHeight="1" x14ac:dyDescent="0.2">
      <c r="B513" s="115" t="s">
        <v>8</v>
      </c>
      <c r="D513" s="40"/>
      <c r="E513" s="75" t="s">
        <v>90</v>
      </c>
      <c r="F513" s="75"/>
      <c r="G513" s="30" t="s">
        <v>91</v>
      </c>
      <c r="H513" s="30"/>
      <c r="I513" s="30" t="s">
        <v>92</v>
      </c>
      <c r="J513" s="30"/>
      <c r="K513" s="30"/>
      <c r="L513" s="30" t="s">
        <v>541</v>
      </c>
      <c r="M513" s="30"/>
      <c r="N513" s="30"/>
      <c r="P513" s="75"/>
      <c r="Q513" s="91"/>
      <c r="R513" s="29"/>
      <c r="S513" s="39">
        <f t="shared" si="385"/>
        <v>66</v>
      </c>
      <c r="T513" s="37" t="s">
        <v>45</v>
      </c>
      <c r="U513" s="5" t="str">
        <f>+Instructions!$B$3</f>
        <v>J</v>
      </c>
      <c r="V513" s="52"/>
      <c r="W513" s="56">
        <f>+Instructions!$C$22</f>
        <v>0</v>
      </c>
      <c r="X513" s="17">
        <f t="shared" si="376"/>
        <v>66</v>
      </c>
      <c r="Y513" s="52"/>
      <c r="Z513" s="6" t="s">
        <v>616</v>
      </c>
      <c r="AA513" s="39">
        <v>66</v>
      </c>
      <c r="AB513" s="60">
        <f t="shared" si="377"/>
        <v>0</v>
      </c>
      <c r="AC513" s="17">
        <f t="shared" si="378"/>
        <v>66</v>
      </c>
      <c r="AD513" s="12">
        <f t="shared" si="379"/>
        <v>0</v>
      </c>
      <c r="AE513" s="124"/>
      <c r="AF513" s="132">
        <v>3</v>
      </c>
      <c r="AG513" s="53">
        <f t="shared" si="380"/>
        <v>66</v>
      </c>
      <c r="AH513" s="52"/>
      <c r="AJ513" s="17">
        <f t="shared" si="381"/>
        <v>66</v>
      </c>
      <c r="AK513" s="17">
        <f t="shared" si="382"/>
        <v>0</v>
      </c>
      <c r="AL513" s="17">
        <f t="shared" si="383"/>
        <v>0</v>
      </c>
      <c r="AM513" s="17" t="str">
        <f t="shared" si="384"/>
        <v/>
      </c>
      <c r="AO513" s="31" t="s">
        <v>57</v>
      </c>
    </row>
    <row r="514" spans="2:41" s="3" customFormat="1" ht="9.9499999999999993" customHeight="1" x14ac:dyDescent="0.2">
      <c r="B514" s="115" t="s">
        <v>8</v>
      </c>
      <c r="D514" s="40"/>
      <c r="E514" s="75" t="s">
        <v>90</v>
      </c>
      <c r="F514" s="75"/>
      <c r="G514" s="30" t="s">
        <v>91</v>
      </c>
      <c r="H514" s="30"/>
      <c r="I514" s="30" t="s">
        <v>92</v>
      </c>
      <c r="J514" s="30"/>
      <c r="K514" s="30"/>
      <c r="L514" s="30" t="s">
        <v>542</v>
      </c>
      <c r="M514" s="30"/>
      <c r="N514" s="30"/>
      <c r="P514" s="75"/>
      <c r="Q514" s="91"/>
      <c r="R514" s="29"/>
      <c r="S514" s="39">
        <f t="shared" si="385"/>
        <v>71.099999999999994</v>
      </c>
      <c r="T514" s="37" t="s">
        <v>45</v>
      </c>
      <c r="U514" s="5" t="str">
        <f>+Instructions!$B$3</f>
        <v>J</v>
      </c>
      <c r="V514" s="52"/>
      <c r="W514" s="56">
        <f>+Instructions!$C$22</f>
        <v>0</v>
      </c>
      <c r="X514" s="17">
        <f t="shared" si="376"/>
        <v>71.099999999999994</v>
      </c>
      <c r="Y514" s="52"/>
      <c r="Z514" s="6" t="s">
        <v>616</v>
      </c>
      <c r="AA514" s="39">
        <v>71.099999999999994</v>
      </c>
      <c r="AB514" s="60">
        <f t="shared" si="377"/>
        <v>0</v>
      </c>
      <c r="AC514" s="17">
        <f t="shared" si="378"/>
        <v>71.099999999999994</v>
      </c>
      <c r="AD514" s="12">
        <f t="shared" si="379"/>
        <v>0</v>
      </c>
      <c r="AE514" s="124"/>
      <c r="AF514" s="132">
        <v>3</v>
      </c>
      <c r="AG514" s="53">
        <f t="shared" si="380"/>
        <v>71.099999999999994</v>
      </c>
      <c r="AH514" s="52"/>
      <c r="AJ514" s="17">
        <f t="shared" si="381"/>
        <v>71.099999999999994</v>
      </c>
      <c r="AK514" s="17">
        <f t="shared" si="382"/>
        <v>0</v>
      </c>
      <c r="AL514" s="17">
        <f t="shared" si="383"/>
        <v>0</v>
      </c>
      <c r="AM514" s="17" t="str">
        <f t="shared" si="384"/>
        <v/>
      </c>
      <c r="AO514" s="31" t="s">
        <v>57</v>
      </c>
    </row>
    <row r="515" spans="2:41" s="3" customFormat="1" ht="9.9499999999999993" customHeight="1" x14ac:dyDescent="0.2">
      <c r="B515" s="115" t="s">
        <v>8</v>
      </c>
      <c r="D515" s="40"/>
      <c r="E515" s="75" t="s">
        <v>90</v>
      </c>
      <c r="F515" s="75"/>
      <c r="G515" s="30" t="s">
        <v>91</v>
      </c>
      <c r="H515" s="30"/>
      <c r="I515" s="30" t="s">
        <v>92</v>
      </c>
      <c r="J515" s="30"/>
      <c r="K515" s="30"/>
      <c r="L515" s="30" t="s">
        <v>543</v>
      </c>
      <c r="M515" s="30"/>
      <c r="N515" s="30"/>
      <c r="P515" s="75"/>
      <c r="Q515" s="91"/>
      <c r="R515" s="29"/>
      <c r="S515" s="39">
        <f t="shared" si="385"/>
        <v>66</v>
      </c>
      <c r="T515" s="37" t="s">
        <v>45</v>
      </c>
      <c r="U515" s="5" t="str">
        <f>+Instructions!$B$3</f>
        <v>J</v>
      </c>
      <c r="V515" s="52"/>
      <c r="W515" s="56">
        <f>+Instructions!$C$22</f>
        <v>0</v>
      </c>
      <c r="X515" s="17">
        <f t="shared" si="376"/>
        <v>66</v>
      </c>
      <c r="Y515" s="52"/>
      <c r="Z515" s="6" t="s">
        <v>616</v>
      </c>
      <c r="AA515" s="39">
        <v>66</v>
      </c>
      <c r="AB515" s="60">
        <f t="shared" si="377"/>
        <v>0</v>
      </c>
      <c r="AC515" s="17">
        <f t="shared" si="378"/>
        <v>66</v>
      </c>
      <c r="AD515" s="12">
        <f t="shared" si="379"/>
        <v>0</v>
      </c>
      <c r="AE515" s="124"/>
      <c r="AF515" s="132">
        <v>3</v>
      </c>
      <c r="AG515" s="53">
        <f t="shared" si="380"/>
        <v>66</v>
      </c>
      <c r="AH515" s="52"/>
      <c r="AJ515" s="17">
        <f t="shared" si="381"/>
        <v>66</v>
      </c>
      <c r="AK515" s="17">
        <f t="shared" si="382"/>
        <v>0</v>
      </c>
      <c r="AL515" s="17">
        <f t="shared" si="383"/>
        <v>0</v>
      </c>
      <c r="AM515" s="17" t="str">
        <f t="shared" si="384"/>
        <v/>
      </c>
      <c r="AO515" s="31" t="s">
        <v>57</v>
      </c>
    </row>
    <row r="516" spans="2:41" s="3" customFormat="1" ht="9.9499999999999993" customHeight="1" x14ac:dyDescent="0.2">
      <c r="B516" s="115" t="s">
        <v>8</v>
      </c>
      <c r="D516" s="40"/>
      <c r="E516" s="75" t="s">
        <v>90</v>
      </c>
      <c r="F516" s="75"/>
      <c r="G516" s="30" t="s">
        <v>91</v>
      </c>
      <c r="H516" s="30"/>
      <c r="I516" s="30" t="s">
        <v>92</v>
      </c>
      <c r="J516" s="30"/>
      <c r="K516" s="30"/>
      <c r="L516" s="30" t="s">
        <v>544</v>
      </c>
      <c r="M516" s="30"/>
      <c r="N516" s="30"/>
      <c r="P516" s="75"/>
      <c r="Q516" s="91"/>
      <c r="R516" s="29"/>
      <c r="S516" s="39">
        <f t="shared" si="385"/>
        <v>69.05</v>
      </c>
      <c r="T516" s="37" t="s">
        <v>45</v>
      </c>
      <c r="U516" s="5" t="str">
        <f>+Instructions!$B$3</f>
        <v>J</v>
      </c>
      <c r="V516" s="52"/>
      <c r="W516" s="56">
        <f>+Instructions!$C$22</f>
        <v>0</v>
      </c>
      <c r="X516" s="17">
        <f t="shared" si="376"/>
        <v>69.05</v>
      </c>
      <c r="Y516" s="52"/>
      <c r="Z516" s="6" t="s">
        <v>616</v>
      </c>
      <c r="AA516" s="39">
        <v>69.05</v>
      </c>
      <c r="AB516" s="60">
        <f t="shared" si="377"/>
        <v>0</v>
      </c>
      <c r="AC516" s="17">
        <f t="shared" si="378"/>
        <v>69.05</v>
      </c>
      <c r="AD516" s="12">
        <f t="shared" si="379"/>
        <v>0</v>
      </c>
      <c r="AE516" s="124"/>
      <c r="AF516" s="132">
        <v>3</v>
      </c>
      <c r="AG516" s="53">
        <f t="shared" si="380"/>
        <v>69.05</v>
      </c>
      <c r="AH516" s="52"/>
      <c r="AJ516" s="17">
        <f t="shared" si="381"/>
        <v>69.05</v>
      </c>
      <c r="AK516" s="17">
        <f t="shared" si="382"/>
        <v>0</v>
      </c>
      <c r="AL516" s="17">
        <f t="shared" si="383"/>
        <v>0</v>
      </c>
      <c r="AM516" s="17" t="str">
        <f t="shared" si="384"/>
        <v/>
      </c>
      <c r="AO516" s="31" t="s">
        <v>57</v>
      </c>
    </row>
    <row r="517" spans="2:41" s="3" customFormat="1" ht="9.9499999999999993" customHeight="1" x14ac:dyDescent="0.2">
      <c r="B517" s="115" t="s">
        <v>8</v>
      </c>
      <c r="D517" s="40"/>
      <c r="E517" s="75" t="s">
        <v>90</v>
      </c>
      <c r="F517" s="75"/>
      <c r="G517" s="30" t="s">
        <v>91</v>
      </c>
      <c r="H517" s="30"/>
      <c r="I517" s="30" t="s">
        <v>92</v>
      </c>
      <c r="J517" s="30"/>
      <c r="K517" s="30"/>
      <c r="L517" s="30" t="s">
        <v>545</v>
      </c>
      <c r="M517" s="30"/>
      <c r="N517" s="30"/>
      <c r="P517" s="75"/>
      <c r="Q517" s="91"/>
      <c r="R517" s="29"/>
      <c r="S517" s="39">
        <f t="shared" si="385"/>
        <v>69.05</v>
      </c>
      <c r="T517" s="37" t="s">
        <v>45</v>
      </c>
      <c r="U517" s="5" t="str">
        <f>+Instructions!$B$3</f>
        <v>J</v>
      </c>
      <c r="V517" s="52"/>
      <c r="W517" s="56">
        <f>+Instructions!$C$22</f>
        <v>0</v>
      </c>
      <c r="X517" s="17">
        <f t="shared" si="376"/>
        <v>69.05</v>
      </c>
      <c r="Y517" s="52"/>
      <c r="Z517" s="6" t="s">
        <v>616</v>
      </c>
      <c r="AA517" s="39">
        <v>69.05</v>
      </c>
      <c r="AB517" s="60">
        <f t="shared" si="377"/>
        <v>0</v>
      </c>
      <c r="AC517" s="17">
        <f t="shared" si="378"/>
        <v>69.05</v>
      </c>
      <c r="AD517" s="12">
        <f t="shared" si="379"/>
        <v>0</v>
      </c>
      <c r="AE517" s="124"/>
      <c r="AF517" s="132">
        <v>3</v>
      </c>
      <c r="AG517" s="53">
        <f t="shared" si="380"/>
        <v>69.05</v>
      </c>
      <c r="AH517" s="52"/>
      <c r="AJ517" s="17">
        <f t="shared" si="381"/>
        <v>69.05</v>
      </c>
      <c r="AK517" s="17">
        <f t="shared" si="382"/>
        <v>0</v>
      </c>
      <c r="AL517" s="17">
        <f t="shared" si="383"/>
        <v>0</v>
      </c>
      <c r="AM517" s="17" t="str">
        <f t="shared" si="384"/>
        <v/>
      </c>
      <c r="AO517" s="31" t="s">
        <v>57</v>
      </c>
    </row>
    <row r="518" spans="2:41" s="3" customFormat="1" ht="9.9499999999999993" customHeight="1" x14ac:dyDescent="0.2">
      <c r="B518" s="115" t="s">
        <v>8</v>
      </c>
      <c r="D518" s="40"/>
      <c r="E518" s="75" t="s">
        <v>90</v>
      </c>
      <c r="F518" s="75"/>
      <c r="G518" s="30" t="s">
        <v>91</v>
      </c>
      <c r="H518" s="30"/>
      <c r="I518" s="30" t="s">
        <v>92</v>
      </c>
      <c r="J518" s="30"/>
      <c r="K518" s="30"/>
      <c r="L518" s="30" t="s">
        <v>546</v>
      </c>
      <c r="M518" s="30"/>
      <c r="N518" s="30"/>
      <c r="P518" s="75"/>
      <c r="Q518" s="91"/>
      <c r="R518" s="29"/>
      <c r="S518" s="39">
        <f t="shared" si="385"/>
        <v>69.05</v>
      </c>
      <c r="T518" s="37" t="s">
        <v>45</v>
      </c>
      <c r="U518" s="5" t="str">
        <f>+Instructions!$B$3</f>
        <v>J</v>
      </c>
      <c r="V518" s="52"/>
      <c r="W518" s="56">
        <f>+Instructions!$C$22</f>
        <v>0</v>
      </c>
      <c r="X518" s="17">
        <f t="shared" si="376"/>
        <v>69.05</v>
      </c>
      <c r="Y518" s="52"/>
      <c r="Z518" s="6" t="s">
        <v>616</v>
      </c>
      <c r="AA518" s="39">
        <v>69.05</v>
      </c>
      <c r="AB518" s="60">
        <f t="shared" si="377"/>
        <v>0</v>
      </c>
      <c r="AC518" s="17">
        <f t="shared" si="378"/>
        <v>69.05</v>
      </c>
      <c r="AD518" s="12">
        <f t="shared" si="379"/>
        <v>0</v>
      </c>
      <c r="AE518" s="124"/>
      <c r="AF518" s="132">
        <v>3</v>
      </c>
      <c r="AG518" s="53">
        <f t="shared" si="380"/>
        <v>69.05</v>
      </c>
      <c r="AH518" s="52"/>
      <c r="AJ518" s="17">
        <f t="shared" si="381"/>
        <v>69.05</v>
      </c>
      <c r="AK518" s="17">
        <f t="shared" si="382"/>
        <v>0</v>
      </c>
      <c r="AL518" s="17">
        <f t="shared" si="383"/>
        <v>0</v>
      </c>
      <c r="AM518" s="17" t="str">
        <f t="shared" si="384"/>
        <v/>
      </c>
      <c r="AO518" s="31" t="s">
        <v>57</v>
      </c>
    </row>
    <row r="519" spans="2:41" s="3" customFormat="1" ht="9.9499999999999993" customHeight="1" x14ac:dyDescent="0.2">
      <c r="B519" s="115" t="s">
        <v>8</v>
      </c>
      <c r="D519" s="40"/>
      <c r="E519" s="75" t="s">
        <v>90</v>
      </c>
      <c r="F519" s="75"/>
      <c r="G519" s="30" t="s">
        <v>91</v>
      </c>
      <c r="H519" s="30"/>
      <c r="I519" s="30" t="s">
        <v>92</v>
      </c>
      <c r="J519" s="30"/>
      <c r="K519" s="30"/>
      <c r="L519" s="30" t="s">
        <v>547</v>
      </c>
      <c r="M519" s="30"/>
      <c r="N519" s="30"/>
      <c r="P519" s="75"/>
      <c r="Q519" s="91"/>
      <c r="R519" s="29"/>
      <c r="S519" s="39">
        <f t="shared" si="385"/>
        <v>69.05</v>
      </c>
      <c r="T519" s="37" t="s">
        <v>45</v>
      </c>
      <c r="U519" s="5" t="str">
        <f>+Instructions!$B$3</f>
        <v>J</v>
      </c>
      <c r="V519" s="52"/>
      <c r="W519" s="56">
        <f>+Instructions!$C$22</f>
        <v>0</v>
      </c>
      <c r="X519" s="17">
        <f t="shared" si="376"/>
        <v>69.05</v>
      </c>
      <c r="Y519" s="52"/>
      <c r="Z519" s="6" t="s">
        <v>616</v>
      </c>
      <c r="AA519" s="39">
        <v>69.05</v>
      </c>
      <c r="AB519" s="60">
        <f t="shared" si="377"/>
        <v>0</v>
      </c>
      <c r="AC519" s="17">
        <f t="shared" si="378"/>
        <v>69.05</v>
      </c>
      <c r="AD519" s="12">
        <f t="shared" si="379"/>
        <v>0</v>
      </c>
      <c r="AE519" s="124"/>
      <c r="AF519" s="132">
        <v>3</v>
      </c>
      <c r="AG519" s="53">
        <f t="shared" si="380"/>
        <v>69.05</v>
      </c>
      <c r="AH519" s="52"/>
      <c r="AJ519" s="17">
        <f t="shared" si="381"/>
        <v>69.05</v>
      </c>
      <c r="AK519" s="17">
        <f t="shared" si="382"/>
        <v>0</v>
      </c>
      <c r="AL519" s="17">
        <f t="shared" si="383"/>
        <v>0</v>
      </c>
      <c r="AM519" s="17" t="str">
        <f t="shared" si="384"/>
        <v/>
      </c>
      <c r="AO519" s="31" t="s">
        <v>57</v>
      </c>
    </row>
    <row r="520" spans="2:41" s="3" customFormat="1" ht="9.9499999999999993" customHeight="1" x14ac:dyDescent="0.2">
      <c r="B520" s="115" t="s">
        <v>8</v>
      </c>
      <c r="D520" s="40"/>
      <c r="E520" s="75" t="s">
        <v>90</v>
      </c>
      <c r="F520" s="75"/>
      <c r="G520" s="30" t="s">
        <v>91</v>
      </c>
      <c r="H520" s="30"/>
      <c r="I520" s="30" t="s">
        <v>92</v>
      </c>
      <c r="J520" s="30"/>
      <c r="K520" s="30"/>
      <c r="L520" s="30" t="s">
        <v>548</v>
      </c>
      <c r="M520" s="30"/>
      <c r="N520" s="30"/>
      <c r="P520" s="75"/>
      <c r="Q520" s="91"/>
      <c r="R520" s="29"/>
      <c r="S520" s="39">
        <f t="shared" si="385"/>
        <v>69.05</v>
      </c>
      <c r="T520" s="37" t="s">
        <v>45</v>
      </c>
      <c r="U520" s="5" t="str">
        <f>+Instructions!$B$3</f>
        <v>J</v>
      </c>
      <c r="V520" s="52"/>
      <c r="W520" s="56">
        <f>+Instructions!$C$22</f>
        <v>0</v>
      </c>
      <c r="X520" s="17">
        <f t="shared" si="376"/>
        <v>69.05</v>
      </c>
      <c r="Y520" s="52"/>
      <c r="Z520" s="6" t="s">
        <v>616</v>
      </c>
      <c r="AA520" s="39">
        <v>69.05</v>
      </c>
      <c r="AB520" s="60">
        <f t="shared" si="377"/>
        <v>0</v>
      </c>
      <c r="AC520" s="17">
        <f t="shared" si="378"/>
        <v>69.05</v>
      </c>
      <c r="AD520" s="12">
        <f t="shared" si="379"/>
        <v>0</v>
      </c>
      <c r="AE520" s="124"/>
      <c r="AF520" s="132">
        <v>3</v>
      </c>
      <c r="AG520" s="53">
        <f t="shared" si="380"/>
        <v>69.05</v>
      </c>
      <c r="AH520" s="52"/>
      <c r="AJ520" s="17">
        <f t="shared" si="381"/>
        <v>69.05</v>
      </c>
      <c r="AK520" s="17">
        <f t="shared" si="382"/>
        <v>0</v>
      </c>
      <c r="AL520" s="17">
        <f t="shared" si="383"/>
        <v>0</v>
      </c>
      <c r="AM520" s="17" t="str">
        <f t="shared" si="384"/>
        <v/>
      </c>
      <c r="AO520" s="31" t="s">
        <v>57</v>
      </c>
    </row>
    <row r="521" spans="2:41" s="3" customFormat="1" ht="9.9499999999999993" customHeight="1" x14ac:dyDescent="0.2">
      <c r="B521" s="115" t="s">
        <v>8</v>
      </c>
      <c r="D521" s="40"/>
      <c r="E521" s="75" t="s">
        <v>90</v>
      </c>
      <c r="F521" s="75"/>
      <c r="G521" s="30" t="s">
        <v>91</v>
      </c>
      <c r="H521" s="30"/>
      <c r="I521" s="30" t="s">
        <v>92</v>
      </c>
      <c r="J521" s="30"/>
      <c r="K521" s="30"/>
      <c r="L521" s="30" t="s">
        <v>549</v>
      </c>
      <c r="M521" s="30"/>
      <c r="N521" s="30"/>
      <c r="P521" s="75"/>
      <c r="Q521" s="91"/>
      <c r="R521" s="29"/>
      <c r="S521" s="39">
        <f t="shared" si="385"/>
        <v>69.05</v>
      </c>
      <c r="T521" s="37" t="s">
        <v>45</v>
      </c>
      <c r="U521" s="5" t="str">
        <f>+Instructions!$B$3</f>
        <v>J</v>
      </c>
      <c r="V521" s="52"/>
      <c r="W521" s="56">
        <f>+Instructions!$C$22</f>
        <v>0</v>
      </c>
      <c r="X521" s="17">
        <f t="shared" si="376"/>
        <v>69.05</v>
      </c>
      <c r="Y521" s="52"/>
      <c r="Z521" s="6" t="s">
        <v>616</v>
      </c>
      <c r="AA521" s="39">
        <v>69.05</v>
      </c>
      <c r="AB521" s="60">
        <f t="shared" si="377"/>
        <v>0</v>
      </c>
      <c r="AC521" s="17">
        <f t="shared" si="378"/>
        <v>69.05</v>
      </c>
      <c r="AD521" s="12">
        <f t="shared" si="379"/>
        <v>0</v>
      </c>
      <c r="AE521" s="124"/>
      <c r="AF521" s="132">
        <v>3</v>
      </c>
      <c r="AG521" s="53">
        <f t="shared" si="380"/>
        <v>69.05</v>
      </c>
      <c r="AH521" s="52"/>
      <c r="AJ521" s="17">
        <f t="shared" si="381"/>
        <v>69.05</v>
      </c>
      <c r="AK521" s="17">
        <f t="shared" si="382"/>
        <v>0</v>
      </c>
      <c r="AL521" s="17">
        <f t="shared" si="383"/>
        <v>0</v>
      </c>
      <c r="AM521" s="17" t="str">
        <f t="shared" si="384"/>
        <v/>
      </c>
      <c r="AO521" s="31" t="s">
        <v>57</v>
      </c>
    </row>
    <row r="522" spans="2:41" s="3" customFormat="1" ht="9.9499999999999993" customHeight="1" x14ac:dyDescent="0.2">
      <c r="B522" s="115" t="s">
        <v>8</v>
      </c>
      <c r="D522" s="40"/>
      <c r="E522" s="75" t="s">
        <v>90</v>
      </c>
      <c r="F522" s="75"/>
      <c r="G522" s="30" t="s">
        <v>91</v>
      </c>
      <c r="H522" s="30"/>
      <c r="I522" s="30" t="s">
        <v>92</v>
      </c>
      <c r="J522" s="30"/>
      <c r="K522" s="30"/>
      <c r="L522" s="30" t="s">
        <v>550</v>
      </c>
      <c r="M522" s="30"/>
      <c r="N522" s="30"/>
      <c r="P522" s="75"/>
      <c r="Q522" s="91"/>
      <c r="R522" s="29"/>
      <c r="S522" s="39">
        <f t="shared" si="385"/>
        <v>71.099999999999994</v>
      </c>
      <c r="T522" s="37" t="s">
        <v>45</v>
      </c>
      <c r="U522" s="5" t="str">
        <f>+Instructions!$B$3</f>
        <v>J</v>
      </c>
      <c r="V522" s="52"/>
      <c r="W522" s="56">
        <f>+Instructions!$C$22</f>
        <v>0</v>
      </c>
      <c r="X522" s="17">
        <f t="shared" si="376"/>
        <v>71.099999999999994</v>
      </c>
      <c r="Y522" s="52"/>
      <c r="Z522" s="6" t="s">
        <v>616</v>
      </c>
      <c r="AA522" s="39">
        <v>71.099999999999994</v>
      </c>
      <c r="AB522" s="60">
        <f t="shared" si="377"/>
        <v>0</v>
      </c>
      <c r="AC522" s="17">
        <f t="shared" si="378"/>
        <v>71.099999999999994</v>
      </c>
      <c r="AD522" s="12">
        <f t="shared" si="379"/>
        <v>0</v>
      </c>
      <c r="AE522" s="124"/>
      <c r="AF522" s="132">
        <v>3</v>
      </c>
      <c r="AG522" s="53">
        <f t="shared" si="380"/>
        <v>71.099999999999994</v>
      </c>
      <c r="AH522" s="52"/>
      <c r="AJ522" s="17">
        <f t="shared" si="381"/>
        <v>71.099999999999994</v>
      </c>
      <c r="AK522" s="17">
        <f t="shared" si="382"/>
        <v>0</v>
      </c>
      <c r="AL522" s="17">
        <f t="shared" si="383"/>
        <v>0</v>
      </c>
      <c r="AM522" s="17" t="str">
        <f t="shared" si="384"/>
        <v/>
      </c>
      <c r="AO522" s="31" t="s">
        <v>57</v>
      </c>
    </row>
    <row r="523" spans="2:41" s="3" customFormat="1" ht="9.9499999999999993" customHeight="1" x14ac:dyDescent="0.2">
      <c r="B523" s="115" t="s">
        <v>8</v>
      </c>
      <c r="D523" s="40"/>
      <c r="E523" s="75" t="s">
        <v>90</v>
      </c>
      <c r="F523" s="75"/>
      <c r="G523" s="30" t="s">
        <v>91</v>
      </c>
      <c r="H523" s="30"/>
      <c r="I523" s="30" t="s">
        <v>92</v>
      </c>
      <c r="J523" s="30"/>
      <c r="K523" s="30"/>
      <c r="L523" s="30" t="s">
        <v>551</v>
      </c>
      <c r="M523" s="30"/>
      <c r="N523" s="30"/>
      <c r="P523" s="75"/>
      <c r="Q523" s="91"/>
      <c r="R523" s="29"/>
      <c r="S523" s="39">
        <f t="shared" si="385"/>
        <v>69.05</v>
      </c>
      <c r="T523" s="37" t="s">
        <v>45</v>
      </c>
      <c r="U523" s="5" t="str">
        <f>+Instructions!$B$3</f>
        <v>J</v>
      </c>
      <c r="V523" s="52"/>
      <c r="W523" s="56">
        <f>+Instructions!$C$22</f>
        <v>0</v>
      </c>
      <c r="X523" s="17">
        <f t="shared" si="376"/>
        <v>69.05</v>
      </c>
      <c r="Y523" s="52"/>
      <c r="Z523" s="6" t="s">
        <v>616</v>
      </c>
      <c r="AA523" s="39">
        <v>69.05</v>
      </c>
      <c r="AB523" s="60">
        <f t="shared" si="377"/>
        <v>0</v>
      </c>
      <c r="AC523" s="17">
        <f t="shared" si="378"/>
        <v>69.05</v>
      </c>
      <c r="AD523" s="12">
        <f t="shared" si="379"/>
        <v>0</v>
      </c>
      <c r="AE523" s="124"/>
      <c r="AF523" s="132">
        <v>3</v>
      </c>
      <c r="AG523" s="53">
        <f t="shared" si="380"/>
        <v>69.05</v>
      </c>
      <c r="AH523" s="52"/>
      <c r="AJ523" s="17">
        <f t="shared" si="381"/>
        <v>69.05</v>
      </c>
      <c r="AK523" s="17">
        <f t="shared" si="382"/>
        <v>0</v>
      </c>
      <c r="AL523" s="17">
        <f t="shared" si="383"/>
        <v>0</v>
      </c>
      <c r="AM523" s="17" t="str">
        <f t="shared" si="384"/>
        <v/>
      </c>
      <c r="AO523" s="31" t="s">
        <v>57</v>
      </c>
    </row>
    <row r="524" spans="2:41" s="3" customFormat="1" ht="9.9499999999999993" customHeight="1" x14ac:dyDescent="0.2">
      <c r="B524" s="115" t="s">
        <v>8</v>
      </c>
      <c r="D524" s="40"/>
      <c r="E524" s="75" t="s">
        <v>90</v>
      </c>
      <c r="F524" s="75"/>
      <c r="G524" s="30" t="s">
        <v>91</v>
      </c>
      <c r="H524" s="30"/>
      <c r="I524" s="30" t="s">
        <v>92</v>
      </c>
      <c r="J524" s="30"/>
      <c r="K524" s="30"/>
      <c r="L524" s="30" t="s">
        <v>552</v>
      </c>
      <c r="M524" s="30"/>
      <c r="N524" s="30"/>
      <c r="P524" s="75"/>
      <c r="Q524" s="91"/>
      <c r="R524" s="29"/>
      <c r="S524" s="39">
        <f t="shared" si="385"/>
        <v>69.05</v>
      </c>
      <c r="T524" s="37" t="s">
        <v>45</v>
      </c>
      <c r="U524" s="5" t="str">
        <f>+Instructions!$B$3</f>
        <v>J</v>
      </c>
      <c r="V524" s="52"/>
      <c r="W524" s="56">
        <f>+Instructions!$C$22</f>
        <v>0</v>
      </c>
      <c r="X524" s="17">
        <f t="shared" si="376"/>
        <v>69.05</v>
      </c>
      <c r="Y524" s="52"/>
      <c r="Z524" s="6" t="s">
        <v>616</v>
      </c>
      <c r="AA524" s="39">
        <v>69.05</v>
      </c>
      <c r="AB524" s="60">
        <f t="shared" si="377"/>
        <v>0</v>
      </c>
      <c r="AC524" s="17">
        <f t="shared" si="378"/>
        <v>69.05</v>
      </c>
      <c r="AD524" s="12">
        <f t="shared" si="379"/>
        <v>0</v>
      </c>
      <c r="AE524" s="124"/>
      <c r="AF524" s="132">
        <v>3</v>
      </c>
      <c r="AG524" s="53">
        <f t="shared" si="380"/>
        <v>69.05</v>
      </c>
      <c r="AH524" s="52"/>
      <c r="AJ524" s="17">
        <f t="shared" si="381"/>
        <v>69.05</v>
      </c>
      <c r="AK524" s="17">
        <f t="shared" si="382"/>
        <v>0</v>
      </c>
      <c r="AL524" s="17">
        <f t="shared" si="383"/>
        <v>0</v>
      </c>
      <c r="AM524" s="17" t="str">
        <f t="shared" si="384"/>
        <v/>
      </c>
      <c r="AO524" s="31" t="s">
        <v>57</v>
      </c>
    </row>
    <row r="525" spans="2:41" s="3" customFormat="1" ht="0.95" customHeight="1" x14ac:dyDescent="0.2">
      <c r="C525" s="74"/>
      <c r="E525" s="30"/>
      <c r="P525" s="4"/>
      <c r="Q525" s="6"/>
      <c r="S525" s="21"/>
      <c r="T525" s="68"/>
      <c r="U525" s="5"/>
      <c r="V525" s="52"/>
      <c r="W525" s="70"/>
      <c r="X525" s="70"/>
      <c r="Y525" s="52"/>
      <c r="Z525" s="39"/>
      <c r="AA525" s="17"/>
      <c r="AB525" s="15"/>
      <c r="AC525" s="15"/>
      <c r="AD525" s="15"/>
      <c r="AE525" s="15"/>
      <c r="AF525" s="65"/>
      <c r="AG525" s="17"/>
      <c r="AH525" s="52"/>
      <c r="AO525" s="31" t="s">
        <v>57</v>
      </c>
    </row>
    <row r="526" spans="2:41" s="3" customFormat="1" ht="9.75" customHeight="1" x14ac:dyDescent="0.2">
      <c r="D526" s="152" t="s">
        <v>240</v>
      </c>
      <c r="E526" s="185" t="s">
        <v>255</v>
      </c>
      <c r="F526" s="11"/>
      <c r="G526" s="11"/>
      <c r="H526" s="11"/>
      <c r="I526" s="11"/>
      <c r="J526" s="185" t="s">
        <v>241</v>
      </c>
      <c r="K526" s="11"/>
      <c r="P526" s="4"/>
      <c r="Q526" s="6"/>
      <c r="S526" s="21"/>
      <c r="U526" s="5"/>
      <c r="V526" s="52"/>
      <c r="W526" s="56"/>
      <c r="X526" s="15"/>
      <c r="Y526" s="52"/>
      <c r="Z526" s="39"/>
      <c r="AA526" s="39"/>
      <c r="AB526" s="55"/>
      <c r="AC526" s="17"/>
      <c r="AD526" s="15"/>
      <c r="AE526" s="65"/>
      <c r="AF526" s="65"/>
      <c r="AG526" s="17"/>
      <c r="AH526" s="52"/>
      <c r="AI526" s="127"/>
      <c r="AJ526" s="17"/>
      <c r="AK526" s="17"/>
      <c r="AL526" s="17"/>
      <c r="AM526" s="17"/>
      <c r="AO526" s="31" t="s">
        <v>57</v>
      </c>
    </row>
    <row r="527" spans="2:41" s="3" customFormat="1" ht="9.9499999999999993" customHeight="1" x14ac:dyDescent="0.2">
      <c r="C527" s="174" t="s">
        <v>610</v>
      </c>
      <c r="P527" s="4"/>
      <c r="Q527" s="6"/>
      <c r="R527" s="80" t="s">
        <v>359</v>
      </c>
      <c r="S527" s="179" t="s">
        <v>526</v>
      </c>
      <c r="T527" s="182"/>
      <c r="U527" s="5"/>
      <c r="V527" s="52"/>
      <c r="W527" s="56"/>
      <c r="X527" s="15"/>
      <c r="Y527" s="52"/>
      <c r="Z527" s="39"/>
      <c r="AA527" s="39"/>
      <c r="AB527" s="55"/>
      <c r="AC527" s="17"/>
      <c r="AD527" s="15"/>
      <c r="AE527" s="65"/>
      <c r="AF527" s="65"/>
      <c r="AG527" s="17"/>
      <c r="AH527" s="52"/>
      <c r="AI527" s="127"/>
      <c r="AJ527" s="17"/>
      <c r="AK527" s="17"/>
      <c r="AL527" s="17"/>
      <c r="AM527" s="17"/>
      <c r="AO527" s="31" t="s">
        <v>57</v>
      </c>
    </row>
    <row r="528" spans="2:41" s="3" customFormat="1" ht="3" customHeight="1" x14ac:dyDescent="0.2">
      <c r="P528" s="75"/>
      <c r="Q528" s="91"/>
      <c r="R528" s="6"/>
      <c r="S528" s="39"/>
      <c r="T528" s="6"/>
      <c r="U528" s="5"/>
      <c r="V528" s="52"/>
      <c r="W528" s="56"/>
      <c r="X528" s="15"/>
      <c r="Y528" s="52"/>
      <c r="Z528" s="39"/>
      <c r="AA528" s="39"/>
      <c r="AB528" s="55"/>
      <c r="AC528" s="17"/>
      <c r="AD528" s="15"/>
      <c r="AE528" s="65"/>
      <c r="AF528" s="127"/>
      <c r="AG528" s="39"/>
      <c r="AH528" s="52"/>
      <c r="AJ528" s="17"/>
      <c r="AK528" s="17"/>
      <c r="AL528" s="17"/>
      <c r="AM528" s="17"/>
      <c r="AO528" s="31" t="s">
        <v>57</v>
      </c>
    </row>
    <row r="529" spans="2:41" s="3" customFormat="1" ht="9.9499999999999993" customHeight="1" x14ac:dyDescent="0.2">
      <c r="B529" s="116" t="s">
        <v>53</v>
      </c>
      <c r="D529" s="40"/>
      <c r="E529" s="75" t="s">
        <v>554</v>
      </c>
      <c r="F529" s="75"/>
      <c r="G529" s="30" t="s">
        <v>46</v>
      </c>
      <c r="H529" s="30"/>
      <c r="I529" s="30"/>
      <c r="J529" s="30"/>
      <c r="K529" s="30"/>
      <c r="L529" s="30" t="s">
        <v>493</v>
      </c>
      <c r="M529" s="30"/>
      <c r="N529" s="30"/>
      <c r="P529" s="75" t="s">
        <v>555</v>
      </c>
      <c r="Q529" s="91"/>
      <c r="R529" s="29"/>
      <c r="S529" s="39">
        <f>IF(Suggested="Yes",AA529,AG529)</f>
        <v>264.60000000000002</v>
      </c>
      <c r="T529" s="37" t="s">
        <v>252</v>
      </c>
      <c r="U529" s="5" t="str">
        <f>+Instructions!$B$3</f>
        <v>J</v>
      </c>
      <c r="V529" s="52"/>
      <c r="W529" s="56">
        <f>+Instructions!$C$22</f>
        <v>0</v>
      </c>
      <c r="X529" s="17">
        <f t="shared" ref="X529" si="386">ROUND($AA529*(1-W529)+0.004999,2)</f>
        <v>264.60000000000002</v>
      </c>
      <c r="Y529" s="52"/>
      <c r="Z529" s="6" t="s">
        <v>556</v>
      </c>
      <c r="AA529" s="39">
        <v>264.60000000000002</v>
      </c>
      <c r="AB529" s="60">
        <f t="shared" ref="AB529" si="387">+W529</f>
        <v>0</v>
      </c>
      <c r="AC529" s="17">
        <f t="shared" ref="AC529" si="388">+X529</f>
        <v>264.60000000000002</v>
      </c>
      <c r="AD529" s="12">
        <f t="shared" ref="AD529" si="389">(AG529-AC529)/AG529</f>
        <v>0</v>
      </c>
      <c r="AE529" s="124"/>
      <c r="AF529" s="131">
        <v>1</v>
      </c>
      <c r="AG529" s="38">
        <f t="shared" ref="AG529" si="390">SUM(AJ529:AL529)+AE529</f>
        <v>264.60000000000002</v>
      </c>
      <c r="AH529" s="52"/>
      <c r="AJ529" s="17">
        <f t="shared" ref="AJ529" si="391">ROUND(AC529/(1-VLOOKUP(AF529,Group,2,FALSE)),2)</f>
        <v>264.60000000000002</v>
      </c>
      <c r="AK529" s="17">
        <f t="shared" ref="AK529" si="392">IF(VLOOKUP(AF529,Group,5,FALSE)="YES",VLOOKUP(ROUND(ROUND(AJ529,1)-AJ529,2),Round,2,FALSE)+VLOOKUP(AF529,Group,6,FALSE),0)</f>
        <v>0</v>
      </c>
      <c r="AL529" s="17">
        <f t="shared" ref="AL529" si="393">IF(VLOOKUP(AF529,Group,7,FALSE)="",0,ROUND(AJ529-0.04999,1)-AJ529+AM529)</f>
        <v>0</v>
      </c>
      <c r="AM529" s="17" t="str">
        <f t="shared" ref="AM529" si="394">IF(VLOOKUP(AF529,Group,7,FALSE)="","",VLOOKUP(AF529,Group,7,FALSE))</f>
        <v/>
      </c>
      <c r="AO529" s="31" t="s">
        <v>57</v>
      </c>
    </row>
    <row r="530" spans="2:41" s="3" customFormat="1" ht="9.9499999999999993" customHeight="1" x14ac:dyDescent="0.2">
      <c r="B530" s="116" t="s">
        <v>53</v>
      </c>
      <c r="D530" s="40"/>
      <c r="E530" s="75" t="s">
        <v>492</v>
      </c>
      <c r="F530" s="75"/>
      <c r="G530" s="30" t="s">
        <v>46</v>
      </c>
      <c r="H530" s="30"/>
      <c r="I530" s="30"/>
      <c r="J530" s="30"/>
      <c r="K530" s="30"/>
      <c r="L530" s="30" t="s">
        <v>493</v>
      </c>
      <c r="M530" s="30"/>
      <c r="N530" s="30"/>
      <c r="P530" s="75" t="s">
        <v>495</v>
      </c>
      <c r="Q530" s="91"/>
      <c r="R530" s="29"/>
      <c r="S530" s="39">
        <f t="shared" ref="S530:S607" si="395">IF(Suggested="Yes",AA530,AG530)</f>
        <v>264.60000000000002</v>
      </c>
      <c r="T530" s="37" t="s">
        <v>252</v>
      </c>
      <c r="U530" s="5" t="str">
        <f>+Instructions!$B$3</f>
        <v>J</v>
      </c>
      <c r="V530" s="52"/>
      <c r="W530" s="56">
        <f>+Instructions!$C$22</f>
        <v>0</v>
      </c>
      <c r="X530" s="17">
        <f t="shared" ref="X530:X541" si="396">ROUND($AA530*(1-W530)+0.004999,2)</f>
        <v>264.60000000000002</v>
      </c>
      <c r="Y530" s="52"/>
      <c r="Z530" s="6" t="s">
        <v>556</v>
      </c>
      <c r="AA530" s="39">
        <v>264.60000000000002</v>
      </c>
      <c r="AB530" s="60">
        <f t="shared" ref="AB530:AC539" si="397">+W530</f>
        <v>0</v>
      </c>
      <c r="AC530" s="17">
        <f t="shared" si="397"/>
        <v>264.60000000000002</v>
      </c>
      <c r="AD530" s="12">
        <f t="shared" ref="AD530:AD539" si="398">(AG530-AC530)/AG530</f>
        <v>0</v>
      </c>
      <c r="AE530" s="124"/>
      <c r="AF530" s="131">
        <v>1</v>
      </c>
      <c r="AG530" s="38">
        <f t="shared" ref="AG530:AG539" si="399">SUM(AJ530:AL530)+AE530</f>
        <v>264.60000000000002</v>
      </c>
      <c r="AH530" s="52"/>
      <c r="AJ530" s="17">
        <f t="shared" ref="AJ530:AJ539" si="400">ROUND(AC530/(1-VLOOKUP(AF530,Group,2,FALSE)),2)</f>
        <v>264.60000000000002</v>
      </c>
      <c r="AK530" s="17">
        <f t="shared" ref="AK530:AK539" si="401">IF(VLOOKUP(AF530,Group,5,FALSE)="YES",VLOOKUP(ROUND(ROUND(AJ530,1)-AJ530,2),Round,2,FALSE)+VLOOKUP(AF530,Group,6,FALSE),0)</f>
        <v>0</v>
      </c>
      <c r="AL530" s="17">
        <f t="shared" ref="AL530:AL539" si="402">IF(VLOOKUP(AF530,Group,7,FALSE)="",0,ROUND(AJ530-0.04999,1)-AJ530+AM530)</f>
        <v>0</v>
      </c>
      <c r="AM530" s="17" t="str">
        <f t="shared" ref="AM530:AM539" si="403">IF(VLOOKUP(AF530,Group,7,FALSE)="","",VLOOKUP(AF530,Group,7,FALSE))</f>
        <v/>
      </c>
      <c r="AO530" s="31" t="s">
        <v>57</v>
      </c>
    </row>
    <row r="531" spans="2:41" s="3" customFormat="1" ht="9.9499999999999993" customHeight="1" x14ac:dyDescent="0.2">
      <c r="B531" s="116" t="s">
        <v>53</v>
      </c>
      <c r="D531" s="40"/>
      <c r="E531" s="75" t="s">
        <v>496</v>
      </c>
      <c r="F531" s="75"/>
      <c r="G531" s="30" t="s">
        <v>46</v>
      </c>
      <c r="H531" s="30"/>
      <c r="I531" s="30"/>
      <c r="J531" s="30"/>
      <c r="K531" s="30"/>
      <c r="L531" s="30" t="s">
        <v>493</v>
      </c>
      <c r="M531" s="30"/>
      <c r="N531" s="30"/>
      <c r="P531" s="75" t="s">
        <v>498</v>
      </c>
      <c r="Q531" s="91"/>
      <c r="R531" s="29"/>
      <c r="S531" s="39">
        <f t="shared" si="395"/>
        <v>254.45</v>
      </c>
      <c r="T531" s="37" t="s">
        <v>252</v>
      </c>
      <c r="U531" s="5" t="str">
        <f>+Instructions!$B$3</f>
        <v>J</v>
      </c>
      <c r="V531" s="52"/>
      <c r="W531" s="56">
        <f>+Instructions!$C$22</f>
        <v>0</v>
      </c>
      <c r="X531" s="17">
        <f t="shared" si="396"/>
        <v>254.45</v>
      </c>
      <c r="Y531" s="52"/>
      <c r="Z531" s="6" t="s">
        <v>556</v>
      </c>
      <c r="AA531" s="39">
        <v>254.45</v>
      </c>
      <c r="AB531" s="60">
        <f t="shared" si="397"/>
        <v>0</v>
      </c>
      <c r="AC531" s="17">
        <f t="shared" si="397"/>
        <v>254.45</v>
      </c>
      <c r="AD531" s="12">
        <f t="shared" si="398"/>
        <v>0</v>
      </c>
      <c r="AE531" s="124"/>
      <c r="AF531" s="131">
        <v>1</v>
      </c>
      <c r="AG531" s="38">
        <f t="shared" si="399"/>
        <v>254.45</v>
      </c>
      <c r="AH531" s="52"/>
      <c r="AJ531" s="17">
        <f t="shared" si="400"/>
        <v>254.45</v>
      </c>
      <c r="AK531" s="17">
        <f t="shared" si="401"/>
        <v>0</v>
      </c>
      <c r="AL531" s="17">
        <f t="shared" si="402"/>
        <v>0</v>
      </c>
      <c r="AM531" s="17" t="str">
        <f t="shared" si="403"/>
        <v/>
      </c>
      <c r="AO531" s="31" t="s">
        <v>57</v>
      </c>
    </row>
    <row r="532" spans="2:41" s="3" customFormat="1" ht="9.9499999999999993" customHeight="1" x14ac:dyDescent="0.2">
      <c r="B532" s="116" t="s">
        <v>53</v>
      </c>
      <c r="D532" s="40"/>
      <c r="E532" s="75" t="s">
        <v>497</v>
      </c>
      <c r="F532" s="75"/>
      <c r="G532" s="30" t="s">
        <v>46</v>
      </c>
      <c r="H532" s="30"/>
      <c r="I532" s="30"/>
      <c r="J532" s="30"/>
      <c r="K532" s="30"/>
      <c r="L532" s="30" t="s">
        <v>493</v>
      </c>
      <c r="M532" s="30"/>
      <c r="N532" s="30"/>
      <c r="P532" s="75" t="s">
        <v>499</v>
      </c>
      <c r="Q532" s="91"/>
      <c r="R532" s="29"/>
      <c r="S532" s="39">
        <f t="shared" si="395"/>
        <v>232.15</v>
      </c>
      <c r="T532" s="37" t="s">
        <v>252</v>
      </c>
      <c r="U532" s="5" t="str">
        <f>+Instructions!$B$3</f>
        <v>J</v>
      </c>
      <c r="V532" s="52"/>
      <c r="W532" s="56">
        <f>+Instructions!$C$22</f>
        <v>0</v>
      </c>
      <c r="X532" s="17">
        <f t="shared" si="396"/>
        <v>232.15</v>
      </c>
      <c r="Y532" s="52"/>
      <c r="Z532" s="6" t="s">
        <v>616</v>
      </c>
      <c r="AA532" s="39">
        <v>232.15</v>
      </c>
      <c r="AB532" s="60">
        <f t="shared" si="397"/>
        <v>0</v>
      </c>
      <c r="AC532" s="17">
        <f t="shared" si="397"/>
        <v>232.15</v>
      </c>
      <c r="AD532" s="12">
        <f t="shared" si="398"/>
        <v>0</v>
      </c>
      <c r="AE532" s="124"/>
      <c r="AF532" s="131">
        <v>1</v>
      </c>
      <c r="AG532" s="38">
        <f t="shared" si="399"/>
        <v>232.15</v>
      </c>
      <c r="AH532" s="52"/>
      <c r="AJ532" s="17">
        <f t="shared" si="400"/>
        <v>232.15</v>
      </c>
      <c r="AK532" s="17">
        <f t="shared" si="401"/>
        <v>0</v>
      </c>
      <c r="AL532" s="17">
        <f t="shared" si="402"/>
        <v>0</v>
      </c>
      <c r="AM532" s="17" t="str">
        <f t="shared" si="403"/>
        <v/>
      </c>
      <c r="AO532" s="31" t="s">
        <v>57</v>
      </c>
    </row>
    <row r="533" spans="2:41" s="3" customFormat="1" ht="9.9499999999999993" customHeight="1" x14ac:dyDescent="0.2">
      <c r="B533" s="116" t="s">
        <v>53</v>
      </c>
      <c r="D533" s="40"/>
      <c r="E533" s="75" t="s">
        <v>492</v>
      </c>
      <c r="F533" s="75"/>
      <c r="G533" s="30" t="s">
        <v>46</v>
      </c>
      <c r="H533" s="30"/>
      <c r="I533" s="30"/>
      <c r="J533" s="30"/>
      <c r="K533" s="30"/>
      <c r="L533" s="30" t="s">
        <v>528</v>
      </c>
      <c r="M533" s="30"/>
      <c r="N533" s="30"/>
      <c r="P533" s="75" t="s">
        <v>495</v>
      </c>
      <c r="Q533" s="91"/>
      <c r="R533" s="29"/>
      <c r="S533" s="39">
        <f>IF(Suggested="Yes",AA533,AG533)</f>
        <v>41.3</v>
      </c>
      <c r="T533" s="37" t="s">
        <v>252</v>
      </c>
      <c r="U533" s="5" t="str">
        <f>+Instructions!$B$3</f>
        <v>J</v>
      </c>
      <c r="V533" s="52"/>
      <c r="W533" s="56">
        <f>+Instructions!$C$22</f>
        <v>0</v>
      </c>
      <c r="X533" s="17">
        <f t="shared" si="396"/>
        <v>41.3</v>
      </c>
      <c r="Y533" s="52"/>
      <c r="Z533" s="6" t="s">
        <v>556</v>
      </c>
      <c r="AA533" s="39">
        <v>41.3</v>
      </c>
      <c r="AB533" s="60">
        <f t="shared" si="397"/>
        <v>0</v>
      </c>
      <c r="AC533" s="17">
        <f t="shared" si="397"/>
        <v>41.3</v>
      </c>
      <c r="AD533" s="12">
        <f t="shared" si="398"/>
        <v>0</v>
      </c>
      <c r="AE533" s="124"/>
      <c r="AF533" s="131">
        <v>1</v>
      </c>
      <c r="AG533" s="38">
        <f t="shared" si="399"/>
        <v>41.3</v>
      </c>
      <c r="AH533" s="52"/>
      <c r="AJ533" s="17">
        <f t="shared" si="400"/>
        <v>41.3</v>
      </c>
      <c r="AK533" s="17">
        <f t="shared" si="401"/>
        <v>0</v>
      </c>
      <c r="AL533" s="17">
        <f t="shared" si="402"/>
        <v>0</v>
      </c>
      <c r="AM533" s="17" t="str">
        <f t="shared" si="403"/>
        <v/>
      </c>
      <c r="AO533" s="31" t="s">
        <v>57</v>
      </c>
    </row>
    <row r="534" spans="2:41" s="3" customFormat="1" ht="9.9499999999999993" customHeight="1" x14ac:dyDescent="0.2">
      <c r="B534" s="116" t="s">
        <v>53</v>
      </c>
      <c r="D534" s="40"/>
      <c r="E534" s="75" t="s">
        <v>554</v>
      </c>
      <c r="F534" s="75"/>
      <c r="G534" s="30" t="s">
        <v>46</v>
      </c>
      <c r="H534" s="30"/>
      <c r="I534" s="30"/>
      <c r="J534" s="30"/>
      <c r="K534" s="30"/>
      <c r="L534" s="30" t="s">
        <v>500</v>
      </c>
      <c r="M534" s="30"/>
      <c r="N534" s="30"/>
      <c r="P534" s="75" t="s">
        <v>555</v>
      </c>
      <c r="Q534" s="91"/>
      <c r="R534" s="29"/>
      <c r="S534" s="39">
        <f>IF(Suggested="Yes",AA534,AG534)</f>
        <v>45.4</v>
      </c>
      <c r="T534" s="37" t="s">
        <v>252</v>
      </c>
      <c r="U534" s="5" t="str">
        <f>+Instructions!$B$3</f>
        <v>J</v>
      </c>
      <c r="V534" s="52"/>
      <c r="W534" s="56">
        <f>+Instructions!$C$22</f>
        <v>0</v>
      </c>
      <c r="X534" s="17">
        <f t="shared" si="396"/>
        <v>45.4</v>
      </c>
      <c r="Y534" s="52"/>
      <c r="Z534" s="6" t="s">
        <v>616</v>
      </c>
      <c r="AA534" s="39">
        <v>45.4</v>
      </c>
      <c r="AB534" s="60">
        <f t="shared" si="397"/>
        <v>0</v>
      </c>
      <c r="AC534" s="17">
        <f t="shared" si="397"/>
        <v>45.4</v>
      </c>
      <c r="AD534" s="12">
        <f t="shared" si="398"/>
        <v>0</v>
      </c>
      <c r="AE534" s="124"/>
      <c r="AF534" s="131">
        <v>1</v>
      </c>
      <c r="AG534" s="38">
        <f t="shared" si="399"/>
        <v>45.4</v>
      </c>
      <c r="AH534" s="52"/>
      <c r="AJ534" s="17">
        <f t="shared" si="400"/>
        <v>45.4</v>
      </c>
      <c r="AK534" s="17">
        <f t="shared" si="401"/>
        <v>0</v>
      </c>
      <c r="AL534" s="17">
        <f t="shared" si="402"/>
        <v>0</v>
      </c>
      <c r="AM534" s="17" t="str">
        <f t="shared" si="403"/>
        <v/>
      </c>
      <c r="AO534" s="31" t="s">
        <v>57</v>
      </c>
    </row>
    <row r="535" spans="2:41" s="3" customFormat="1" ht="9.9499999999999993" customHeight="1" x14ac:dyDescent="0.2">
      <c r="B535" s="116" t="s">
        <v>53</v>
      </c>
      <c r="D535" s="40"/>
      <c r="E535" s="75" t="s">
        <v>492</v>
      </c>
      <c r="F535" s="75"/>
      <c r="G535" s="30" t="s">
        <v>46</v>
      </c>
      <c r="H535" s="30"/>
      <c r="I535" s="30"/>
      <c r="J535" s="30"/>
      <c r="K535" s="30"/>
      <c r="L535" s="30" t="s">
        <v>500</v>
      </c>
      <c r="M535" s="30"/>
      <c r="N535" s="30"/>
      <c r="P535" s="75" t="s">
        <v>495</v>
      </c>
      <c r="Q535" s="91"/>
      <c r="R535" s="29"/>
      <c r="S535" s="39">
        <f>IF(Suggested="Yes",AA535,AG535)</f>
        <v>70.75</v>
      </c>
      <c r="T535" s="37" t="s">
        <v>252</v>
      </c>
      <c r="U535" s="5" t="str">
        <f>+Instructions!$B$3</f>
        <v>J</v>
      </c>
      <c r="V535" s="52"/>
      <c r="W535" s="56">
        <f>+Instructions!$C$22</f>
        <v>0</v>
      </c>
      <c r="X535" s="17">
        <f t="shared" si="396"/>
        <v>70.75</v>
      </c>
      <c r="Y535" s="52"/>
      <c r="Z535" s="6" t="s">
        <v>556</v>
      </c>
      <c r="AA535" s="39">
        <v>70.75</v>
      </c>
      <c r="AB535" s="60">
        <f t="shared" si="397"/>
        <v>0</v>
      </c>
      <c r="AC535" s="17">
        <f t="shared" si="397"/>
        <v>70.75</v>
      </c>
      <c r="AD535" s="12">
        <f t="shared" si="398"/>
        <v>0</v>
      </c>
      <c r="AE535" s="124"/>
      <c r="AF535" s="131">
        <v>1</v>
      </c>
      <c r="AG535" s="38">
        <f t="shared" si="399"/>
        <v>70.75</v>
      </c>
      <c r="AH535" s="52"/>
      <c r="AJ535" s="17">
        <f t="shared" si="400"/>
        <v>70.75</v>
      </c>
      <c r="AK535" s="17">
        <f t="shared" si="401"/>
        <v>0</v>
      </c>
      <c r="AL535" s="17">
        <f t="shared" si="402"/>
        <v>0</v>
      </c>
      <c r="AM535" s="17" t="str">
        <f t="shared" si="403"/>
        <v/>
      </c>
      <c r="AO535" s="31" t="s">
        <v>57</v>
      </c>
    </row>
    <row r="536" spans="2:41" s="3" customFormat="1" ht="9.9499999999999993" customHeight="1" x14ac:dyDescent="0.2">
      <c r="B536" s="116" t="s">
        <v>53</v>
      </c>
      <c r="D536" s="40"/>
      <c r="E536" s="75" t="s">
        <v>554</v>
      </c>
      <c r="F536" s="75"/>
      <c r="G536" s="30" t="s">
        <v>46</v>
      </c>
      <c r="H536" s="30"/>
      <c r="I536" s="30"/>
      <c r="J536" s="30"/>
      <c r="K536" s="30"/>
      <c r="L536" s="30" t="s">
        <v>503</v>
      </c>
      <c r="M536" s="30"/>
      <c r="N536" s="30"/>
      <c r="P536" s="75" t="s">
        <v>555</v>
      </c>
      <c r="Q536" s="91"/>
      <c r="R536" s="29"/>
      <c r="S536" s="39">
        <v>45.35</v>
      </c>
      <c r="T536" s="37" t="s">
        <v>252</v>
      </c>
      <c r="U536" s="5" t="s">
        <v>276</v>
      </c>
      <c r="V536" s="52"/>
      <c r="W536" s="56">
        <v>0</v>
      </c>
      <c r="X536" s="17">
        <v>45.35</v>
      </c>
      <c r="Y536" s="52"/>
      <c r="Z536" s="6" t="s">
        <v>557</v>
      </c>
      <c r="AA536" s="39">
        <v>45.35</v>
      </c>
      <c r="AB536" s="60">
        <v>0</v>
      </c>
      <c r="AC536" s="17">
        <v>45.35</v>
      </c>
      <c r="AD536" s="12">
        <v>0</v>
      </c>
      <c r="AE536" s="124"/>
      <c r="AF536" s="131">
        <v>1</v>
      </c>
      <c r="AG536" s="38">
        <v>45.35</v>
      </c>
      <c r="AH536" s="52"/>
      <c r="AJ536" s="17">
        <v>45.35</v>
      </c>
      <c r="AK536" s="17">
        <v>0</v>
      </c>
      <c r="AL536" s="17">
        <v>0</v>
      </c>
      <c r="AM536" s="17" t="s">
        <v>556</v>
      </c>
      <c r="AO536" s="31" t="s">
        <v>57</v>
      </c>
    </row>
    <row r="537" spans="2:41" s="3" customFormat="1" ht="9.9499999999999993" customHeight="1" x14ac:dyDescent="0.2">
      <c r="B537" s="116" t="s">
        <v>53</v>
      </c>
      <c r="D537" s="40"/>
      <c r="E537" s="75" t="s">
        <v>492</v>
      </c>
      <c r="F537" s="75"/>
      <c r="G537" s="30" t="s">
        <v>46</v>
      </c>
      <c r="H537" s="30"/>
      <c r="I537" s="30"/>
      <c r="J537" s="30"/>
      <c r="K537" s="30"/>
      <c r="L537" s="30" t="s">
        <v>503</v>
      </c>
      <c r="M537" s="30"/>
      <c r="N537" s="30"/>
      <c r="P537" s="75" t="s">
        <v>495</v>
      </c>
      <c r="Q537" s="91"/>
      <c r="R537" s="29"/>
      <c r="S537" s="39">
        <f>IF(Suggested="Yes",AA537,AG537)</f>
        <v>41.3</v>
      </c>
      <c r="T537" s="37" t="s">
        <v>252</v>
      </c>
      <c r="U537" s="5" t="str">
        <f>+Instructions!$B$3</f>
        <v>J</v>
      </c>
      <c r="V537" s="52"/>
      <c r="W537" s="56">
        <f>+Instructions!$C$22</f>
        <v>0</v>
      </c>
      <c r="X537" s="17">
        <f t="shared" ref="X537" si="404">ROUND($AA537*(1-W537)+0.004999,2)</f>
        <v>41.3</v>
      </c>
      <c r="Y537" s="52"/>
      <c r="Z537" s="6" t="s">
        <v>556</v>
      </c>
      <c r="AA537" s="39">
        <v>41.3</v>
      </c>
      <c r="AB537" s="60">
        <f t="shared" ref="AB537" si="405">+W537</f>
        <v>0</v>
      </c>
      <c r="AC537" s="17">
        <f t="shared" ref="AC537" si="406">+X537</f>
        <v>41.3</v>
      </c>
      <c r="AD537" s="12">
        <f t="shared" ref="AD537" si="407">(AG537-AC537)/AG537</f>
        <v>0</v>
      </c>
      <c r="AE537" s="124"/>
      <c r="AF537" s="131">
        <v>1</v>
      </c>
      <c r="AG537" s="38">
        <f t="shared" ref="AG537" si="408">SUM(AJ537:AL537)+AE537</f>
        <v>41.3</v>
      </c>
      <c r="AH537" s="52"/>
      <c r="AJ537" s="17">
        <f t="shared" ref="AJ537" si="409">ROUND(AC537/(1-VLOOKUP(AF537,Group,2,FALSE)),2)</f>
        <v>41.3</v>
      </c>
      <c r="AK537" s="17">
        <f t="shared" ref="AK537" si="410">IF(VLOOKUP(AF537,Group,5,FALSE)="YES",VLOOKUP(ROUND(ROUND(AJ537,1)-AJ537,2),Round,2,FALSE)+VLOOKUP(AF537,Group,6,FALSE),0)</f>
        <v>0</v>
      </c>
      <c r="AL537" s="17">
        <f t="shared" ref="AL537" si="411">IF(VLOOKUP(AF537,Group,7,FALSE)="",0,ROUND(AJ537-0.04999,1)-AJ537+AM537)</f>
        <v>0</v>
      </c>
      <c r="AM537" s="17" t="str">
        <f t="shared" ref="AM537" si="412">IF(VLOOKUP(AF537,Group,7,FALSE)="","",VLOOKUP(AF537,Group,7,FALSE))</f>
        <v/>
      </c>
      <c r="AO537" s="31" t="s">
        <v>57</v>
      </c>
    </row>
    <row r="538" spans="2:41" s="3" customFormat="1" ht="9.9499999999999993" customHeight="1" x14ac:dyDescent="0.2">
      <c r="B538" s="116" t="s">
        <v>53</v>
      </c>
      <c r="D538" s="40"/>
      <c r="E538" s="75" t="s">
        <v>497</v>
      </c>
      <c r="F538" s="75"/>
      <c r="G538" s="30" t="s">
        <v>46</v>
      </c>
      <c r="H538" s="30"/>
      <c r="I538" s="30"/>
      <c r="J538" s="30"/>
      <c r="K538" s="30"/>
      <c r="L538" s="30" t="s">
        <v>503</v>
      </c>
      <c r="M538" s="30"/>
      <c r="N538" s="30"/>
      <c r="P538" s="75" t="s">
        <v>499</v>
      </c>
      <c r="Q538" s="91"/>
      <c r="R538" s="29"/>
      <c r="S538" s="39">
        <f t="shared" si="395"/>
        <v>41.3</v>
      </c>
      <c r="T538" s="37" t="s">
        <v>252</v>
      </c>
      <c r="U538" s="5" t="str">
        <f>+Instructions!$B$3</f>
        <v>J</v>
      </c>
      <c r="V538" s="52"/>
      <c r="W538" s="56">
        <f>+Instructions!$C$22</f>
        <v>0</v>
      </c>
      <c r="X538" s="17">
        <f t="shared" si="396"/>
        <v>41.3</v>
      </c>
      <c r="Y538" s="52"/>
      <c r="Z538" s="6" t="s">
        <v>556</v>
      </c>
      <c r="AA538" s="39">
        <v>41.3</v>
      </c>
      <c r="AB538" s="60">
        <f t="shared" si="397"/>
        <v>0</v>
      </c>
      <c r="AC538" s="17">
        <f t="shared" si="397"/>
        <v>41.3</v>
      </c>
      <c r="AD538" s="12">
        <f t="shared" si="398"/>
        <v>0</v>
      </c>
      <c r="AE538" s="124"/>
      <c r="AF538" s="131">
        <v>1</v>
      </c>
      <c r="AG538" s="38">
        <f t="shared" si="399"/>
        <v>41.3</v>
      </c>
      <c r="AH538" s="52"/>
      <c r="AJ538" s="17">
        <f t="shared" si="400"/>
        <v>41.3</v>
      </c>
      <c r="AK538" s="17">
        <f t="shared" si="401"/>
        <v>0</v>
      </c>
      <c r="AL538" s="17">
        <f t="shared" si="402"/>
        <v>0</v>
      </c>
      <c r="AM538" s="17" t="str">
        <f t="shared" si="403"/>
        <v/>
      </c>
      <c r="AO538" s="31" t="s">
        <v>57</v>
      </c>
    </row>
    <row r="539" spans="2:41" s="3" customFormat="1" ht="9.9499999999999993" customHeight="1" x14ac:dyDescent="0.2">
      <c r="B539" s="116" t="s">
        <v>53</v>
      </c>
      <c r="D539" s="40"/>
      <c r="E539" s="75" t="s">
        <v>501</v>
      </c>
      <c r="F539" s="75"/>
      <c r="G539" s="30" t="s">
        <v>46</v>
      </c>
      <c r="H539" s="30"/>
      <c r="I539" s="30"/>
      <c r="J539" s="30"/>
      <c r="K539" s="30"/>
      <c r="L539" s="30" t="s">
        <v>503</v>
      </c>
      <c r="M539" s="30"/>
      <c r="N539" s="30"/>
      <c r="P539" s="75" t="s">
        <v>502</v>
      </c>
      <c r="Q539" s="91"/>
      <c r="R539" s="29"/>
      <c r="S539" s="39">
        <f t="shared" si="395"/>
        <v>41.3</v>
      </c>
      <c r="T539" s="37" t="s">
        <v>252</v>
      </c>
      <c r="U539" s="5" t="str">
        <f>+Instructions!$B$3</f>
        <v>J</v>
      </c>
      <c r="V539" s="52"/>
      <c r="W539" s="56">
        <f>+Instructions!$C$22</f>
        <v>0</v>
      </c>
      <c r="X539" s="17">
        <f t="shared" si="396"/>
        <v>41.3</v>
      </c>
      <c r="Y539" s="52"/>
      <c r="Z539" s="6" t="s">
        <v>556</v>
      </c>
      <c r="AA539" s="39">
        <v>41.3</v>
      </c>
      <c r="AB539" s="60">
        <f t="shared" si="397"/>
        <v>0</v>
      </c>
      <c r="AC539" s="17">
        <f t="shared" si="397"/>
        <v>41.3</v>
      </c>
      <c r="AD539" s="12">
        <f t="shared" si="398"/>
        <v>0</v>
      </c>
      <c r="AE539" s="124"/>
      <c r="AF539" s="131">
        <v>1</v>
      </c>
      <c r="AG539" s="38">
        <f t="shared" si="399"/>
        <v>41.3</v>
      </c>
      <c r="AH539" s="52"/>
      <c r="AJ539" s="17">
        <f t="shared" si="400"/>
        <v>41.3</v>
      </c>
      <c r="AK539" s="17">
        <f t="shared" si="401"/>
        <v>0</v>
      </c>
      <c r="AL539" s="17">
        <f t="shared" si="402"/>
        <v>0</v>
      </c>
      <c r="AM539" s="17" t="str">
        <f t="shared" si="403"/>
        <v/>
      </c>
      <c r="AO539" s="31" t="s">
        <v>57</v>
      </c>
    </row>
    <row r="540" spans="2:41" s="3" customFormat="1" ht="9.9499999999999993" customHeight="1" x14ac:dyDescent="0.2">
      <c r="B540" s="116" t="s">
        <v>53</v>
      </c>
      <c r="D540" s="40"/>
      <c r="E540" s="75" t="s">
        <v>554</v>
      </c>
      <c r="F540" s="75"/>
      <c r="G540" s="30" t="s">
        <v>46</v>
      </c>
      <c r="H540" s="30"/>
      <c r="I540" s="30"/>
      <c r="J540" s="30"/>
      <c r="K540" s="30"/>
      <c r="L540" s="30" t="s">
        <v>504</v>
      </c>
      <c r="M540" s="30"/>
      <c r="N540" s="30"/>
      <c r="P540" s="75" t="s">
        <v>555</v>
      </c>
      <c r="Q540" s="91"/>
      <c r="R540" s="29"/>
      <c r="S540" s="39">
        <v>45.35</v>
      </c>
      <c r="T540" s="37" t="s">
        <v>252</v>
      </c>
      <c r="U540" s="5" t="s">
        <v>276</v>
      </c>
      <c r="V540" s="52"/>
      <c r="W540" s="56">
        <v>0</v>
      </c>
      <c r="X540" s="17">
        <v>45.35</v>
      </c>
      <c r="Y540" s="52"/>
      <c r="Z540" s="6" t="s">
        <v>557</v>
      </c>
      <c r="AA540" s="39">
        <v>45.35</v>
      </c>
      <c r="AB540" s="60">
        <v>0</v>
      </c>
      <c r="AC540" s="17">
        <v>45.35</v>
      </c>
      <c r="AD540" s="12">
        <v>0</v>
      </c>
      <c r="AE540" s="124"/>
      <c r="AF540" s="131">
        <v>1</v>
      </c>
      <c r="AG540" s="38">
        <v>45.35</v>
      </c>
      <c r="AH540" s="52"/>
      <c r="AJ540" s="17">
        <v>45.35</v>
      </c>
      <c r="AK540" s="17">
        <v>0</v>
      </c>
      <c r="AL540" s="17">
        <v>0</v>
      </c>
      <c r="AM540" s="17" t="s">
        <v>556</v>
      </c>
      <c r="AO540" s="31" t="s">
        <v>57</v>
      </c>
    </row>
    <row r="541" spans="2:41" s="3" customFormat="1" ht="9.9499999999999993" customHeight="1" x14ac:dyDescent="0.2">
      <c r="B541" s="116" t="s">
        <v>53</v>
      </c>
      <c r="D541" s="40"/>
      <c r="E541" s="75" t="s">
        <v>492</v>
      </c>
      <c r="F541" s="75"/>
      <c r="G541" s="30" t="s">
        <v>46</v>
      </c>
      <c r="H541" s="30"/>
      <c r="I541" s="30"/>
      <c r="J541" s="30"/>
      <c r="K541" s="30"/>
      <c r="L541" s="30" t="s">
        <v>504</v>
      </c>
      <c r="M541" s="30"/>
      <c r="N541" s="30"/>
      <c r="P541" s="75" t="s">
        <v>495</v>
      </c>
      <c r="Q541" s="91"/>
      <c r="R541" s="29"/>
      <c r="S541" s="39">
        <f>IF(Suggested="Yes",AA541,AG541)</f>
        <v>70.75</v>
      </c>
      <c r="T541" s="37" t="s">
        <v>252</v>
      </c>
      <c r="U541" s="5" t="str">
        <f>+Instructions!$B$3</f>
        <v>J</v>
      </c>
      <c r="V541" s="52"/>
      <c r="W541" s="56">
        <f>+Instructions!$C$22</f>
        <v>0</v>
      </c>
      <c r="X541" s="17">
        <f t="shared" si="396"/>
        <v>70.75</v>
      </c>
      <c r="Y541" s="52"/>
      <c r="Z541" s="6" t="s">
        <v>556</v>
      </c>
      <c r="AA541" s="39">
        <v>70.75</v>
      </c>
      <c r="AB541" s="60">
        <f>+W541</f>
        <v>0</v>
      </c>
      <c r="AC541" s="17">
        <f>+X541</f>
        <v>70.75</v>
      </c>
      <c r="AD541" s="12">
        <f>(AG541-AC541)/AG541</f>
        <v>0</v>
      </c>
      <c r="AE541" s="124"/>
      <c r="AF541" s="131">
        <v>1</v>
      </c>
      <c r="AG541" s="38">
        <f>SUM(AJ541:AL541)+AE541</f>
        <v>70.75</v>
      </c>
      <c r="AH541" s="52"/>
      <c r="AJ541" s="17">
        <f>ROUND(AC541/(1-VLOOKUP(AF541,Group,2,FALSE)),2)</f>
        <v>70.75</v>
      </c>
      <c r="AK541" s="17">
        <f>IF(VLOOKUP(AF541,Group,5,FALSE)="YES",VLOOKUP(ROUND(ROUND(AJ541,1)-AJ541,2),Round,2,FALSE)+VLOOKUP(AF541,Group,6,FALSE),0)</f>
        <v>0</v>
      </c>
      <c r="AL541" s="17">
        <f>IF(VLOOKUP(AF541,Group,7,FALSE)="",0,ROUND(AJ541-0.04999,1)-AJ541+AM541)</f>
        <v>0</v>
      </c>
      <c r="AM541" s="17" t="str">
        <f>IF(VLOOKUP(AF541,Group,7,FALSE)="","",VLOOKUP(AF541,Group,7,FALSE))</f>
        <v/>
      </c>
      <c r="AO541" s="31" t="s">
        <v>57</v>
      </c>
    </row>
    <row r="542" spans="2:41" s="3" customFormat="1" ht="9.9499999999999993" customHeight="1" x14ac:dyDescent="0.2">
      <c r="B542" s="116" t="s">
        <v>53</v>
      </c>
      <c r="D542" s="40"/>
      <c r="E542" s="75" t="s">
        <v>497</v>
      </c>
      <c r="F542" s="75"/>
      <c r="G542" s="30" t="s">
        <v>46</v>
      </c>
      <c r="H542" s="30"/>
      <c r="I542" s="30"/>
      <c r="J542" s="30"/>
      <c r="K542" s="30"/>
      <c r="L542" s="30" t="s">
        <v>504</v>
      </c>
      <c r="M542" s="30"/>
      <c r="N542" s="30"/>
      <c r="P542" s="75" t="s">
        <v>499</v>
      </c>
      <c r="Q542" s="91"/>
      <c r="R542" s="29"/>
      <c r="S542" s="39">
        <f t="shared" si="395"/>
        <v>70.75</v>
      </c>
      <c r="T542" s="37" t="s">
        <v>252</v>
      </c>
      <c r="U542" s="5" t="str">
        <f>+Instructions!$B$3</f>
        <v>J</v>
      </c>
      <c r="V542" s="52"/>
      <c r="W542" s="56">
        <f>+Instructions!$C$22</f>
        <v>0</v>
      </c>
      <c r="X542" s="17">
        <f t="shared" ref="X542:X556" si="413">ROUND($AA542*(1-W542)+0.004999,2)</f>
        <v>70.75</v>
      </c>
      <c r="Y542" s="52"/>
      <c r="Z542" s="6" t="s">
        <v>556</v>
      </c>
      <c r="AA542" s="39">
        <v>70.75</v>
      </c>
      <c r="AB542" s="60">
        <f t="shared" ref="AB542:AB556" si="414">+W542</f>
        <v>0</v>
      </c>
      <c r="AC542" s="17">
        <f t="shared" ref="AC542:AC556" si="415">+X542</f>
        <v>70.75</v>
      </c>
      <c r="AD542" s="12">
        <f t="shared" ref="AD542:AD556" si="416">(AG542-AC542)/AG542</f>
        <v>0</v>
      </c>
      <c r="AE542" s="124"/>
      <c r="AF542" s="131">
        <v>1</v>
      </c>
      <c r="AG542" s="38">
        <f t="shared" ref="AG542:AG556" si="417">SUM(AJ542:AL542)+AE542</f>
        <v>70.75</v>
      </c>
      <c r="AH542" s="52"/>
      <c r="AJ542" s="17">
        <f t="shared" ref="AJ542:AJ556" si="418">ROUND(AC542/(1-VLOOKUP(AF542,Group,2,FALSE)),2)</f>
        <v>70.75</v>
      </c>
      <c r="AK542" s="17">
        <f t="shared" ref="AK542:AK556" si="419">IF(VLOOKUP(AF542,Group,5,FALSE)="YES",VLOOKUP(ROUND(ROUND(AJ542,1)-AJ542,2),Round,2,FALSE)+VLOOKUP(AF542,Group,6,FALSE),0)</f>
        <v>0</v>
      </c>
      <c r="AL542" s="17">
        <f t="shared" ref="AL542:AL556" si="420">IF(VLOOKUP(AF542,Group,7,FALSE)="",0,ROUND(AJ542-0.04999,1)-AJ542+AM542)</f>
        <v>0</v>
      </c>
      <c r="AM542" s="17" t="str">
        <f t="shared" ref="AM542:AM556" si="421">IF(VLOOKUP(AF542,Group,7,FALSE)="","",VLOOKUP(AF542,Group,7,FALSE))</f>
        <v/>
      </c>
      <c r="AO542" s="31" t="s">
        <v>57</v>
      </c>
    </row>
    <row r="543" spans="2:41" s="3" customFormat="1" ht="9.9499999999999993" customHeight="1" x14ac:dyDescent="0.2">
      <c r="B543" s="116" t="s">
        <v>53</v>
      </c>
      <c r="D543" s="40"/>
      <c r="E543" s="75" t="s">
        <v>554</v>
      </c>
      <c r="F543" s="75"/>
      <c r="G543" s="30" t="s">
        <v>46</v>
      </c>
      <c r="H543" s="30"/>
      <c r="I543" s="30"/>
      <c r="J543" s="30"/>
      <c r="K543" s="30"/>
      <c r="L543" s="30" t="s">
        <v>529</v>
      </c>
      <c r="M543" s="30"/>
      <c r="N543" s="30"/>
      <c r="P543" s="75" t="s">
        <v>555</v>
      </c>
      <c r="Q543" s="91"/>
      <c r="R543" s="29"/>
      <c r="S543" s="39">
        <v>45.35</v>
      </c>
      <c r="T543" s="37" t="s">
        <v>252</v>
      </c>
      <c r="U543" s="5" t="s">
        <v>276</v>
      </c>
      <c r="V543" s="52"/>
      <c r="W543" s="56">
        <v>0</v>
      </c>
      <c r="X543" s="17">
        <v>45.35</v>
      </c>
      <c r="Y543" s="52"/>
      <c r="Z543" s="6" t="s">
        <v>557</v>
      </c>
      <c r="AA543" s="39">
        <v>45.35</v>
      </c>
      <c r="AB543" s="60">
        <v>0</v>
      </c>
      <c r="AC543" s="17">
        <v>45.35</v>
      </c>
      <c r="AD543" s="12">
        <v>0</v>
      </c>
      <c r="AE543" s="124"/>
      <c r="AF543" s="131">
        <v>1</v>
      </c>
      <c r="AG543" s="38">
        <v>45.35</v>
      </c>
      <c r="AH543" s="52"/>
      <c r="AJ543" s="17">
        <v>45.35</v>
      </c>
      <c r="AK543" s="17">
        <v>0</v>
      </c>
      <c r="AL543" s="17">
        <v>0</v>
      </c>
      <c r="AM543" s="17" t="s">
        <v>556</v>
      </c>
      <c r="AO543" s="31" t="s">
        <v>57</v>
      </c>
    </row>
    <row r="544" spans="2:41" s="3" customFormat="1" ht="9.9499999999999993" customHeight="1" x14ac:dyDescent="0.2">
      <c r="B544" s="116" t="s">
        <v>53</v>
      </c>
      <c r="D544" s="40"/>
      <c r="E544" s="75" t="s">
        <v>497</v>
      </c>
      <c r="F544" s="75"/>
      <c r="G544" s="30" t="s">
        <v>46</v>
      </c>
      <c r="H544" s="30"/>
      <c r="I544" s="30"/>
      <c r="J544" s="30"/>
      <c r="K544" s="30"/>
      <c r="L544" s="30" t="s">
        <v>529</v>
      </c>
      <c r="M544" s="30"/>
      <c r="N544" s="30"/>
      <c r="P544" s="75" t="s">
        <v>499</v>
      </c>
      <c r="Q544" s="91"/>
      <c r="R544" s="29"/>
      <c r="S544" s="39">
        <f>IF(Suggested="Yes",AA544,AG544)</f>
        <v>70.75</v>
      </c>
      <c r="T544" s="37" t="s">
        <v>252</v>
      </c>
      <c r="U544" s="5" t="str">
        <f>+Instructions!$B$3</f>
        <v>J</v>
      </c>
      <c r="V544" s="52"/>
      <c r="W544" s="56">
        <f>+Instructions!$C$22</f>
        <v>0</v>
      </c>
      <c r="X544" s="17">
        <f t="shared" si="413"/>
        <v>70.75</v>
      </c>
      <c r="Y544" s="52"/>
      <c r="Z544" s="6" t="s">
        <v>556</v>
      </c>
      <c r="AA544" s="39">
        <v>70.75</v>
      </c>
      <c r="AB544" s="60">
        <f t="shared" si="414"/>
        <v>0</v>
      </c>
      <c r="AC544" s="17">
        <f t="shared" si="415"/>
        <v>70.75</v>
      </c>
      <c r="AD544" s="12">
        <f t="shared" si="416"/>
        <v>0</v>
      </c>
      <c r="AE544" s="124"/>
      <c r="AF544" s="131">
        <v>1</v>
      </c>
      <c r="AG544" s="38">
        <f t="shared" si="417"/>
        <v>70.75</v>
      </c>
      <c r="AH544" s="52"/>
      <c r="AJ544" s="17">
        <f t="shared" si="418"/>
        <v>70.75</v>
      </c>
      <c r="AK544" s="17">
        <f t="shared" si="419"/>
        <v>0</v>
      </c>
      <c r="AL544" s="17">
        <f t="shared" si="420"/>
        <v>0</v>
      </c>
      <c r="AM544" s="17" t="str">
        <f t="shared" si="421"/>
        <v/>
      </c>
      <c r="AO544" s="31" t="s">
        <v>57</v>
      </c>
    </row>
    <row r="545" spans="2:41" s="3" customFormat="1" ht="9.9499999999999993" customHeight="1" x14ac:dyDescent="0.2">
      <c r="B545" s="116" t="s">
        <v>53</v>
      </c>
      <c r="D545" s="40"/>
      <c r="E545" s="75" t="s">
        <v>554</v>
      </c>
      <c r="F545" s="75"/>
      <c r="G545" s="30" t="s">
        <v>46</v>
      </c>
      <c r="H545" s="30"/>
      <c r="I545" s="30"/>
      <c r="J545" s="30"/>
      <c r="K545" s="30"/>
      <c r="L545" s="30" t="s">
        <v>505</v>
      </c>
      <c r="M545" s="30"/>
      <c r="N545" s="30"/>
      <c r="P545" s="75" t="s">
        <v>555</v>
      </c>
      <c r="Q545" s="91"/>
      <c r="R545" s="29"/>
      <c r="S545" s="39">
        <v>45.35</v>
      </c>
      <c r="T545" s="37" t="s">
        <v>252</v>
      </c>
      <c r="U545" s="5" t="s">
        <v>276</v>
      </c>
      <c r="V545" s="52"/>
      <c r="W545" s="56">
        <v>0</v>
      </c>
      <c r="X545" s="17">
        <v>45.35</v>
      </c>
      <c r="Y545" s="52"/>
      <c r="Z545" s="6" t="s">
        <v>557</v>
      </c>
      <c r="AA545" s="39">
        <v>45.35</v>
      </c>
      <c r="AB545" s="60">
        <v>0</v>
      </c>
      <c r="AC545" s="17">
        <v>45.35</v>
      </c>
      <c r="AD545" s="12">
        <v>0</v>
      </c>
      <c r="AE545" s="124"/>
      <c r="AF545" s="131">
        <v>1</v>
      </c>
      <c r="AG545" s="38">
        <v>45.35</v>
      </c>
      <c r="AH545" s="52"/>
      <c r="AJ545" s="17">
        <v>45.35</v>
      </c>
      <c r="AK545" s="17">
        <v>0</v>
      </c>
      <c r="AL545" s="17">
        <v>0</v>
      </c>
      <c r="AM545" s="17" t="s">
        <v>556</v>
      </c>
      <c r="AO545" s="31" t="s">
        <v>57</v>
      </c>
    </row>
    <row r="546" spans="2:41" s="3" customFormat="1" ht="9.9499999999999993" customHeight="1" x14ac:dyDescent="0.2">
      <c r="B546" s="116" t="s">
        <v>53</v>
      </c>
      <c r="D546" s="40"/>
      <c r="E546" s="75" t="s">
        <v>492</v>
      </c>
      <c r="F546" s="75"/>
      <c r="G546" s="30" t="s">
        <v>46</v>
      </c>
      <c r="H546" s="30"/>
      <c r="I546" s="30"/>
      <c r="J546" s="30"/>
      <c r="K546" s="30"/>
      <c r="L546" s="30" t="s">
        <v>505</v>
      </c>
      <c r="M546" s="30"/>
      <c r="N546" s="30"/>
      <c r="P546" s="75" t="s">
        <v>495</v>
      </c>
      <c r="Q546" s="91"/>
      <c r="R546" s="29"/>
      <c r="S546" s="39">
        <f t="shared" si="395"/>
        <v>51.45</v>
      </c>
      <c r="T546" s="37" t="s">
        <v>252</v>
      </c>
      <c r="U546" s="5" t="str">
        <f>+Instructions!$B$3</f>
        <v>J</v>
      </c>
      <c r="V546" s="52"/>
      <c r="W546" s="56">
        <f>+Instructions!$C$22</f>
        <v>0</v>
      </c>
      <c r="X546" s="17">
        <f t="shared" si="413"/>
        <v>51.45</v>
      </c>
      <c r="Y546" s="52"/>
      <c r="Z546" s="6" t="s">
        <v>556</v>
      </c>
      <c r="AA546" s="39">
        <v>51.45</v>
      </c>
      <c r="AB546" s="60">
        <f t="shared" si="414"/>
        <v>0</v>
      </c>
      <c r="AC546" s="17">
        <f t="shared" si="415"/>
        <v>51.45</v>
      </c>
      <c r="AD546" s="12">
        <f t="shared" si="416"/>
        <v>0</v>
      </c>
      <c r="AE546" s="124"/>
      <c r="AF546" s="131">
        <v>1</v>
      </c>
      <c r="AG546" s="38">
        <f t="shared" si="417"/>
        <v>51.45</v>
      </c>
      <c r="AH546" s="52"/>
      <c r="AJ546" s="17">
        <f t="shared" si="418"/>
        <v>51.45</v>
      </c>
      <c r="AK546" s="17">
        <f t="shared" si="419"/>
        <v>0</v>
      </c>
      <c r="AL546" s="17">
        <f t="shared" si="420"/>
        <v>0</v>
      </c>
      <c r="AM546" s="17" t="str">
        <f t="shared" si="421"/>
        <v/>
      </c>
      <c r="AO546" s="31" t="s">
        <v>57</v>
      </c>
    </row>
    <row r="547" spans="2:41" s="3" customFormat="1" ht="9.9499999999999993" customHeight="1" x14ac:dyDescent="0.2">
      <c r="B547" s="116" t="s">
        <v>53</v>
      </c>
      <c r="D547" s="40"/>
      <c r="E547" s="75" t="s">
        <v>496</v>
      </c>
      <c r="F547" s="75"/>
      <c r="G547" s="30" t="s">
        <v>46</v>
      </c>
      <c r="H547" s="30"/>
      <c r="I547" s="30"/>
      <c r="J547" s="30"/>
      <c r="K547" s="30"/>
      <c r="L547" s="30" t="s">
        <v>505</v>
      </c>
      <c r="M547" s="30"/>
      <c r="N547" s="30"/>
      <c r="P547" s="75" t="s">
        <v>498</v>
      </c>
      <c r="Q547" s="91"/>
      <c r="R547" s="29"/>
      <c r="S547" s="39">
        <f t="shared" si="395"/>
        <v>51.45</v>
      </c>
      <c r="T547" s="37" t="s">
        <v>252</v>
      </c>
      <c r="U547" s="5" t="str">
        <f>+Instructions!$B$3</f>
        <v>J</v>
      </c>
      <c r="V547" s="52"/>
      <c r="W547" s="56">
        <f>+Instructions!$C$22</f>
        <v>0</v>
      </c>
      <c r="X547" s="17">
        <f t="shared" si="413"/>
        <v>51.45</v>
      </c>
      <c r="Y547" s="52"/>
      <c r="Z547" s="6" t="s">
        <v>556</v>
      </c>
      <c r="AA547" s="39">
        <v>51.45</v>
      </c>
      <c r="AB547" s="60">
        <f t="shared" si="414"/>
        <v>0</v>
      </c>
      <c r="AC547" s="17">
        <f t="shared" si="415"/>
        <v>51.45</v>
      </c>
      <c r="AD547" s="12">
        <f t="shared" si="416"/>
        <v>0</v>
      </c>
      <c r="AE547" s="124"/>
      <c r="AF547" s="131">
        <v>1</v>
      </c>
      <c r="AG547" s="38">
        <f t="shared" si="417"/>
        <v>51.45</v>
      </c>
      <c r="AH547" s="52"/>
      <c r="AJ547" s="17">
        <f t="shared" si="418"/>
        <v>51.45</v>
      </c>
      <c r="AK547" s="17">
        <f t="shared" si="419"/>
        <v>0</v>
      </c>
      <c r="AL547" s="17">
        <f t="shared" si="420"/>
        <v>0</v>
      </c>
      <c r="AM547" s="17" t="str">
        <f t="shared" si="421"/>
        <v/>
      </c>
      <c r="AO547" s="31" t="s">
        <v>57</v>
      </c>
    </row>
    <row r="548" spans="2:41" s="3" customFormat="1" ht="9.9499999999999993" customHeight="1" x14ac:dyDescent="0.2">
      <c r="B548" s="116" t="s">
        <v>53</v>
      </c>
      <c r="D548" s="40"/>
      <c r="E548" s="75" t="s">
        <v>497</v>
      </c>
      <c r="F548" s="75"/>
      <c r="G548" s="30" t="s">
        <v>46</v>
      </c>
      <c r="H548" s="30"/>
      <c r="I548" s="30"/>
      <c r="J548" s="30"/>
      <c r="K548" s="30"/>
      <c r="L548" s="30" t="s">
        <v>505</v>
      </c>
      <c r="M548" s="30"/>
      <c r="N548" s="30"/>
      <c r="P548" s="75" t="s">
        <v>499</v>
      </c>
      <c r="Q548" s="91"/>
      <c r="R548" s="29"/>
      <c r="S548" s="39">
        <f t="shared" si="395"/>
        <v>51.45</v>
      </c>
      <c r="T548" s="37" t="s">
        <v>252</v>
      </c>
      <c r="U548" s="5" t="str">
        <f>+Instructions!$B$3</f>
        <v>J</v>
      </c>
      <c r="V548" s="52"/>
      <c r="W548" s="56">
        <f>+Instructions!$C$22</f>
        <v>0</v>
      </c>
      <c r="X548" s="17">
        <f t="shared" si="413"/>
        <v>51.45</v>
      </c>
      <c r="Y548" s="52"/>
      <c r="Z548" s="6" t="s">
        <v>556</v>
      </c>
      <c r="AA548" s="39">
        <v>51.45</v>
      </c>
      <c r="AB548" s="60">
        <f t="shared" si="414"/>
        <v>0</v>
      </c>
      <c r="AC548" s="17">
        <f t="shared" si="415"/>
        <v>51.45</v>
      </c>
      <c r="AD548" s="12">
        <f t="shared" si="416"/>
        <v>0</v>
      </c>
      <c r="AE548" s="124"/>
      <c r="AF548" s="131">
        <v>1</v>
      </c>
      <c r="AG548" s="38">
        <f t="shared" si="417"/>
        <v>51.45</v>
      </c>
      <c r="AH548" s="52"/>
      <c r="AJ548" s="17">
        <f t="shared" si="418"/>
        <v>51.45</v>
      </c>
      <c r="AK548" s="17">
        <f t="shared" si="419"/>
        <v>0</v>
      </c>
      <c r="AL548" s="17">
        <f t="shared" si="420"/>
        <v>0</v>
      </c>
      <c r="AM548" s="17" t="str">
        <f t="shared" si="421"/>
        <v/>
      </c>
      <c r="AO548" s="31" t="s">
        <v>57</v>
      </c>
    </row>
    <row r="549" spans="2:41" s="3" customFormat="1" ht="9.9499999999999993" customHeight="1" x14ac:dyDescent="0.2">
      <c r="B549" s="116" t="s">
        <v>53</v>
      </c>
      <c r="D549" s="40"/>
      <c r="E549" s="75" t="s">
        <v>554</v>
      </c>
      <c r="F549" s="75"/>
      <c r="G549" s="30" t="s">
        <v>46</v>
      </c>
      <c r="H549" s="30"/>
      <c r="I549" s="30"/>
      <c r="J549" s="30"/>
      <c r="K549" s="30"/>
      <c r="L549" s="30" t="s">
        <v>530</v>
      </c>
      <c r="M549" s="30"/>
      <c r="N549" s="30"/>
      <c r="P549" s="75" t="s">
        <v>555</v>
      </c>
      <c r="Q549" s="91"/>
      <c r="R549" s="29"/>
      <c r="S549" s="39">
        <v>45.35</v>
      </c>
      <c r="T549" s="37" t="s">
        <v>252</v>
      </c>
      <c r="U549" s="5" t="s">
        <v>276</v>
      </c>
      <c r="V549" s="52"/>
      <c r="W549" s="56">
        <v>0</v>
      </c>
      <c r="X549" s="17">
        <v>45.35</v>
      </c>
      <c r="Y549" s="52"/>
      <c r="Z549" s="6" t="s">
        <v>557</v>
      </c>
      <c r="AA549" s="39">
        <v>45.35</v>
      </c>
      <c r="AB549" s="60">
        <v>0</v>
      </c>
      <c r="AC549" s="17">
        <v>45.35</v>
      </c>
      <c r="AD549" s="12">
        <v>0</v>
      </c>
      <c r="AE549" s="124"/>
      <c r="AF549" s="131">
        <v>1</v>
      </c>
      <c r="AG549" s="38">
        <v>45.35</v>
      </c>
      <c r="AH549" s="52"/>
      <c r="AJ549" s="17">
        <v>45.35</v>
      </c>
      <c r="AK549" s="17">
        <v>0</v>
      </c>
      <c r="AL549" s="17">
        <v>0</v>
      </c>
      <c r="AM549" s="17" t="s">
        <v>556</v>
      </c>
      <c r="AO549" s="31" t="s">
        <v>57</v>
      </c>
    </row>
    <row r="550" spans="2:41" s="3" customFormat="1" ht="9.9499999999999993" customHeight="1" x14ac:dyDescent="0.2">
      <c r="B550" s="116" t="s">
        <v>53</v>
      </c>
      <c r="D550" s="40"/>
      <c r="E550" s="75" t="s">
        <v>497</v>
      </c>
      <c r="F550" s="75"/>
      <c r="G550" s="30" t="s">
        <v>46</v>
      </c>
      <c r="H550" s="30"/>
      <c r="I550" s="30"/>
      <c r="J550" s="30"/>
      <c r="K550" s="30"/>
      <c r="L550" s="30" t="s">
        <v>530</v>
      </c>
      <c r="M550" s="30"/>
      <c r="N550" s="30"/>
      <c r="P550" s="75" t="s">
        <v>499</v>
      </c>
      <c r="Q550" s="91"/>
      <c r="R550" s="29"/>
      <c r="S550" s="39">
        <f t="shared" ref="S550" si="422">IF(Suggested="Yes",AA550,AG550)</f>
        <v>70.75</v>
      </c>
      <c r="T550" s="37" t="s">
        <v>252</v>
      </c>
      <c r="U550" s="5" t="str">
        <f>+Instructions!$B$3</f>
        <v>J</v>
      </c>
      <c r="V550" s="52"/>
      <c r="W550" s="56">
        <f>+Instructions!$C$22</f>
        <v>0</v>
      </c>
      <c r="X550" s="17">
        <f t="shared" ref="X550" si="423">ROUND($AA550*(1-W550)+0.004999,2)</f>
        <v>70.75</v>
      </c>
      <c r="Y550" s="52"/>
      <c r="Z550" s="6" t="s">
        <v>556</v>
      </c>
      <c r="AA550" s="39">
        <v>70.75</v>
      </c>
      <c r="AB550" s="60">
        <f t="shared" ref="AB550" si="424">+W550</f>
        <v>0</v>
      </c>
      <c r="AC550" s="17">
        <f t="shared" ref="AC550" si="425">+X550</f>
        <v>70.75</v>
      </c>
      <c r="AD550" s="12">
        <f t="shared" ref="AD550" si="426">(AG550-AC550)/AG550</f>
        <v>0</v>
      </c>
      <c r="AE550" s="124"/>
      <c r="AF550" s="131">
        <v>1</v>
      </c>
      <c r="AG550" s="38">
        <f t="shared" ref="AG550" si="427">SUM(AJ550:AL550)+AE550</f>
        <v>70.75</v>
      </c>
      <c r="AH550" s="52"/>
      <c r="AJ550" s="17">
        <f t="shared" ref="AJ550" si="428">ROUND(AC550/(1-VLOOKUP(AF550,Group,2,FALSE)),2)</f>
        <v>70.75</v>
      </c>
      <c r="AK550" s="17">
        <f t="shared" ref="AK550" si="429">IF(VLOOKUP(AF550,Group,5,FALSE)="YES",VLOOKUP(ROUND(ROUND(AJ550,1)-AJ550,2),Round,2,FALSE)+VLOOKUP(AF550,Group,6,FALSE),0)</f>
        <v>0</v>
      </c>
      <c r="AL550" s="17">
        <f t="shared" ref="AL550" si="430">IF(VLOOKUP(AF550,Group,7,FALSE)="",0,ROUND(AJ550-0.04999,1)-AJ550+AM550)</f>
        <v>0</v>
      </c>
      <c r="AM550" s="17" t="str">
        <f t="shared" ref="AM550" si="431">IF(VLOOKUP(AF550,Group,7,FALSE)="","",VLOOKUP(AF550,Group,7,FALSE))</f>
        <v/>
      </c>
      <c r="AO550" s="31" t="s">
        <v>57</v>
      </c>
    </row>
    <row r="551" spans="2:41" s="3" customFormat="1" ht="9.9499999999999993" customHeight="1" x14ac:dyDescent="0.2">
      <c r="B551" s="116" t="s">
        <v>53</v>
      </c>
      <c r="D551" s="40"/>
      <c r="E551" s="75" t="s">
        <v>554</v>
      </c>
      <c r="F551" s="75"/>
      <c r="G551" s="30" t="s">
        <v>46</v>
      </c>
      <c r="H551" s="30"/>
      <c r="I551" s="30"/>
      <c r="J551" s="30"/>
      <c r="K551" s="30"/>
      <c r="L551" s="30" t="s">
        <v>506</v>
      </c>
      <c r="M551" s="30"/>
      <c r="N551" s="30"/>
      <c r="P551" s="75" t="s">
        <v>555</v>
      </c>
      <c r="Q551" s="91"/>
      <c r="R551" s="29"/>
      <c r="S551" s="39">
        <v>45.35</v>
      </c>
      <c r="T551" s="37" t="s">
        <v>252</v>
      </c>
      <c r="U551" s="5" t="s">
        <v>276</v>
      </c>
      <c r="V551" s="52"/>
      <c r="W551" s="56">
        <v>0</v>
      </c>
      <c r="X551" s="17">
        <v>45.35</v>
      </c>
      <c r="Y551" s="52"/>
      <c r="Z551" s="6" t="s">
        <v>557</v>
      </c>
      <c r="AA551" s="39">
        <v>45.35</v>
      </c>
      <c r="AB551" s="60">
        <v>0</v>
      </c>
      <c r="AC551" s="17">
        <v>45.35</v>
      </c>
      <c r="AD551" s="12">
        <v>0</v>
      </c>
      <c r="AE551" s="124"/>
      <c r="AF551" s="131">
        <v>1</v>
      </c>
      <c r="AG551" s="38">
        <v>45.35</v>
      </c>
      <c r="AH551" s="52"/>
      <c r="AJ551" s="17">
        <v>45.35</v>
      </c>
      <c r="AK551" s="17">
        <v>0</v>
      </c>
      <c r="AL551" s="17">
        <v>0</v>
      </c>
      <c r="AM551" s="17" t="s">
        <v>556</v>
      </c>
      <c r="AO551" s="31" t="s">
        <v>57</v>
      </c>
    </row>
    <row r="552" spans="2:41" s="3" customFormat="1" ht="9.9499999999999993" customHeight="1" x14ac:dyDescent="0.2">
      <c r="B552" s="116" t="s">
        <v>53</v>
      </c>
      <c r="D552" s="40"/>
      <c r="E552" s="75" t="s">
        <v>492</v>
      </c>
      <c r="F552" s="75"/>
      <c r="G552" s="30" t="s">
        <v>46</v>
      </c>
      <c r="H552" s="30"/>
      <c r="I552" s="30"/>
      <c r="J552" s="30"/>
      <c r="K552" s="30"/>
      <c r="L552" s="30" t="s">
        <v>506</v>
      </c>
      <c r="M552" s="30"/>
      <c r="N552" s="30"/>
      <c r="P552" s="75" t="s">
        <v>495</v>
      </c>
      <c r="Q552" s="91"/>
      <c r="R552" s="29"/>
      <c r="S552" s="39">
        <f t="shared" si="395"/>
        <v>64.650000000000006</v>
      </c>
      <c r="T552" s="37" t="s">
        <v>252</v>
      </c>
      <c r="U552" s="5" t="str">
        <f>+Instructions!$B$3</f>
        <v>J</v>
      </c>
      <c r="V552" s="52"/>
      <c r="W552" s="56">
        <f>+Instructions!$C$22</f>
        <v>0</v>
      </c>
      <c r="X552" s="17">
        <f>ROUND($AA552*(1-W552)+0.004999,2)</f>
        <v>64.650000000000006</v>
      </c>
      <c r="Y552" s="52"/>
      <c r="Z552" s="6" t="s">
        <v>556</v>
      </c>
      <c r="AA552" s="39">
        <v>64.650000000000006</v>
      </c>
      <c r="AB552" s="60">
        <f>+W552</f>
        <v>0</v>
      </c>
      <c r="AC552" s="17">
        <f>+X552</f>
        <v>64.650000000000006</v>
      </c>
      <c r="AD552" s="12">
        <f>(AG552-AC552)/AG552</f>
        <v>0</v>
      </c>
      <c r="AE552" s="124"/>
      <c r="AF552" s="131">
        <v>1</v>
      </c>
      <c r="AG552" s="38">
        <f>SUM(AJ552:AL552)+AE552</f>
        <v>64.650000000000006</v>
      </c>
      <c r="AH552" s="52"/>
      <c r="AJ552" s="17">
        <f>ROUND(AC552/(1-VLOOKUP(AF552,Group,2,FALSE)),2)</f>
        <v>64.650000000000006</v>
      </c>
      <c r="AK552" s="17">
        <f>IF(VLOOKUP(AF552,Group,5,FALSE)="YES",VLOOKUP(ROUND(ROUND(AJ552,1)-AJ552,2),Round,2,FALSE)+VLOOKUP(AF552,Group,6,FALSE),0)</f>
        <v>0</v>
      </c>
      <c r="AL552" s="17">
        <f>IF(VLOOKUP(AF552,Group,7,FALSE)="",0,ROUND(AJ552-0.04999,1)-AJ552+AM552)</f>
        <v>0</v>
      </c>
      <c r="AM552" s="17" t="str">
        <f>IF(VLOOKUP(AF552,Group,7,FALSE)="","",VLOOKUP(AF552,Group,7,FALSE))</f>
        <v/>
      </c>
      <c r="AO552" s="31" t="s">
        <v>57</v>
      </c>
    </row>
    <row r="553" spans="2:41" s="3" customFormat="1" ht="9.9499999999999993" customHeight="1" x14ac:dyDescent="0.2">
      <c r="B553" s="116" t="s">
        <v>53</v>
      </c>
      <c r="D553" s="40"/>
      <c r="E553" s="75" t="s">
        <v>554</v>
      </c>
      <c r="F553" s="75"/>
      <c r="G553" s="30" t="s">
        <v>46</v>
      </c>
      <c r="H553" s="30"/>
      <c r="I553" s="30"/>
      <c r="J553" s="30"/>
      <c r="K553" s="30"/>
      <c r="L553" s="30" t="s">
        <v>507</v>
      </c>
      <c r="M553" s="30"/>
      <c r="N553" s="30"/>
      <c r="P553" s="75" t="s">
        <v>555</v>
      </c>
      <c r="Q553" s="91"/>
      <c r="R553" s="29"/>
      <c r="S553" s="39">
        <v>45.35</v>
      </c>
      <c r="T553" s="37" t="s">
        <v>252</v>
      </c>
      <c r="U553" s="5" t="s">
        <v>276</v>
      </c>
      <c r="V553" s="52"/>
      <c r="W553" s="56">
        <v>0</v>
      </c>
      <c r="X553" s="17">
        <v>45.35</v>
      </c>
      <c r="Y553" s="52"/>
      <c r="Z553" s="6" t="s">
        <v>557</v>
      </c>
      <c r="AA553" s="39">
        <v>45.35</v>
      </c>
      <c r="AB553" s="60">
        <v>0</v>
      </c>
      <c r="AC553" s="17">
        <v>45.35</v>
      </c>
      <c r="AD553" s="12">
        <v>0</v>
      </c>
      <c r="AE553" s="124"/>
      <c r="AF553" s="131">
        <v>1</v>
      </c>
      <c r="AG553" s="38">
        <v>45.35</v>
      </c>
      <c r="AH553" s="52"/>
      <c r="AJ553" s="17">
        <v>45.35</v>
      </c>
      <c r="AK553" s="17">
        <v>0</v>
      </c>
      <c r="AL553" s="17">
        <v>0</v>
      </c>
      <c r="AM553" s="17" t="s">
        <v>556</v>
      </c>
      <c r="AO553" s="31" t="s">
        <v>57</v>
      </c>
    </row>
    <row r="554" spans="2:41" s="3" customFormat="1" ht="9.9499999999999993" customHeight="1" x14ac:dyDescent="0.2">
      <c r="B554" s="116" t="s">
        <v>53</v>
      </c>
      <c r="D554" s="40"/>
      <c r="E554" s="75" t="s">
        <v>492</v>
      </c>
      <c r="F554" s="75"/>
      <c r="G554" s="30" t="s">
        <v>46</v>
      </c>
      <c r="H554" s="30"/>
      <c r="I554" s="30"/>
      <c r="J554" s="30"/>
      <c r="K554" s="30"/>
      <c r="L554" s="30" t="s">
        <v>507</v>
      </c>
      <c r="M554" s="30"/>
      <c r="N554" s="30"/>
      <c r="P554" s="75" t="s">
        <v>495</v>
      </c>
      <c r="Q554" s="91"/>
      <c r="R554" s="29"/>
      <c r="S554" s="39">
        <f t="shared" si="395"/>
        <v>46.4</v>
      </c>
      <c r="T554" s="37" t="s">
        <v>252</v>
      </c>
      <c r="U554" s="5" t="str">
        <f>+Instructions!$B$3</f>
        <v>J</v>
      </c>
      <c r="V554" s="52"/>
      <c r="W554" s="56">
        <f>+Instructions!$C$22</f>
        <v>0</v>
      </c>
      <c r="X554" s="17">
        <f t="shared" si="413"/>
        <v>46.4</v>
      </c>
      <c r="Y554" s="52"/>
      <c r="Z554" s="6" t="s">
        <v>616</v>
      </c>
      <c r="AA554" s="39">
        <v>46.4</v>
      </c>
      <c r="AB554" s="60">
        <f t="shared" si="414"/>
        <v>0</v>
      </c>
      <c r="AC554" s="17">
        <f t="shared" si="415"/>
        <v>46.4</v>
      </c>
      <c r="AD554" s="12">
        <f t="shared" si="416"/>
        <v>0</v>
      </c>
      <c r="AE554" s="124"/>
      <c r="AF554" s="131">
        <v>1</v>
      </c>
      <c r="AG554" s="38">
        <f t="shared" si="417"/>
        <v>46.4</v>
      </c>
      <c r="AH554" s="52"/>
      <c r="AJ554" s="17">
        <f t="shared" si="418"/>
        <v>46.4</v>
      </c>
      <c r="AK554" s="17">
        <f t="shared" si="419"/>
        <v>0</v>
      </c>
      <c r="AL554" s="17">
        <f t="shared" si="420"/>
        <v>0</v>
      </c>
      <c r="AM554" s="17" t="str">
        <f t="shared" si="421"/>
        <v/>
      </c>
      <c r="AO554" s="31" t="s">
        <v>57</v>
      </c>
    </row>
    <row r="555" spans="2:41" s="3" customFormat="1" ht="9.9499999999999993" customHeight="1" x14ac:dyDescent="0.2">
      <c r="B555" s="116" t="s">
        <v>53</v>
      </c>
      <c r="D555" s="40"/>
      <c r="E555" s="75" t="s">
        <v>554</v>
      </c>
      <c r="F555" s="75"/>
      <c r="G555" s="30" t="s">
        <v>46</v>
      </c>
      <c r="H555" s="30"/>
      <c r="I555" s="30"/>
      <c r="J555" s="30"/>
      <c r="K555" s="30"/>
      <c r="L555" s="30" t="s">
        <v>508</v>
      </c>
      <c r="M555" s="30"/>
      <c r="N555" s="30"/>
      <c r="P555" s="75" t="s">
        <v>555</v>
      </c>
      <c r="Q555" s="91"/>
      <c r="R555" s="29"/>
      <c r="S555" s="39">
        <v>45.35</v>
      </c>
      <c r="T555" s="37" t="s">
        <v>252</v>
      </c>
      <c r="U555" s="5" t="s">
        <v>276</v>
      </c>
      <c r="V555" s="52"/>
      <c r="W555" s="56">
        <v>0</v>
      </c>
      <c r="X555" s="17">
        <v>45.35</v>
      </c>
      <c r="Y555" s="52"/>
      <c r="Z555" s="6" t="s">
        <v>557</v>
      </c>
      <c r="AA555" s="39">
        <v>45.35</v>
      </c>
      <c r="AB555" s="60">
        <v>0</v>
      </c>
      <c r="AC555" s="17">
        <v>45.35</v>
      </c>
      <c r="AD555" s="12">
        <v>0</v>
      </c>
      <c r="AE555" s="124"/>
      <c r="AF555" s="131">
        <v>1</v>
      </c>
      <c r="AG555" s="38">
        <v>45.35</v>
      </c>
      <c r="AH555" s="52"/>
      <c r="AJ555" s="17">
        <v>45.35</v>
      </c>
      <c r="AK555" s="17">
        <v>0</v>
      </c>
      <c r="AL555" s="17">
        <v>0</v>
      </c>
      <c r="AM555" s="17" t="s">
        <v>556</v>
      </c>
      <c r="AO555" s="31" t="s">
        <v>57</v>
      </c>
    </row>
    <row r="556" spans="2:41" s="3" customFormat="1" ht="9.9499999999999993" customHeight="1" x14ac:dyDescent="0.2">
      <c r="B556" s="116" t="s">
        <v>53</v>
      </c>
      <c r="D556" s="40"/>
      <c r="E556" s="75" t="s">
        <v>492</v>
      </c>
      <c r="F556" s="75"/>
      <c r="G556" s="30" t="s">
        <v>46</v>
      </c>
      <c r="H556" s="30"/>
      <c r="I556" s="30"/>
      <c r="J556" s="30"/>
      <c r="K556" s="30"/>
      <c r="L556" s="30" t="s">
        <v>508</v>
      </c>
      <c r="M556" s="30"/>
      <c r="N556" s="30"/>
      <c r="P556" s="75" t="s">
        <v>495</v>
      </c>
      <c r="Q556" s="91"/>
      <c r="R556" s="29"/>
      <c r="S556" s="39">
        <f t="shared" si="395"/>
        <v>41.3</v>
      </c>
      <c r="T556" s="37" t="s">
        <v>252</v>
      </c>
      <c r="U556" s="5" t="str">
        <f>+Instructions!$B$3</f>
        <v>J</v>
      </c>
      <c r="V556" s="52"/>
      <c r="W556" s="56">
        <f>+Instructions!$C$22</f>
        <v>0</v>
      </c>
      <c r="X556" s="17">
        <f t="shared" si="413"/>
        <v>41.3</v>
      </c>
      <c r="Y556" s="52"/>
      <c r="Z556" s="6" t="s">
        <v>556</v>
      </c>
      <c r="AA556" s="39">
        <v>41.3</v>
      </c>
      <c r="AB556" s="60">
        <f t="shared" si="414"/>
        <v>0</v>
      </c>
      <c r="AC556" s="17">
        <f t="shared" si="415"/>
        <v>41.3</v>
      </c>
      <c r="AD556" s="12">
        <f t="shared" si="416"/>
        <v>0</v>
      </c>
      <c r="AE556" s="124"/>
      <c r="AF556" s="131">
        <v>1</v>
      </c>
      <c r="AG556" s="38">
        <f t="shared" si="417"/>
        <v>41.3</v>
      </c>
      <c r="AH556" s="52"/>
      <c r="AJ556" s="17">
        <f t="shared" si="418"/>
        <v>41.3</v>
      </c>
      <c r="AK556" s="17">
        <f t="shared" si="419"/>
        <v>0</v>
      </c>
      <c r="AL556" s="17">
        <f t="shared" si="420"/>
        <v>0</v>
      </c>
      <c r="AM556" s="17" t="str">
        <f t="shared" si="421"/>
        <v/>
      </c>
      <c r="AO556" s="31" t="s">
        <v>57</v>
      </c>
    </row>
    <row r="557" spans="2:41" s="3" customFormat="1" ht="9.9499999999999993" customHeight="1" x14ac:dyDescent="0.2">
      <c r="B557" s="116" t="s">
        <v>53</v>
      </c>
      <c r="D557" s="40"/>
      <c r="E557" s="75" t="s">
        <v>497</v>
      </c>
      <c r="F557" s="75"/>
      <c r="G557" s="30" t="s">
        <v>46</v>
      </c>
      <c r="H557" s="30"/>
      <c r="I557" s="30"/>
      <c r="J557" s="30"/>
      <c r="K557" s="30"/>
      <c r="L557" s="30" t="s">
        <v>508</v>
      </c>
      <c r="M557" s="30"/>
      <c r="N557" s="30"/>
      <c r="P557" s="75" t="s">
        <v>499</v>
      </c>
      <c r="Q557" s="91"/>
      <c r="R557" s="29"/>
      <c r="S557" s="39">
        <f t="shared" si="395"/>
        <v>41.3</v>
      </c>
      <c r="T557" s="37" t="s">
        <v>252</v>
      </c>
      <c r="U557" s="5" t="str">
        <f>+Instructions!$B$3</f>
        <v>J</v>
      </c>
      <c r="V557" s="52"/>
      <c r="W557" s="56">
        <f>+Instructions!$C$22</f>
        <v>0</v>
      </c>
      <c r="X557" s="17">
        <f t="shared" ref="X557:X564" si="432">ROUND($AA557*(1-W557)+0.004999,2)</f>
        <v>41.3</v>
      </c>
      <c r="Y557" s="52"/>
      <c r="Z557" s="6" t="s">
        <v>556</v>
      </c>
      <c r="AA557" s="39">
        <v>41.3</v>
      </c>
      <c r="AB557" s="60">
        <f t="shared" ref="AB557:AB564" si="433">+W557</f>
        <v>0</v>
      </c>
      <c r="AC557" s="17">
        <f t="shared" ref="AC557:AC564" si="434">+X557</f>
        <v>41.3</v>
      </c>
      <c r="AD557" s="12">
        <f t="shared" ref="AD557:AD564" si="435">(AG557-AC557)/AG557</f>
        <v>0</v>
      </c>
      <c r="AE557" s="124"/>
      <c r="AF557" s="131">
        <v>1</v>
      </c>
      <c r="AG557" s="38">
        <f t="shared" ref="AG557:AG564" si="436">SUM(AJ557:AL557)+AE557</f>
        <v>41.3</v>
      </c>
      <c r="AH557" s="52"/>
      <c r="AJ557" s="17">
        <f t="shared" ref="AJ557:AJ564" si="437">ROUND(AC557/(1-VLOOKUP(AF557,Group,2,FALSE)),2)</f>
        <v>41.3</v>
      </c>
      <c r="AK557" s="17">
        <f t="shared" ref="AK557:AK564" si="438">IF(VLOOKUP(AF557,Group,5,FALSE)="YES",VLOOKUP(ROUND(ROUND(AJ557,1)-AJ557,2),Round,2,FALSE)+VLOOKUP(AF557,Group,6,FALSE),0)</f>
        <v>0</v>
      </c>
      <c r="AL557" s="17">
        <f t="shared" ref="AL557:AL564" si="439">IF(VLOOKUP(AF557,Group,7,FALSE)="",0,ROUND(AJ557-0.04999,1)-AJ557+AM557)</f>
        <v>0</v>
      </c>
      <c r="AM557" s="17" t="str">
        <f t="shared" ref="AM557:AM564" si="440">IF(VLOOKUP(AF557,Group,7,FALSE)="","",VLOOKUP(AF557,Group,7,FALSE))</f>
        <v/>
      </c>
      <c r="AO557" s="31" t="s">
        <v>57</v>
      </c>
    </row>
    <row r="558" spans="2:41" s="3" customFormat="1" ht="9.9499999999999993" customHeight="1" x14ac:dyDescent="0.2">
      <c r="B558" s="116" t="s">
        <v>53</v>
      </c>
      <c r="D558" s="40"/>
      <c r="E558" s="75" t="s">
        <v>554</v>
      </c>
      <c r="F558" s="75"/>
      <c r="G558" s="30" t="s">
        <v>46</v>
      </c>
      <c r="H558" s="30"/>
      <c r="I558" s="30"/>
      <c r="J558" s="30"/>
      <c r="K558" s="30"/>
      <c r="L558" s="30" t="s">
        <v>509</v>
      </c>
      <c r="M558" s="30"/>
      <c r="N558" s="30"/>
      <c r="P558" s="75" t="s">
        <v>555</v>
      </c>
      <c r="Q558" s="91"/>
      <c r="R558" s="29"/>
      <c r="S558" s="39">
        <v>45.35</v>
      </c>
      <c r="T558" s="37" t="s">
        <v>252</v>
      </c>
      <c r="U558" s="5" t="s">
        <v>276</v>
      </c>
      <c r="V558" s="52"/>
      <c r="W558" s="56">
        <v>0</v>
      </c>
      <c r="X558" s="17">
        <v>45.35</v>
      </c>
      <c r="Y558" s="52"/>
      <c r="Z558" s="6" t="s">
        <v>557</v>
      </c>
      <c r="AA558" s="39">
        <v>45.35</v>
      </c>
      <c r="AB558" s="60">
        <v>0</v>
      </c>
      <c r="AC558" s="17">
        <v>45.35</v>
      </c>
      <c r="AD558" s="12">
        <v>0</v>
      </c>
      <c r="AE558" s="124"/>
      <c r="AF558" s="131">
        <v>1</v>
      </c>
      <c r="AG558" s="38">
        <v>45.35</v>
      </c>
      <c r="AH558" s="52"/>
      <c r="AJ558" s="17">
        <v>45.35</v>
      </c>
      <c r="AK558" s="17">
        <v>0</v>
      </c>
      <c r="AL558" s="17">
        <v>0</v>
      </c>
      <c r="AM558" s="17" t="s">
        <v>556</v>
      </c>
      <c r="AO558" s="31" t="s">
        <v>57</v>
      </c>
    </row>
    <row r="559" spans="2:41" s="3" customFormat="1" ht="9.9499999999999993" customHeight="1" x14ac:dyDescent="0.2">
      <c r="B559" s="116" t="s">
        <v>53</v>
      </c>
      <c r="D559" s="40"/>
      <c r="E559" s="75" t="s">
        <v>492</v>
      </c>
      <c r="F559" s="75"/>
      <c r="G559" s="30" t="s">
        <v>46</v>
      </c>
      <c r="H559" s="30"/>
      <c r="I559" s="30"/>
      <c r="J559" s="30"/>
      <c r="K559" s="30"/>
      <c r="L559" s="30" t="s">
        <v>509</v>
      </c>
      <c r="M559" s="30"/>
      <c r="N559" s="30"/>
      <c r="P559" s="75" t="s">
        <v>495</v>
      </c>
      <c r="Q559" s="91"/>
      <c r="R559" s="29"/>
      <c r="S559" s="39">
        <f t="shared" si="395"/>
        <v>41.3</v>
      </c>
      <c r="T559" s="37" t="s">
        <v>252</v>
      </c>
      <c r="U559" s="5" t="str">
        <f>+Instructions!$B$3</f>
        <v>J</v>
      </c>
      <c r="V559" s="52"/>
      <c r="W559" s="56">
        <f>+Instructions!$C$22</f>
        <v>0</v>
      </c>
      <c r="X559" s="17">
        <f t="shared" si="432"/>
        <v>41.3</v>
      </c>
      <c r="Y559" s="52"/>
      <c r="Z559" s="6" t="s">
        <v>556</v>
      </c>
      <c r="AA559" s="39">
        <v>41.3</v>
      </c>
      <c r="AB559" s="60">
        <f t="shared" si="433"/>
        <v>0</v>
      </c>
      <c r="AC559" s="17">
        <f t="shared" si="434"/>
        <v>41.3</v>
      </c>
      <c r="AD559" s="12">
        <f t="shared" si="435"/>
        <v>0</v>
      </c>
      <c r="AE559" s="124"/>
      <c r="AF559" s="131">
        <v>1</v>
      </c>
      <c r="AG559" s="38">
        <f t="shared" si="436"/>
        <v>41.3</v>
      </c>
      <c r="AH559" s="52"/>
      <c r="AJ559" s="17">
        <f t="shared" si="437"/>
        <v>41.3</v>
      </c>
      <c r="AK559" s="17">
        <f t="shared" si="438"/>
        <v>0</v>
      </c>
      <c r="AL559" s="17">
        <f t="shared" si="439"/>
        <v>0</v>
      </c>
      <c r="AM559" s="17" t="str">
        <f t="shared" si="440"/>
        <v/>
      </c>
      <c r="AO559" s="31" t="s">
        <v>57</v>
      </c>
    </row>
    <row r="560" spans="2:41" s="3" customFormat="1" ht="9.9499999999999993" customHeight="1" x14ac:dyDescent="0.2">
      <c r="B560" s="116" t="s">
        <v>53</v>
      </c>
      <c r="D560" s="40"/>
      <c r="E560" s="75" t="s">
        <v>497</v>
      </c>
      <c r="F560" s="75"/>
      <c r="G560" s="30" t="s">
        <v>46</v>
      </c>
      <c r="H560" s="30"/>
      <c r="I560" s="30"/>
      <c r="J560" s="30"/>
      <c r="K560" s="30"/>
      <c r="L560" s="30" t="s">
        <v>509</v>
      </c>
      <c r="M560" s="30"/>
      <c r="N560" s="30"/>
      <c r="P560" s="75" t="s">
        <v>499</v>
      </c>
      <c r="Q560" s="91"/>
      <c r="R560" s="29"/>
      <c r="S560" s="39">
        <f t="shared" si="395"/>
        <v>41.3</v>
      </c>
      <c r="T560" s="37" t="s">
        <v>252</v>
      </c>
      <c r="U560" s="5" t="str">
        <f>+Instructions!$B$3</f>
        <v>J</v>
      </c>
      <c r="V560" s="52"/>
      <c r="W560" s="56">
        <f>+Instructions!$C$22</f>
        <v>0</v>
      </c>
      <c r="X560" s="17">
        <f t="shared" si="432"/>
        <v>41.3</v>
      </c>
      <c r="Y560" s="52"/>
      <c r="Z560" s="6" t="s">
        <v>556</v>
      </c>
      <c r="AA560" s="39">
        <v>41.3</v>
      </c>
      <c r="AB560" s="60">
        <f t="shared" si="433"/>
        <v>0</v>
      </c>
      <c r="AC560" s="17">
        <f t="shared" si="434"/>
        <v>41.3</v>
      </c>
      <c r="AD560" s="12">
        <f t="shared" si="435"/>
        <v>0</v>
      </c>
      <c r="AE560" s="124"/>
      <c r="AF560" s="131">
        <v>1</v>
      </c>
      <c r="AG560" s="38">
        <f t="shared" si="436"/>
        <v>41.3</v>
      </c>
      <c r="AH560" s="52"/>
      <c r="AJ560" s="17">
        <f t="shared" si="437"/>
        <v>41.3</v>
      </c>
      <c r="AK560" s="17">
        <f t="shared" si="438"/>
        <v>0</v>
      </c>
      <c r="AL560" s="17">
        <f t="shared" si="439"/>
        <v>0</v>
      </c>
      <c r="AM560" s="17" t="str">
        <f t="shared" si="440"/>
        <v/>
      </c>
      <c r="AO560" s="31" t="s">
        <v>57</v>
      </c>
    </row>
    <row r="561" spans="2:41" s="3" customFormat="1" ht="9.9499999999999993" customHeight="1" x14ac:dyDescent="0.2">
      <c r="B561" s="116" t="s">
        <v>53</v>
      </c>
      <c r="D561" s="40"/>
      <c r="E561" s="75" t="s">
        <v>501</v>
      </c>
      <c r="F561" s="75"/>
      <c r="G561" s="30" t="s">
        <v>46</v>
      </c>
      <c r="H561" s="30"/>
      <c r="I561" s="30"/>
      <c r="J561" s="30"/>
      <c r="K561" s="30"/>
      <c r="L561" s="30" t="s">
        <v>509</v>
      </c>
      <c r="M561" s="30"/>
      <c r="N561" s="30"/>
      <c r="P561" s="75" t="s">
        <v>502</v>
      </c>
      <c r="Q561" s="91"/>
      <c r="R561" s="29"/>
      <c r="S561" s="39">
        <f t="shared" si="395"/>
        <v>41.3</v>
      </c>
      <c r="T561" s="37" t="s">
        <v>252</v>
      </c>
      <c r="U561" s="5" t="str">
        <f>+Instructions!$B$3</f>
        <v>J</v>
      </c>
      <c r="V561" s="52"/>
      <c r="W561" s="56">
        <f>+Instructions!$C$22</f>
        <v>0</v>
      </c>
      <c r="X561" s="17">
        <f t="shared" si="432"/>
        <v>41.3</v>
      </c>
      <c r="Y561" s="52"/>
      <c r="Z561" s="6" t="s">
        <v>556</v>
      </c>
      <c r="AA561" s="39">
        <v>41.3</v>
      </c>
      <c r="AB561" s="60">
        <f t="shared" si="433"/>
        <v>0</v>
      </c>
      <c r="AC561" s="17">
        <f t="shared" si="434"/>
        <v>41.3</v>
      </c>
      <c r="AD561" s="12">
        <f t="shared" si="435"/>
        <v>0</v>
      </c>
      <c r="AE561" s="124"/>
      <c r="AF561" s="131">
        <v>1</v>
      </c>
      <c r="AG561" s="38">
        <f t="shared" si="436"/>
        <v>41.3</v>
      </c>
      <c r="AH561" s="52"/>
      <c r="AJ561" s="17">
        <f t="shared" si="437"/>
        <v>41.3</v>
      </c>
      <c r="AK561" s="17">
        <f t="shared" si="438"/>
        <v>0</v>
      </c>
      <c r="AL561" s="17">
        <f t="shared" si="439"/>
        <v>0</v>
      </c>
      <c r="AM561" s="17" t="str">
        <f t="shared" si="440"/>
        <v/>
      </c>
      <c r="AO561" s="31" t="s">
        <v>57</v>
      </c>
    </row>
    <row r="562" spans="2:41" s="3" customFormat="1" ht="9.9499999999999993" customHeight="1" x14ac:dyDescent="0.2">
      <c r="B562" s="116" t="s">
        <v>53</v>
      </c>
      <c r="D562" s="40"/>
      <c r="E562" s="75" t="s">
        <v>554</v>
      </c>
      <c r="F562" s="75"/>
      <c r="G562" s="30" t="s">
        <v>46</v>
      </c>
      <c r="H562" s="30"/>
      <c r="I562" s="30"/>
      <c r="J562" s="30"/>
      <c r="K562" s="30"/>
      <c r="L562" s="30" t="s">
        <v>510</v>
      </c>
      <c r="M562" s="30"/>
      <c r="N562" s="30"/>
      <c r="P562" s="75" t="s">
        <v>555</v>
      </c>
      <c r="Q562" s="91"/>
      <c r="R562" s="29"/>
      <c r="S562" s="39">
        <v>45.35</v>
      </c>
      <c r="T562" s="37" t="s">
        <v>252</v>
      </c>
      <c r="U562" s="5" t="s">
        <v>276</v>
      </c>
      <c r="V562" s="52"/>
      <c r="W562" s="56">
        <v>0</v>
      </c>
      <c r="X562" s="17">
        <v>45.35</v>
      </c>
      <c r="Y562" s="52"/>
      <c r="Z562" s="6" t="s">
        <v>557</v>
      </c>
      <c r="AA562" s="39">
        <v>45.35</v>
      </c>
      <c r="AB562" s="60">
        <v>0</v>
      </c>
      <c r="AC562" s="17">
        <v>45.35</v>
      </c>
      <c r="AD562" s="12">
        <v>0</v>
      </c>
      <c r="AE562" s="124"/>
      <c r="AF562" s="131">
        <v>1</v>
      </c>
      <c r="AG562" s="38">
        <v>45.35</v>
      </c>
      <c r="AH562" s="52"/>
      <c r="AJ562" s="17">
        <v>45.35</v>
      </c>
      <c r="AK562" s="17">
        <v>0</v>
      </c>
      <c r="AL562" s="17">
        <v>0</v>
      </c>
      <c r="AM562" s="17" t="s">
        <v>556</v>
      </c>
      <c r="AO562" s="31" t="s">
        <v>57</v>
      </c>
    </row>
    <row r="563" spans="2:41" s="3" customFormat="1" ht="9.9499999999999993" customHeight="1" x14ac:dyDescent="0.2">
      <c r="B563" s="116" t="s">
        <v>53</v>
      </c>
      <c r="D563" s="40"/>
      <c r="E563" s="75" t="s">
        <v>492</v>
      </c>
      <c r="F563" s="75"/>
      <c r="G563" s="30" t="s">
        <v>46</v>
      </c>
      <c r="H563" s="30"/>
      <c r="I563" s="30"/>
      <c r="J563" s="30"/>
      <c r="K563" s="30"/>
      <c r="L563" s="30" t="s">
        <v>510</v>
      </c>
      <c r="M563" s="30"/>
      <c r="N563" s="30"/>
      <c r="P563" s="75" t="s">
        <v>495</v>
      </c>
      <c r="Q563" s="91"/>
      <c r="R563" s="29"/>
      <c r="S563" s="39">
        <f t="shared" si="395"/>
        <v>41.3</v>
      </c>
      <c r="T563" s="37" t="s">
        <v>252</v>
      </c>
      <c r="U563" s="5" t="str">
        <f>+Instructions!$B$3</f>
        <v>J</v>
      </c>
      <c r="V563" s="52"/>
      <c r="W563" s="56">
        <f>+Instructions!$C$22</f>
        <v>0</v>
      </c>
      <c r="X563" s="17">
        <f t="shared" si="432"/>
        <v>41.3</v>
      </c>
      <c r="Y563" s="52"/>
      <c r="Z563" s="6" t="s">
        <v>556</v>
      </c>
      <c r="AA563" s="39">
        <v>41.3</v>
      </c>
      <c r="AB563" s="60">
        <f t="shared" si="433"/>
        <v>0</v>
      </c>
      <c r="AC563" s="17">
        <f t="shared" si="434"/>
        <v>41.3</v>
      </c>
      <c r="AD563" s="12">
        <f t="shared" si="435"/>
        <v>0</v>
      </c>
      <c r="AE563" s="124"/>
      <c r="AF563" s="131">
        <v>1</v>
      </c>
      <c r="AG563" s="38">
        <f t="shared" si="436"/>
        <v>41.3</v>
      </c>
      <c r="AH563" s="52"/>
      <c r="AJ563" s="17">
        <f t="shared" si="437"/>
        <v>41.3</v>
      </c>
      <c r="AK563" s="17">
        <f t="shared" si="438"/>
        <v>0</v>
      </c>
      <c r="AL563" s="17">
        <f t="shared" si="439"/>
        <v>0</v>
      </c>
      <c r="AM563" s="17" t="str">
        <f t="shared" si="440"/>
        <v/>
      </c>
      <c r="AO563" s="31" t="s">
        <v>57</v>
      </c>
    </row>
    <row r="564" spans="2:41" s="3" customFormat="1" ht="9.9499999999999993" customHeight="1" x14ac:dyDescent="0.2">
      <c r="B564" s="116" t="s">
        <v>53</v>
      </c>
      <c r="D564" s="40"/>
      <c r="E564" s="75" t="s">
        <v>497</v>
      </c>
      <c r="F564" s="75"/>
      <c r="G564" s="30" t="s">
        <v>46</v>
      </c>
      <c r="H564" s="30"/>
      <c r="I564" s="30"/>
      <c r="J564" s="30"/>
      <c r="K564" s="30"/>
      <c r="L564" s="30" t="s">
        <v>510</v>
      </c>
      <c r="M564" s="30"/>
      <c r="N564" s="30"/>
      <c r="P564" s="75" t="s">
        <v>499</v>
      </c>
      <c r="Q564" s="91"/>
      <c r="R564" s="29"/>
      <c r="S564" s="39">
        <f t="shared" si="395"/>
        <v>41.3</v>
      </c>
      <c r="T564" s="37" t="s">
        <v>252</v>
      </c>
      <c r="U564" s="5" t="str">
        <f>+Instructions!$B$3</f>
        <v>J</v>
      </c>
      <c r="V564" s="52"/>
      <c r="W564" s="56">
        <f>+Instructions!$C$22</f>
        <v>0</v>
      </c>
      <c r="X564" s="17">
        <f t="shared" si="432"/>
        <v>41.3</v>
      </c>
      <c r="Y564" s="52"/>
      <c r="Z564" s="6" t="s">
        <v>556</v>
      </c>
      <c r="AA564" s="39">
        <v>41.3</v>
      </c>
      <c r="AB564" s="60">
        <f t="shared" si="433"/>
        <v>0</v>
      </c>
      <c r="AC564" s="17">
        <f t="shared" si="434"/>
        <v>41.3</v>
      </c>
      <c r="AD564" s="12">
        <f t="shared" si="435"/>
        <v>0</v>
      </c>
      <c r="AE564" s="124"/>
      <c r="AF564" s="131">
        <v>1</v>
      </c>
      <c r="AG564" s="38">
        <f t="shared" si="436"/>
        <v>41.3</v>
      </c>
      <c r="AH564" s="52"/>
      <c r="AJ564" s="17">
        <f t="shared" si="437"/>
        <v>41.3</v>
      </c>
      <c r="AK564" s="17">
        <f t="shared" si="438"/>
        <v>0</v>
      </c>
      <c r="AL564" s="17">
        <f t="shared" si="439"/>
        <v>0</v>
      </c>
      <c r="AM564" s="17" t="str">
        <f t="shared" si="440"/>
        <v/>
      </c>
      <c r="AO564" s="31" t="s">
        <v>57</v>
      </c>
    </row>
    <row r="565" spans="2:41" s="3" customFormat="1" ht="9.9499999999999993" customHeight="1" x14ac:dyDescent="0.2">
      <c r="B565" s="116" t="s">
        <v>53</v>
      </c>
      <c r="D565" s="40"/>
      <c r="E565" s="75" t="s">
        <v>554</v>
      </c>
      <c r="F565" s="75"/>
      <c r="G565" s="30" t="s">
        <v>46</v>
      </c>
      <c r="H565" s="30"/>
      <c r="I565" s="30"/>
      <c r="J565" s="30"/>
      <c r="K565" s="30"/>
      <c r="L565" s="30" t="s">
        <v>511</v>
      </c>
      <c r="M565" s="30"/>
      <c r="N565" s="30"/>
      <c r="P565" s="75" t="s">
        <v>555</v>
      </c>
      <c r="Q565" s="91"/>
      <c r="R565" s="29"/>
      <c r="S565" s="39">
        <v>45.35</v>
      </c>
      <c r="T565" s="37" t="s">
        <v>252</v>
      </c>
      <c r="U565" s="5" t="s">
        <v>276</v>
      </c>
      <c r="V565" s="52"/>
      <c r="W565" s="56">
        <v>0</v>
      </c>
      <c r="X565" s="17">
        <v>45.35</v>
      </c>
      <c r="Y565" s="52"/>
      <c r="Z565" s="6" t="s">
        <v>557</v>
      </c>
      <c r="AA565" s="39">
        <v>45.35</v>
      </c>
      <c r="AB565" s="60">
        <v>0</v>
      </c>
      <c r="AC565" s="17">
        <v>45.35</v>
      </c>
      <c r="AD565" s="12">
        <v>0</v>
      </c>
      <c r="AE565" s="124"/>
      <c r="AF565" s="131">
        <v>1</v>
      </c>
      <c r="AG565" s="38">
        <v>45.35</v>
      </c>
      <c r="AH565" s="52"/>
      <c r="AJ565" s="17">
        <v>45.35</v>
      </c>
      <c r="AK565" s="17">
        <v>0</v>
      </c>
      <c r="AL565" s="17">
        <v>0</v>
      </c>
      <c r="AM565" s="17" t="s">
        <v>556</v>
      </c>
      <c r="AO565" s="31" t="s">
        <v>57</v>
      </c>
    </row>
    <row r="566" spans="2:41" s="3" customFormat="1" ht="9.9499999999999993" customHeight="1" x14ac:dyDescent="0.2">
      <c r="B566" s="116" t="s">
        <v>53</v>
      </c>
      <c r="D566" s="40"/>
      <c r="E566" s="75" t="s">
        <v>492</v>
      </c>
      <c r="F566" s="75"/>
      <c r="G566" s="30" t="s">
        <v>46</v>
      </c>
      <c r="H566" s="30"/>
      <c r="I566" s="30"/>
      <c r="J566" s="30"/>
      <c r="K566" s="30"/>
      <c r="L566" s="30" t="s">
        <v>511</v>
      </c>
      <c r="M566" s="30"/>
      <c r="N566" s="30"/>
      <c r="P566" s="75" t="s">
        <v>495</v>
      </c>
      <c r="Q566" s="91"/>
      <c r="R566" s="29"/>
      <c r="S566" s="39">
        <f t="shared" si="395"/>
        <v>41.3</v>
      </c>
      <c r="T566" s="37" t="s">
        <v>252</v>
      </c>
      <c r="U566" s="5" t="str">
        <f>+Instructions!$B$3</f>
        <v>J</v>
      </c>
      <c r="V566" s="52"/>
      <c r="W566" s="56">
        <f>+Instructions!$C$22</f>
        <v>0</v>
      </c>
      <c r="X566" s="17">
        <f t="shared" ref="X566:X587" si="441">ROUND($AA566*(1-W566)+0.004999,2)</f>
        <v>41.3</v>
      </c>
      <c r="Y566" s="52"/>
      <c r="Z566" s="6" t="s">
        <v>556</v>
      </c>
      <c r="AA566" s="39">
        <v>41.3</v>
      </c>
      <c r="AB566" s="60">
        <f t="shared" ref="AB566:AB587" si="442">+W566</f>
        <v>0</v>
      </c>
      <c r="AC566" s="17">
        <f t="shared" ref="AC566:AC587" si="443">+X566</f>
        <v>41.3</v>
      </c>
      <c r="AD566" s="12">
        <f t="shared" ref="AD566:AD587" si="444">(AG566-AC566)/AG566</f>
        <v>0</v>
      </c>
      <c r="AE566" s="124"/>
      <c r="AF566" s="131">
        <v>1</v>
      </c>
      <c r="AG566" s="38">
        <f t="shared" ref="AG566:AG587" si="445">SUM(AJ566:AL566)+AE566</f>
        <v>41.3</v>
      </c>
      <c r="AH566" s="52"/>
      <c r="AJ566" s="17">
        <f t="shared" ref="AJ566:AJ587" si="446">ROUND(AC566/(1-VLOOKUP(AF566,Group,2,FALSE)),2)</f>
        <v>41.3</v>
      </c>
      <c r="AK566" s="17">
        <f t="shared" ref="AK566:AK587" si="447">IF(VLOOKUP(AF566,Group,5,FALSE)="YES",VLOOKUP(ROUND(ROUND(AJ566,1)-AJ566,2),Round,2,FALSE)+VLOOKUP(AF566,Group,6,FALSE),0)</f>
        <v>0</v>
      </c>
      <c r="AL566" s="17">
        <f t="shared" ref="AL566:AL587" si="448">IF(VLOOKUP(AF566,Group,7,FALSE)="",0,ROUND(AJ566-0.04999,1)-AJ566+AM566)</f>
        <v>0</v>
      </c>
      <c r="AM566" s="17" t="str">
        <f t="shared" ref="AM566:AM587" si="449">IF(VLOOKUP(AF566,Group,7,FALSE)="","",VLOOKUP(AF566,Group,7,FALSE))</f>
        <v/>
      </c>
      <c r="AO566" s="31" t="s">
        <v>57</v>
      </c>
    </row>
    <row r="567" spans="2:41" s="3" customFormat="1" ht="9.9499999999999993" customHeight="1" x14ac:dyDescent="0.2">
      <c r="B567" s="116" t="s">
        <v>53</v>
      </c>
      <c r="D567" s="40"/>
      <c r="E567" s="75" t="s">
        <v>492</v>
      </c>
      <c r="F567" s="75"/>
      <c r="G567" s="30" t="s">
        <v>46</v>
      </c>
      <c r="H567" s="30"/>
      <c r="I567" s="30"/>
      <c r="J567" s="30"/>
      <c r="K567" s="30"/>
      <c r="L567" s="30" t="s">
        <v>531</v>
      </c>
      <c r="M567" s="30"/>
      <c r="N567" s="30"/>
      <c r="P567" s="75" t="s">
        <v>495</v>
      </c>
      <c r="Q567" s="91"/>
      <c r="R567" s="29"/>
      <c r="S567" s="39">
        <f>IF(Suggested="Yes",AA567,AG567)</f>
        <v>70.75</v>
      </c>
      <c r="T567" s="37" t="s">
        <v>252</v>
      </c>
      <c r="U567" s="5" t="str">
        <f>+Instructions!$B$3</f>
        <v>J</v>
      </c>
      <c r="V567" s="52"/>
      <c r="W567" s="56">
        <f>+Instructions!$C$22</f>
        <v>0</v>
      </c>
      <c r="X567" s="17">
        <f t="shared" si="441"/>
        <v>70.75</v>
      </c>
      <c r="Y567" s="52"/>
      <c r="Z567" s="6" t="s">
        <v>556</v>
      </c>
      <c r="AA567" s="39">
        <v>70.75</v>
      </c>
      <c r="AB567" s="60">
        <f t="shared" si="442"/>
        <v>0</v>
      </c>
      <c r="AC567" s="17">
        <f t="shared" si="443"/>
        <v>70.75</v>
      </c>
      <c r="AD567" s="12">
        <f t="shared" si="444"/>
        <v>0</v>
      </c>
      <c r="AE567" s="124"/>
      <c r="AF567" s="131">
        <v>1</v>
      </c>
      <c r="AG567" s="38">
        <f t="shared" si="445"/>
        <v>70.75</v>
      </c>
      <c r="AH567" s="52"/>
      <c r="AJ567" s="17">
        <f t="shared" si="446"/>
        <v>70.75</v>
      </c>
      <c r="AK567" s="17">
        <f t="shared" si="447"/>
        <v>0</v>
      </c>
      <c r="AL567" s="17">
        <f t="shared" si="448"/>
        <v>0</v>
      </c>
      <c r="AM567" s="17" t="str">
        <f t="shared" si="449"/>
        <v/>
      </c>
      <c r="AO567" s="31" t="s">
        <v>57</v>
      </c>
    </row>
    <row r="568" spans="2:41" s="3" customFormat="1" ht="9.9499999999999993" customHeight="1" x14ac:dyDescent="0.2">
      <c r="B568" s="116" t="s">
        <v>53</v>
      </c>
      <c r="D568" s="40"/>
      <c r="E568" s="75" t="s">
        <v>554</v>
      </c>
      <c r="F568" s="75"/>
      <c r="G568" s="30" t="s">
        <v>46</v>
      </c>
      <c r="H568" s="30"/>
      <c r="I568" s="30"/>
      <c r="J568" s="30"/>
      <c r="K568" s="30"/>
      <c r="L568" s="30" t="s">
        <v>512</v>
      </c>
      <c r="M568" s="30"/>
      <c r="N568" s="30"/>
      <c r="P568" s="75" t="s">
        <v>555</v>
      </c>
      <c r="Q568" s="91"/>
      <c r="R568" s="29"/>
      <c r="S568" s="39">
        <v>45.35</v>
      </c>
      <c r="T568" s="37" t="s">
        <v>252</v>
      </c>
      <c r="U568" s="5" t="s">
        <v>276</v>
      </c>
      <c r="V568" s="52"/>
      <c r="W568" s="56">
        <v>0</v>
      </c>
      <c r="X568" s="17">
        <v>45.35</v>
      </c>
      <c r="Y568" s="52"/>
      <c r="Z568" s="6" t="s">
        <v>557</v>
      </c>
      <c r="AA568" s="39">
        <v>45.35</v>
      </c>
      <c r="AB568" s="60">
        <v>0</v>
      </c>
      <c r="AC568" s="17">
        <v>45.35</v>
      </c>
      <c r="AD568" s="12">
        <v>0</v>
      </c>
      <c r="AE568" s="124"/>
      <c r="AF568" s="131">
        <v>1</v>
      </c>
      <c r="AG568" s="38">
        <v>45.35</v>
      </c>
      <c r="AH568" s="52"/>
      <c r="AJ568" s="17">
        <v>45.35</v>
      </c>
      <c r="AK568" s="17">
        <v>0</v>
      </c>
      <c r="AL568" s="17">
        <v>0</v>
      </c>
      <c r="AM568" s="17" t="s">
        <v>556</v>
      </c>
      <c r="AO568" s="31" t="s">
        <v>57</v>
      </c>
    </row>
    <row r="569" spans="2:41" s="3" customFormat="1" ht="9.9499999999999993" customHeight="1" x14ac:dyDescent="0.2">
      <c r="B569" s="116" t="s">
        <v>53</v>
      </c>
      <c r="D569" s="40"/>
      <c r="E569" s="75" t="s">
        <v>492</v>
      </c>
      <c r="F569" s="75"/>
      <c r="G569" s="30" t="s">
        <v>46</v>
      </c>
      <c r="H569" s="30"/>
      <c r="I569" s="30"/>
      <c r="J569" s="30"/>
      <c r="K569" s="30"/>
      <c r="L569" s="30" t="s">
        <v>512</v>
      </c>
      <c r="M569" s="30"/>
      <c r="N569" s="30"/>
      <c r="P569" s="75" t="s">
        <v>495</v>
      </c>
      <c r="Q569" s="91"/>
      <c r="R569" s="29"/>
      <c r="S569" s="39">
        <f t="shared" si="395"/>
        <v>41.3</v>
      </c>
      <c r="T569" s="37" t="s">
        <v>252</v>
      </c>
      <c r="U569" s="5" t="str">
        <f>+Instructions!$B$3</f>
        <v>J</v>
      </c>
      <c r="V569" s="52"/>
      <c r="W569" s="56">
        <f>+Instructions!$C$22</f>
        <v>0</v>
      </c>
      <c r="X569" s="17">
        <f t="shared" si="441"/>
        <v>41.3</v>
      </c>
      <c r="Y569" s="52"/>
      <c r="Z569" s="6" t="s">
        <v>556</v>
      </c>
      <c r="AA569" s="39">
        <v>41.3</v>
      </c>
      <c r="AB569" s="60">
        <f t="shared" si="442"/>
        <v>0</v>
      </c>
      <c r="AC569" s="17">
        <f t="shared" si="443"/>
        <v>41.3</v>
      </c>
      <c r="AD569" s="12">
        <f t="shared" si="444"/>
        <v>0</v>
      </c>
      <c r="AE569" s="124"/>
      <c r="AF569" s="131">
        <v>1</v>
      </c>
      <c r="AG569" s="38">
        <f t="shared" si="445"/>
        <v>41.3</v>
      </c>
      <c r="AH569" s="52"/>
      <c r="AJ569" s="17">
        <f t="shared" si="446"/>
        <v>41.3</v>
      </c>
      <c r="AK569" s="17">
        <f t="shared" si="447"/>
        <v>0</v>
      </c>
      <c r="AL569" s="17">
        <f t="shared" si="448"/>
        <v>0</v>
      </c>
      <c r="AM569" s="17" t="str">
        <f t="shared" si="449"/>
        <v/>
      </c>
      <c r="AO569" s="31" t="s">
        <v>57</v>
      </c>
    </row>
    <row r="570" spans="2:41" s="3" customFormat="1" ht="9.9499999999999993" customHeight="1" x14ac:dyDescent="0.2">
      <c r="B570" s="116" t="s">
        <v>53</v>
      </c>
      <c r="D570" s="40"/>
      <c r="E570" s="75" t="s">
        <v>496</v>
      </c>
      <c r="F570" s="75"/>
      <c r="G570" s="30" t="s">
        <v>46</v>
      </c>
      <c r="H570" s="30"/>
      <c r="I570" s="30"/>
      <c r="J570" s="30"/>
      <c r="K570" s="30"/>
      <c r="L570" s="30" t="s">
        <v>512</v>
      </c>
      <c r="M570" s="30"/>
      <c r="N570" s="30"/>
      <c r="P570" s="75" t="s">
        <v>498</v>
      </c>
      <c r="Q570" s="91"/>
      <c r="R570" s="29"/>
      <c r="S570" s="39">
        <f t="shared" si="395"/>
        <v>41.3</v>
      </c>
      <c r="T570" s="37" t="s">
        <v>252</v>
      </c>
      <c r="U570" s="5" t="str">
        <f>+Instructions!$B$3</f>
        <v>J</v>
      </c>
      <c r="V570" s="52"/>
      <c r="W570" s="56">
        <f>+Instructions!$C$22</f>
        <v>0</v>
      </c>
      <c r="X570" s="17">
        <f t="shared" si="441"/>
        <v>41.3</v>
      </c>
      <c r="Y570" s="52"/>
      <c r="Z570" s="6" t="s">
        <v>556</v>
      </c>
      <c r="AA570" s="39">
        <v>41.3</v>
      </c>
      <c r="AB570" s="60">
        <f t="shared" si="442"/>
        <v>0</v>
      </c>
      <c r="AC570" s="17">
        <f t="shared" si="443"/>
        <v>41.3</v>
      </c>
      <c r="AD570" s="12">
        <f t="shared" si="444"/>
        <v>0</v>
      </c>
      <c r="AE570" s="124"/>
      <c r="AF570" s="131">
        <v>1</v>
      </c>
      <c r="AG570" s="38">
        <f t="shared" si="445"/>
        <v>41.3</v>
      </c>
      <c r="AH570" s="52"/>
      <c r="AJ570" s="17">
        <f t="shared" si="446"/>
        <v>41.3</v>
      </c>
      <c r="AK570" s="17">
        <f t="shared" si="447"/>
        <v>0</v>
      </c>
      <c r="AL570" s="17">
        <f t="shared" si="448"/>
        <v>0</v>
      </c>
      <c r="AM570" s="17" t="str">
        <f t="shared" si="449"/>
        <v/>
      </c>
      <c r="AO570" s="31" t="s">
        <v>57</v>
      </c>
    </row>
    <row r="571" spans="2:41" s="3" customFormat="1" ht="9.9499999999999993" customHeight="1" x14ac:dyDescent="0.2">
      <c r="B571" s="116" t="s">
        <v>53</v>
      </c>
      <c r="D571" s="40"/>
      <c r="E571" s="75" t="s">
        <v>497</v>
      </c>
      <c r="F571" s="75"/>
      <c r="G571" s="30" t="s">
        <v>46</v>
      </c>
      <c r="H571" s="30"/>
      <c r="I571" s="30"/>
      <c r="J571" s="30"/>
      <c r="K571" s="30"/>
      <c r="L571" s="30" t="s">
        <v>512</v>
      </c>
      <c r="M571" s="30"/>
      <c r="N571" s="30"/>
      <c r="P571" s="75" t="s">
        <v>499</v>
      </c>
      <c r="Q571" s="91"/>
      <c r="R571" s="29"/>
      <c r="S571" s="39">
        <f t="shared" si="395"/>
        <v>41.3</v>
      </c>
      <c r="T571" s="37" t="s">
        <v>252</v>
      </c>
      <c r="U571" s="5" t="str">
        <f>+Instructions!$B$3</f>
        <v>J</v>
      </c>
      <c r="V571" s="52"/>
      <c r="W571" s="56">
        <f>+Instructions!$C$22</f>
        <v>0</v>
      </c>
      <c r="X571" s="17">
        <f t="shared" si="441"/>
        <v>41.3</v>
      </c>
      <c r="Y571" s="52"/>
      <c r="Z571" s="6" t="s">
        <v>556</v>
      </c>
      <c r="AA571" s="39">
        <v>41.3</v>
      </c>
      <c r="AB571" s="60">
        <f t="shared" si="442"/>
        <v>0</v>
      </c>
      <c r="AC571" s="17">
        <f t="shared" si="443"/>
        <v>41.3</v>
      </c>
      <c r="AD571" s="12">
        <f t="shared" si="444"/>
        <v>0</v>
      </c>
      <c r="AE571" s="124"/>
      <c r="AF571" s="131">
        <v>1</v>
      </c>
      <c r="AG571" s="38">
        <f t="shared" si="445"/>
        <v>41.3</v>
      </c>
      <c r="AH571" s="52"/>
      <c r="AJ571" s="17">
        <f t="shared" si="446"/>
        <v>41.3</v>
      </c>
      <c r="AK571" s="17">
        <f t="shared" si="447"/>
        <v>0</v>
      </c>
      <c r="AL571" s="17">
        <f t="shared" si="448"/>
        <v>0</v>
      </c>
      <c r="AM571" s="17" t="str">
        <f t="shared" si="449"/>
        <v/>
      </c>
      <c r="AO571" s="31" t="s">
        <v>57</v>
      </c>
    </row>
    <row r="572" spans="2:41" s="3" customFormat="1" ht="9.9499999999999993" customHeight="1" x14ac:dyDescent="0.2">
      <c r="B572" s="116" t="s">
        <v>53</v>
      </c>
      <c r="D572" s="40"/>
      <c r="E572" s="75" t="s">
        <v>492</v>
      </c>
      <c r="F572" s="75"/>
      <c r="G572" s="30" t="s">
        <v>46</v>
      </c>
      <c r="H572" s="30"/>
      <c r="I572" s="30"/>
      <c r="J572" s="30"/>
      <c r="K572" s="30"/>
      <c r="L572" s="30" t="s">
        <v>532</v>
      </c>
      <c r="M572" s="30"/>
      <c r="N572" s="30"/>
      <c r="P572" s="75" t="s">
        <v>495</v>
      </c>
      <c r="Q572" s="91"/>
      <c r="R572" s="29"/>
      <c r="S572" s="39">
        <f>IF(Suggested="Yes",AA572,AG572)</f>
        <v>70.75</v>
      </c>
      <c r="T572" s="37" t="s">
        <v>252</v>
      </c>
      <c r="U572" s="5" t="str">
        <f>+Instructions!$B$3</f>
        <v>J</v>
      </c>
      <c r="V572" s="52"/>
      <c r="W572" s="56">
        <f>+Instructions!$C$22</f>
        <v>0</v>
      </c>
      <c r="X572" s="17">
        <f t="shared" ref="X572" si="450">ROUND($AA572*(1-W572)+0.004999,2)</f>
        <v>70.75</v>
      </c>
      <c r="Y572" s="52"/>
      <c r="Z572" s="6" t="s">
        <v>556</v>
      </c>
      <c r="AA572" s="39">
        <v>70.75</v>
      </c>
      <c r="AB572" s="60">
        <f t="shared" ref="AB572" si="451">+W572</f>
        <v>0</v>
      </c>
      <c r="AC572" s="17">
        <f t="shared" ref="AC572" si="452">+X572</f>
        <v>70.75</v>
      </c>
      <c r="AD572" s="12">
        <f t="shared" ref="AD572" si="453">(AG572-AC572)/AG572</f>
        <v>0</v>
      </c>
      <c r="AE572" s="124"/>
      <c r="AF572" s="131">
        <v>1</v>
      </c>
      <c r="AG572" s="38">
        <f t="shared" ref="AG572" si="454">SUM(AJ572:AL572)+AE572</f>
        <v>70.75</v>
      </c>
      <c r="AH572" s="52"/>
      <c r="AJ572" s="17">
        <f t="shared" ref="AJ572" si="455">ROUND(AC572/(1-VLOOKUP(AF572,Group,2,FALSE)),2)</f>
        <v>70.75</v>
      </c>
      <c r="AK572" s="17">
        <f t="shared" ref="AK572" si="456">IF(VLOOKUP(AF572,Group,5,FALSE)="YES",VLOOKUP(ROUND(ROUND(AJ572,1)-AJ572,2),Round,2,FALSE)+VLOOKUP(AF572,Group,6,FALSE),0)</f>
        <v>0</v>
      </c>
      <c r="AL572" s="17">
        <f t="shared" ref="AL572" si="457">IF(VLOOKUP(AF572,Group,7,FALSE)="",0,ROUND(AJ572-0.04999,1)-AJ572+AM572)</f>
        <v>0</v>
      </c>
      <c r="AM572" s="17" t="str">
        <f t="shared" ref="AM572" si="458">IF(VLOOKUP(AF572,Group,7,FALSE)="","",VLOOKUP(AF572,Group,7,FALSE))</f>
        <v/>
      </c>
      <c r="AO572" s="31" t="s">
        <v>57</v>
      </c>
    </row>
    <row r="573" spans="2:41" s="3" customFormat="1" ht="9.9499999999999993" customHeight="1" x14ac:dyDescent="0.2">
      <c r="B573" s="116" t="s">
        <v>53</v>
      </c>
      <c r="D573" s="40"/>
      <c r="E573" s="75" t="s">
        <v>492</v>
      </c>
      <c r="F573" s="75"/>
      <c r="G573" s="30" t="s">
        <v>46</v>
      </c>
      <c r="H573" s="30"/>
      <c r="I573" s="30"/>
      <c r="J573" s="30"/>
      <c r="K573" s="30"/>
      <c r="L573" s="30" t="s">
        <v>533</v>
      </c>
      <c r="M573" s="30"/>
      <c r="N573" s="30"/>
      <c r="P573" s="75" t="s">
        <v>495</v>
      </c>
      <c r="Q573" s="91"/>
      <c r="R573" s="29"/>
      <c r="S573" s="39">
        <f>IF(Suggested="Yes",AA573,AG573)</f>
        <v>70.75</v>
      </c>
      <c r="T573" s="37" t="s">
        <v>252</v>
      </c>
      <c r="U573" s="5" t="str">
        <f>+Instructions!$B$3</f>
        <v>J</v>
      </c>
      <c r="V573" s="52"/>
      <c r="W573" s="56">
        <f>+Instructions!$C$22</f>
        <v>0</v>
      </c>
      <c r="X573" s="17">
        <f t="shared" ref="X573" si="459">ROUND($AA573*(1-W573)+0.004999,2)</f>
        <v>70.75</v>
      </c>
      <c r="Y573" s="52"/>
      <c r="Z573" s="6" t="s">
        <v>556</v>
      </c>
      <c r="AA573" s="39">
        <v>70.75</v>
      </c>
      <c r="AB573" s="60">
        <f t="shared" ref="AB573" si="460">+W573</f>
        <v>0</v>
      </c>
      <c r="AC573" s="17">
        <f t="shared" ref="AC573" si="461">+X573</f>
        <v>70.75</v>
      </c>
      <c r="AD573" s="12">
        <f t="shared" ref="AD573" si="462">(AG573-AC573)/AG573</f>
        <v>0</v>
      </c>
      <c r="AE573" s="124"/>
      <c r="AF573" s="131">
        <v>1</v>
      </c>
      <c r="AG573" s="38">
        <f t="shared" ref="AG573" si="463">SUM(AJ573:AL573)+AE573</f>
        <v>70.75</v>
      </c>
      <c r="AH573" s="52"/>
      <c r="AJ573" s="17">
        <f t="shared" ref="AJ573" si="464">ROUND(AC573/(1-VLOOKUP(AF573,Group,2,FALSE)),2)</f>
        <v>70.75</v>
      </c>
      <c r="AK573" s="17">
        <f t="shared" ref="AK573" si="465">IF(VLOOKUP(AF573,Group,5,FALSE)="YES",VLOOKUP(ROUND(ROUND(AJ573,1)-AJ573,2),Round,2,FALSE)+VLOOKUP(AF573,Group,6,FALSE),0)</f>
        <v>0</v>
      </c>
      <c r="AL573" s="17">
        <f t="shared" ref="AL573" si="466">IF(VLOOKUP(AF573,Group,7,FALSE)="",0,ROUND(AJ573-0.04999,1)-AJ573+AM573)</f>
        <v>0</v>
      </c>
      <c r="AM573" s="17" t="str">
        <f t="shared" ref="AM573" si="467">IF(VLOOKUP(AF573,Group,7,FALSE)="","",VLOOKUP(AF573,Group,7,FALSE))</f>
        <v/>
      </c>
      <c r="AO573" s="31" t="s">
        <v>57</v>
      </c>
    </row>
    <row r="574" spans="2:41" s="3" customFormat="1" ht="9.9499999999999993" customHeight="1" x14ac:dyDescent="0.2">
      <c r="B574" s="116" t="s">
        <v>53</v>
      </c>
      <c r="D574" s="40"/>
      <c r="E574" s="75" t="s">
        <v>492</v>
      </c>
      <c r="F574" s="75"/>
      <c r="G574" s="30" t="s">
        <v>46</v>
      </c>
      <c r="H574" s="30"/>
      <c r="I574" s="30"/>
      <c r="J574" s="30"/>
      <c r="K574" s="30"/>
      <c r="L574" s="30" t="s">
        <v>513</v>
      </c>
      <c r="M574" s="30"/>
      <c r="N574" s="30"/>
      <c r="P574" s="75" t="s">
        <v>495</v>
      </c>
      <c r="Q574" s="91"/>
      <c r="R574" s="29"/>
      <c r="S574" s="39">
        <f t="shared" si="395"/>
        <v>70.75</v>
      </c>
      <c r="T574" s="37" t="s">
        <v>252</v>
      </c>
      <c r="U574" s="5" t="str">
        <f>+Instructions!$B$3</f>
        <v>J</v>
      </c>
      <c r="V574" s="52"/>
      <c r="W574" s="56">
        <f>+Instructions!$C$22</f>
        <v>0</v>
      </c>
      <c r="X574" s="17">
        <f t="shared" si="441"/>
        <v>70.75</v>
      </c>
      <c r="Y574" s="52"/>
      <c r="Z574" s="6" t="s">
        <v>556</v>
      </c>
      <c r="AA574" s="39">
        <v>70.75</v>
      </c>
      <c r="AB574" s="60">
        <f t="shared" si="442"/>
        <v>0</v>
      </c>
      <c r="AC574" s="17">
        <f t="shared" si="443"/>
        <v>70.75</v>
      </c>
      <c r="AD574" s="12">
        <f t="shared" si="444"/>
        <v>0</v>
      </c>
      <c r="AE574" s="124"/>
      <c r="AF574" s="131">
        <v>1</v>
      </c>
      <c r="AG574" s="38">
        <f t="shared" si="445"/>
        <v>70.75</v>
      </c>
      <c r="AH574" s="52"/>
      <c r="AJ574" s="17">
        <f t="shared" si="446"/>
        <v>70.75</v>
      </c>
      <c r="AK574" s="17">
        <f t="shared" si="447"/>
        <v>0</v>
      </c>
      <c r="AL574" s="17">
        <f t="shared" si="448"/>
        <v>0</v>
      </c>
      <c r="AM574" s="17" t="str">
        <f t="shared" si="449"/>
        <v/>
      </c>
      <c r="AO574" s="31" t="s">
        <v>57</v>
      </c>
    </row>
    <row r="575" spans="2:41" s="3" customFormat="1" ht="9.9499999999999993" customHeight="1" x14ac:dyDescent="0.2">
      <c r="B575" s="116" t="s">
        <v>53</v>
      </c>
      <c r="D575" s="40"/>
      <c r="E575" s="75" t="s">
        <v>554</v>
      </c>
      <c r="F575" s="75"/>
      <c r="G575" s="30" t="s">
        <v>46</v>
      </c>
      <c r="H575" s="30"/>
      <c r="I575" s="30"/>
      <c r="J575" s="30"/>
      <c r="K575" s="30"/>
      <c r="L575" s="30" t="s">
        <v>514</v>
      </c>
      <c r="M575" s="30"/>
      <c r="N575" s="30"/>
      <c r="P575" s="75" t="s">
        <v>555</v>
      </c>
      <c r="Q575" s="91"/>
      <c r="R575" s="29"/>
      <c r="S575" s="39">
        <v>45.35</v>
      </c>
      <c r="T575" s="37" t="s">
        <v>252</v>
      </c>
      <c r="U575" s="5" t="s">
        <v>276</v>
      </c>
      <c r="V575" s="52"/>
      <c r="W575" s="56">
        <v>0</v>
      </c>
      <c r="X575" s="17">
        <v>45.35</v>
      </c>
      <c r="Y575" s="52"/>
      <c r="Z575" s="6" t="s">
        <v>557</v>
      </c>
      <c r="AA575" s="39">
        <v>45.35</v>
      </c>
      <c r="AB575" s="60">
        <v>0</v>
      </c>
      <c r="AC575" s="17">
        <v>45.35</v>
      </c>
      <c r="AD575" s="12">
        <v>0</v>
      </c>
      <c r="AE575" s="124"/>
      <c r="AF575" s="131">
        <v>1</v>
      </c>
      <c r="AG575" s="38">
        <v>45.35</v>
      </c>
      <c r="AH575" s="52"/>
      <c r="AJ575" s="17">
        <v>45.35</v>
      </c>
      <c r="AK575" s="17">
        <v>0</v>
      </c>
      <c r="AL575" s="17">
        <v>0</v>
      </c>
      <c r="AM575" s="17" t="s">
        <v>556</v>
      </c>
      <c r="AO575" s="31" t="s">
        <v>57</v>
      </c>
    </row>
    <row r="576" spans="2:41" s="3" customFormat="1" ht="9.9499999999999993" customHeight="1" x14ac:dyDescent="0.2">
      <c r="B576" s="116" t="s">
        <v>53</v>
      </c>
      <c r="D576" s="40" t="s">
        <v>85</v>
      </c>
      <c r="E576" s="75" t="s">
        <v>492</v>
      </c>
      <c r="F576" s="75"/>
      <c r="G576" s="30" t="s">
        <v>46</v>
      </c>
      <c r="H576" s="30"/>
      <c r="I576" s="30"/>
      <c r="J576" s="30"/>
      <c r="K576" s="30"/>
      <c r="L576" s="30" t="s">
        <v>514</v>
      </c>
      <c r="M576" s="30"/>
      <c r="N576" s="30"/>
      <c r="P576" s="75" t="s">
        <v>495</v>
      </c>
      <c r="Q576" s="91"/>
      <c r="R576" s="29"/>
      <c r="S576" s="39">
        <f t="shared" si="395"/>
        <v>51.45</v>
      </c>
      <c r="T576" s="37" t="s">
        <v>252</v>
      </c>
      <c r="U576" s="5" t="str">
        <f>+Instructions!$B$3</f>
        <v>J</v>
      </c>
      <c r="V576" s="52"/>
      <c r="W576" s="56">
        <f>+Instructions!$C$22</f>
        <v>0</v>
      </c>
      <c r="X576" s="17">
        <f t="shared" si="441"/>
        <v>51.45</v>
      </c>
      <c r="Y576" s="52"/>
      <c r="Z576" s="6" t="s">
        <v>556</v>
      </c>
      <c r="AA576" s="39">
        <v>51.45</v>
      </c>
      <c r="AB576" s="60">
        <f t="shared" si="442"/>
        <v>0</v>
      </c>
      <c r="AC576" s="17">
        <f t="shared" si="443"/>
        <v>51.45</v>
      </c>
      <c r="AD576" s="12">
        <f t="shared" si="444"/>
        <v>0</v>
      </c>
      <c r="AE576" s="124"/>
      <c r="AF576" s="131">
        <v>1</v>
      </c>
      <c r="AG576" s="38">
        <f t="shared" si="445"/>
        <v>51.45</v>
      </c>
      <c r="AH576" s="52"/>
      <c r="AJ576" s="17">
        <f t="shared" si="446"/>
        <v>51.45</v>
      </c>
      <c r="AK576" s="17">
        <f t="shared" si="447"/>
        <v>0</v>
      </c>
      <c r="AL576" s="17">
        <f t="shared" si="448"/>
        <v>0</v>
      </c>
      <c r="AM576" s="17" t="str">
        <f t="shared" si="449"/>
        <v/>
      </c>
      <c r="AO576" s="31" t="s">
        <v>57</v>
      </c>
    </row>
    <row r="577" spans="2:41" s="3" customFormat="1" ht="9.9499999999999993" customHeight="1" x14ac:dyDescent="0.2">
      <c r="B577" s="116" t="s">
        <v>53</v>
      </c>
      <c r="D577" s="40"/>
      <c r="E577" s="75" t="s">
        <v>497</v>
      </c>
      <c r="F577" s="75"/>
      <c r="G577" s="30" t="s">
        <v>46</v>
      </c>
      <c r="H577" s="30"/>
      <c r="I577" s="30"/>
      <c r="J577" s="30"/>
      <c r="K577" s="30"/>
      <c r="L577" s="30" t="s">
        <v>514</v>
      </c>
      <c r="M577" s="30"/>
      <c r="N577" s="30"/>
      <c r="P577" s="75" t="s">
        <v>499</v>
      </c>
      <c r="Q577" s="91"/>
      <c r="R577" s="29"/>
      <c r="S577" s="39">
        <f t="shared" si="395"/>
        <v>41.3</v>
      </c>
      <c r="T577" s="37" t="s">
        <v>252</v>
      </c>
      <c r="U577" s="5" t="str">
        <f>+Instructions!$B$3</f>
        <v>J</v>
      </c>
      <c r="V577" s="52"/>
      <c r="W577" s="56">
        <f>+Instructions!$C$22</f>
        <v>0</v>
      </c>
      <c r="X577" s="17">
        <f t="shared" si="441"/>
        <v>41.3</v>
      </c>
      <c r="Y577" s="52"/>
      <c r="Z577" s="6" t="s">
        <v>556</v>
      </c>
      <c r="AA577" s="39">
        <v>41.3</v>
      </c>
      <c r="AB577" s="60">
        <f t="shared" si="442"/>
        <v>0</v>
      </c>
      <c r="AC577" s="17">
        <f t="shared" si="443"/>
        <v>41.3</v>
      </c>
      <c r="AD577" s="12">
        <f t="shared" si="444"/>
        <v>0</v>
      </c>
      <c r="AE577" s="124"/>
      <c r="AF577" s="131">
        <v>1</v>
      </c>
      <c r="AG577" s="38">
        <f t="shared" si="445"/>
        <v>41.3</v>
      </c>
      <c r="AH577" s="52"/>
      <c r="AJ577" s="17">
        <f t="shared" si="446"/>
        <v>41.3</v>
      </c>
      <c r="AK577" s="17">
        <f t="shared" si="447"/>
        <v>0</v>
      </c>
      <c r="AL577" s="17">
        <f t="shared" si="448"/>
        <v>0</v>
      </c>
      <c r="AM577" s="17" t="str">
        <f t="shared" si="449"/>
        <v/>
      </c>
      <c r="AO577" s="31" t="s">
        <v>57</v>
      </c>
    </row>
    <row r="578" spans="2:41" s="3" customFormat="1" ht="9.9499999999999993" customHeight="1" x14ac:dyDescent="0.2">
      <c r="B578" s="116" t="s">
        <v>53</v>
      </c>
      <c r="D578" s="40"/>
      <c r="E578" s="75" t="s">
        <v>554</v>
      </c>
      <c r="F578" s="75"/>
      <c r="G578" s="30" t="s">
        <v>46</v>
      </c>
      <c r="H578" s="30"/>
      <c r="I578" s="30"/>
      <c r="J578" s="30"/>
      <c r="K578" s="30"/>
      <c r="L578" s="30" t="s">
        <v>534</v>
      </c>
      <c r="M578" s="30"/>
      <c r="N578" s="30"/>
      <c r="P578" s="75" t="s">
        <v>555</v>
      </c>
      <c r="Q578" s="91"/>
      <c r="R578" s="29"/>
      <c r="S578" s="39">
        <v>45.35</v>
      </c>
      <c r="T578" s="37" t="s">
        <v>252</v>
      </c>
      <c r="U578" s="5" t="s">
        <v>276</v>
      </c>
      <c r="V578" s="52"/>
      <c r="W578" s="56">
        <v>0</v>
      </c>
      <c r="X578" s="17">
        <v>45.35</v>
      </c>
      <c r="Y578" s="52"/>
      <c r="Z578" s="6" t="s">
        <v>557</v>
      </c>
      <c r="AA578" s="39">
        <v>45.35</v>
      </c>
      <c r="AB578" s="60">
        <v>0</v>
      </c>
      <c r="AC578" s="17">
        <v>45.35</v>
      </c>
      <c r="AD578" s="12">
        <v>0</v>
      </c>
      <c r="AE578" s="124"/>
      <c r="AF578" s="131">
        <v>1</v>
      </c>
      <c r="AG578" s="38">
        <v>45.35</v>
      </c>
      <c r="AH578" s="52"/>
      <c r="AJ578" s="17">
        <v>45.35</v>
      </c>
      <c r="AK578" s="17">
        <v>0</v>
      </c>
      <c r="AL578" s="17">
        <v>0</v>
      </c>
      <c r="AM578" s="17" t="s">
        <v>556</v>
      </c>
      <c r="AO578" s="31" t="s">
        <v>57</v>
      </c>
    </row>
    <row r="579" spans="2:41" s="3" customFormat="1" ht="9.9499999999999993" customHeight="1" x14ac:dyDescent="0.2">
      <c r="B579" s="116" t="s">
        <v>53</v>
      </c>
      <c r="D579" s="40"/>
      <c r="E579" s="75" t="s">
        <v>492</v>
      </c>
      <c r="F579" s="75"/>
      <c r="G579" s="30" t="s">
        <v>46</v>
      </c>
      <c r="H579" s="30"/>
      <c r="I579" s="30"/>
      <c r="J579" s="30"/>
      <c r="K579" s="30"/>
      <c r="L579" s="30" t="s">
        <v>534</v>
      </c>
      <c r="M579" s="30"/>
      <c r="N579" s="30"/>
      <c r="P579" s="75" t="s">
        <v>495</v>
      </c>
      <c r="Q579" s="91"/>
      <c r="R579" s="29"/>
      <c r="S579" s="39">
        <f>IF(Suggested="Yes",AA579,AG579)</f>
        <v>70.75</v>
      </c>
      <c r="T579" s="37" t="s">
        <v>252</v>
      </c>
      <c r="U579" s="5" t="str">
        <f>+Instructions!$B$3</f>
        <v>J</v>
      </c>
      <c r="V579" s="52"/>
      <c r="W579" s="56">
        <f>+Instructions!$C$22</f>
        <v>0</v>
      </c>
      <c r="X579" s="17">
        <f t="shared" si="441"/>
        <v>70.75</v>
      </c>
      <c r="Y579" s="52"/>
      <c r="Z579" s="6" t="s">
        <v>556</v>
      </c>
      <c r="AA579" s="39">
        <v>70.75</v>
      </c>
      <c r="AB579" s="60">
        <f t="shared" si="442"/>
        <v>0</v>
      </c>
      <c r="AC579" s="17">
        <f t="shared" si="443"/>
        <v>70.75</v>
      </c>
      <c r="AD579" s="12">
        <f t="shared" si="444"/>
        <v>0</v>
      </c>
      <c r="AE579" s="124"/>
      <c r="AF579" s="131">
        <v>1</v>
      </c>
      <c r="AG579" s="38">
        <f t="shared" si="445"/>
        <v>70.75</v>
      </c>
      <c r="AH579" s="52"/>
      <c r="AJ579" s="17">
        <f t="shared" si="446"/>
        <v>70.75</v>
      </c>
      <c r="AK579" s="17">
        <f t="shared" si="447"/>
        <v>0</v>
      </c>
      <c r="AL579" s="17">
        <f t="shared" si="448"/>
        <v>0</v>
      </c>
      <c r="AM579" s="17" t="str">
        <f t="shared" si="449"/>
        <v/>
      </c>
      <c r="AO579" s="31" t="s">
        <v>57</v>
      </c>
    </row>
    <row r="580" spans="2:41" s="3" customFormat="1" ht="9.9499999999999993" customHeight="1" x14ac:dyDescent="0.2">
      <c r="B580" s="116" t="s">
        <v>53</v>
      </c>
      <c r="D580" s="40"/>
      <c r="E580" s="75" t="s">
        <v>554</v>
      </c>
      <c r="F580" s="75"/>
      <c r="G580" s="30" t="s">
        <v>46</v>
      </c>
      <c r="H580" s="30"/>
      <c r="I580" s="30"/>
      <c r="J580" s="30"/>
      <c r="K580" s="30"/>
      <c r="L580" s="30" t="s">
        <v>535</v>
      </c>
      <c r="M580" s="30"/>
      <c r="N580" s="30"/>
      <c r="P580" s="75" t="s">
        <v>555</v>
      </c>
      <c r="Q580" s="91"/>
      <c r="R580" s="29"/>
      <c r="S580" s="39">
        <v>45.35</v>
      </c>
      <c r="T580" s="37" t="s">
        <v>252</v>
      </c>
      <c r="U580" s="5" t="s">
        <v>276</v>
      </c>
      <c r="V580" s="52"/>
      <c r="W580" s="56">
        <v>0</v>
      </c>
      <c r="X580" s="17">
        <v>45.35</v>
      </c>
      <c r="Y580" s="52"/>
      <c r="Z580" s="6" t="s">
        <v>557</v>
      </c>
      <c r="AA580" s="39">
        <v>45.35</v>
      </c>
      <c r="AB580" s="60">
        <v>0</v>
      </c>
      <c r="AC580" s="17">
        <v>45.35</v>
      </c>
      <c r="AD580" s="12">
        <v>0</v>
      </c>
      <c r="AE580" s="124"/>
      <c r="AF580" s="131">
        <v>1</v>
      </c>
      <c r="AG580" s="38">
        <v>45.35</v>
      </c>
      <c r="AH580" s="52"/>
      <c r="AJ580" s="17">
        <v>45.35</v>
      </c>
      <c r="AK580" s="17">
        <v>0</v>
      </c>
      <c r="AL580" s="17">
        <v>0</v>
      </c>
      <c r="AM580" s="17" t="s">
        <v>556</v>
      </c>
      <c r="AO580" s="31" t="s">
        <v>57</v>
      </c>
    </row>
    <row r="581" spans="2:41" s="3" customFormat="1" ht="9.9499999999999993" customHeight="1" x14ac:dyDescent="0.2">
      <c r="B581" s="116" t="s">
        <v>53</v>
      </c>
      <c r="D581" s="40"/>
      <c r="E581" s="75" t="s">
        <v>497</v>
      </c>
      <c r="F581" s="75"/>
      <c r="G581" s="30" t="s">
        <v>46</v>
      </c>
      <c r="H581" s="30"/>
      <c r="I581" s="30"/>
      <c r="J581" s="30"/>
      <c r="K581" s="30"/>
      <c r="L581" s="30" t="s">
        <v>535</v>
      </c>
      <c r="M581" s="30"/>
      <c r="N581" s="30"/>
      <c r="P581" s="75" t="s">
        <v>499</v>
      </c>
      <c r="Q581" s="91"/>
      <c r="R581" s="29"/>
      <c r="S581" s="39">
        <f>IF(Suggested="Yes",AA581,AG581)</f>
        <v>70.75</v>
      </c>
      <c r="T581" s="37" t="s">
        <v>252</v>
      </c>
      <c r="U581" s="5" t="str">
        <f>+Instructions!$B$3</f>
        <v>J</v>
      </c>
      <c r="V581" s="52"/>
      <c r="W581" s="56">
        <f>+Instructions!$C$22</f>
        <v>0</v>
      </c>
      <c r="X581" s="17">
        <f t="shared" si="441"/>
        <v>70.75</v>
      </c>
      <c r="Y581" s="52"/>
      <c r="Z581" s="6" t="s">
        <v>556</v>
      </c>
      <c r="AA581" s="39">
        <v>70.75</v>
      </c>
      <c r="AB581" s="60">
        <f t="shared" si="442"/>
        <v>0</v>
      </c>
      <c r="AC581" s="17">
        <f t="shared" si="443"/>
        <v>70.75</v>
      </c>
      <c r="AD581" s="12">
        <f t="shared" si="444"/>
        <v>0</v>
      </c>
      <c r="AE581" s="124"/>
      <c r="AF581" s="131">
        <v>1</v>
      </c>
      <c r="AG581" s="38">
        <f t="shared" si="445"/>
        <v>70.75</v>
      </c>
      <c r="AH581" s="52"/>
      <c r="AJ581" s="17">
        <f t="shared" si="446"/>
        <v>70.75</v>
      </c>
      <c r="AK581" s="17">
        <f t="shared" si="447"/>
        <v>0</v>
      </c>
      <c r="AL581" s="17">
        <f t="shared" si="448"/>
        <v>0</v>
      </c>
      <c r="AM581" s="17" t="str">
        <f t="shared" si="449"/>
        <v/>
      </c>
      <c r="AO581" s="31" t="s">
        <v>57</v>
      </c>
    </row>
    <row r="582" spans="2:41" s="3" customFormat="1" ht="9.9499999999999993" customHeight="1" x14ac:dyDescent="0.2">
      <c r="B582" s="116" t="s">
        <v>53</v>
      </c>
      <c r="D582" s="40"/>
      <c r="E582" s="75" t="s">
        <v>554</v>
      </c>
      <c r="F582" s="75"/>
      <c r="G582" s="30" t="s">
        <v>46</v>
      </c>
      <c r="H582" s="30"/>
      <c r="I582" s="30"/>
      <c r="J582" s="30"/>
      <c r="K582" s="30"/>
      <c r="L582" s="30" t="s">
        <v>515</v>
      </c>
      <c r="M582" s="30"/>
      <c r="N582" s="30"/>
      <c r="P582" s="75" t="s">
        <v>555</v>
      </c>
      <c r="Q582" s="91"/>
      <c r="R582" s="29"/>
      <c r="S582" s="39">
        <v>45.35</v>
      </c>
      <c r="T582" s="37" t="s">
        <v>252</v>
      </c>
      <c r="U582" s="5" t="s">
        <v>276</v>
      </c>
      <c r="V582" s="52"/>
      <c r="W582" s="56">
        <v>0</v>
      </c>
      <c r="X582" s="17">
        <v>45.35</v>
      </c>
      <c r="Y582" s="52"/>
      <c r="Z582" s="6" t="s">
        <v>557</v>
      </c>
      <c r="AA582" s="39">
        <v>45.35</v>
      </c>
      <c r="AB582" s="60">
        <v>0</v>
      </c>
      <c r="AC582" s="17">
        <v>45.35</v>
      </c>
      <c r="AD582" s="12">
        <v>0</v>
      </c>
      <c r="AE582" s="124"/>
      <c r="AF582" s="131">
        <v>1</v>
      </c>
      <c r="AG582" s="38">
        <v>45.35</v>
      </c>
      <c r="AH582" s="52"/>
      <c r="AJ582" s="17">
        <v>45.35</v>
      </c>
      <c r="AK582" s="17">
        <v>0</v>
      </c>
      <c r="AL582" s="17">
        <v>0</v>
      </c>
      <c r="AM582" s="17" t="s">
        <v>556</v>
      </c>
      <c r="AO582" s="31" t="s">
        <v>57</v>
      </c>
    </row>
    <row r="583" spans="2:41" s="3" customFormat="1" ht="9.9499999999999993" customHeight="1" x14ac:dyDescent="0.2">
      <c r="B583" s="116" t="s">
        <v>53</v>
      </c>
      <c r="D583" s="40"/>
      <c r="E583" s="75" t="s">
        <v>492</v>
      </c>
      <c r="F583" s="75"/>
      <c r="G583" s="30" t="s">
        <v>46</v>
      </c>
      <c r="H583" s="30"/>
      <c r="I583" s="30"/>
      <c r="J583" s="30"/>
      <c r="K583" s="30"/>
      <c r="L583" s="30" t="s">
        <v>515</v>
      </c>
      <c r="M583" s="30"/>
      <c r="N583" s="30"/>
      <c r="P583" s="75" t="s">
        <v>495</v>
      </c>
      <c r="Q583" s="91"/>
      <c r="R583" s="29"/>
      <c r="S583" s="39">
        <f t="shared" si="395"/>
        <v>41.3</v>
      </c>
      <c r="T583" s="37" t="s">
        <v>252</v>
      </c>
      <c r="U583" s="5" t="str">
        <f>+Instructions!$B$3</f>
        <v>J</v>
      </c>
      <c r="V583" s="52"/>
      <c r="W583" s="56">
        <f>+Instructions!$C$22</f>
        <v>0</v>
      </c>
      <c r="X583" s="17">
        <f t="shared" si="441"/>
        <v>41.3</v>
      </c>
      <c r="Y583" s="52"/>
      <c r="Z583" s="6" t="s">
        <v>556</v>
      </c>
      <c r="AA583" s="39">
        <v>41.3</v>
      </c>
      <c r="AB583" s="60">
        <f t="shared" si="442"/>
        <v>0</v>
      </c>
      <c r="AC583" s="17">
        <f t="shared" si="443"/>
        <v>41.3</v>
      </c>
      <c r="AD583" s="12">
        <f t="shared" si="444"/>
        <v>0</v>
      </c>
      <c r="AE583" s="124"/>
      <c r="AF583" s="131">
        <v>1</v>
      </c>
      <c r="AG583" s="38">
        <f t="shared" si="445"/>
        <v>41.3</v>
      </c>
      <c r="AH583" s="52"/>
      <c r="AJ583" s="17">
        <f t="shared" si="446"/>
        <v>41.3</v>
      </c>
      <c r="AK583" s="17">
        <f t="shared" si="447"/>
        <v>0</v>
      </c>
      <c r="AL583" s="17">
        <f t="shared" si="448"/>
        <v>0</v>
      </c>
      <c r="AM583" s="17" t="str">
        <f t="shared" si="449"/>
        <v/>
      </c>
      <c r="AO583" s="31" t="s">
        <v>57</v>
      </c>
    </row>
    <row r="584" spans="2:41" s="3" customFormat="1" ht="9.9499999999999993" customHeight="1" x14ac:dyDescent="0.2">
      <c r="B584" s="116" t="s">
        <v>53</v>
      </c>
      <c r="D584" s="40"/>
      <c r="E584" s="75" t="s">
        <v>496</v>
      </c>
      <c r="F584" s="75"/>
      <c r="G584" s="30" t="s">
        <v>46</v>
      </c>
      <c r="H584" s="30"/>
      <c r="I584" s="30"/>
      <c r="J584" s="30"/>
      <c r="K584" s="30"/>
      <c r="L584" s="30" t="s">
        <v>515</v>
      </c>
      <c r="M584" s="30"/>
      <c r="N584" s="30"/>
      <c r="P584" s="75" t="s">
        <v>498</v>
      </c>
      <c r="Q584" s="91"/>
      <c r="R584" s="29"/>
      <c r="S584" s="39">
        <f t="shared" si="395"/>
        <v>41.3</v>
      </c>
      <c r="T584" s="37" t="s">
        <v>252</v>
      </c>
      <c r="U584" s="5" t="str">
        <f>+Instructions!$B$3</f>
        <v>J</v>
      </c>
      <c r="V584" s="52"/>
      <c r="W584" s="56">
        <f>+Instructions!$C$22</f>
        <v>0</v>
      </c>
      <c r="X584" s="17">
        <f t="shared" si="441"/>
        <v>41.3</v>
      </c>
      <c r="Y584" s="52"/>
      <c r="Z584" s="6" t="s">
        <v>556</v>
      </c>
      <c r="AA584" s="39">
        <v>41.3</v>
      </c>
      <c r="AB584" s="60">
        <f t="shared" si="442"/>
        <v>0</v>
      </c>
      <c r="AC584" s="17">
        <f t="shared" si="443"/>
        <v>41.3</v>
      </c>
      <c r="AD584" s="12">
        <f t="shared" si="444"/>
        <v>0</v>
      </c>
      <c r="AE584" s="124"/>
      <c r="AF584" s="131">
        <v>1</v>
      </c>
      <c r="AG584" s="38">
        <f t="shared" si="445"/>
        <v>41.3</v>
      </c>
      <c r="AH584" s="52"/>
      <c r="AJ584" s="17">
        <f t="shared" si="446"/>
        <v>41.3</v>
      </c>
      <c r="AK584" s="17">
        <f t="shared" si="447"/>
        <v>0</v>
      </c>
      <c r="AL584" s="17">
        <f t="shared" si="448"/>
        <v>0</v>
      </c>
      <c r="AM584" s="17" t="str">
        <f t="shared" si="449"/>
        <v/>
      </c>
      <c r="AO584" s="31" t="s">
        <v>57</v>
      </c>
    </row>
    <row r="585" spans="2:41" s="3" customFormat="1" ht="9.9499999999999993" customHeight="1" x14ac:dyDescent="0.2">
      <c r="B585" s="116" t="s">
        <v>53</v>
      </c>
      <c r="D585" s="40"/>
      <c r="E585" s="75" t="s">
        <v>497</v>
      </c>
      <c r="F585" s="75"/>
      <c r="G585" s="30" t="s">
        <v>46</v>
      </c>
      <c r="H585" s="30"/>
      <c r="I585" s="30"/>
      <c r="J585" s="30"/>
      <c r="K585" s="30"/>
      <c r="L585" s="30" t="s">
        <v>515</v>
      </c>
      <c r="M585" s="30"/>
      <c r="N585" s="30"/>
      <c r="P585" s="75" t="s">
        <v>499</v>
      </c>
      <c r="Q585" s="91"/>
      <c r="R585" s="29"/>
      <c r="S585" s="39">
        <f t="shared" si="395"/>
        <v>41.3</v>
      </c>
      <c r="T585" s="37" t="s">
        <v>252</v>
      </c>
      <c r="U585" s="5" t="str">
        <f>+Instructions!$B$3</f>
        <v>J</v>
      </c>
      <c r="V585" s="52"/>
      <c r="W585" s="56">
        <f>+Instructions!$C$22</f>
        <v>0</v>
      </c>
      <c r="X585" s="17">
        <f t="shared" si="441"/>
        <v>41.3</v>
      </c>
      <c r="Y585" s="52"/>
      <c r="Z585" s="6" t="s">
        <v>556</v>
      </c>
      <c r="AA585" s="39">
        <v>41.3</v>
      </c>
      <c r="AB585" s="60">
        <f t="shared" si="442"/>
        <v>0</v>
      </c>
      <c r="AC585" s="17">
        <f t="shared" si="443"/>
        <v>41.3</v>
      </c>
      <c r="AD585" s="12">
        <f t="shared" si="444"/>
        <v>0</v>
      </c>
      <c r="AE585" s="124"/>
      <c r="AF585" s="131">
        <v>1</v>
      </c>
      <c r="AG585" s="38">
        <f t="shared" si="445"/>
        <v>41.3</v>
      </c>
      <c r="AH585" s="52"/>
      <c r="AJ585" s="17">
        <f t="shared" si="446"/>
        <v>41.3</v>
      </c>
      <c r="AK585" s="17">
        <f t="shared" si="447"/>
        <v>0</v>
      </c>
      <c r="AL585" s="17">
        <f t="shared" si="448"/>
        <v>0</v>
      </c>
      <c r="AM585" s="17" t="str">
        <f t="shared" si="449"/>
        <v/>
      </c>
      <c r="AO585" s="31" t="s">
        <v>57</v>
      </c>
    </row>
    <row r="586" spans="2:41" s="3" customFormat="1" ht="9.9499999999999993" customHeight="1" x14ac:dyDescent="0.2">
      <c r="B586" s="116" t="s">
        <v>53</v>
      </c>
      <c r="D586" s="40"/>
      <c r="E586" s="75" t="s">
        <v>501</v>
      </c>
      <c r="F586" s="75"/>
      <c r="G586" s="30" t="s">
        <v>46</v>
      </c>
      <c r="H586" s="30"/>
      <c r="I586" s="30"/>
      <c r="J586" s="30"/>
      <c r="K586" s="30"/>
      <c r="L586" s="30" t="s">
        <v>515</v>
      </c>
      <c r="M586" s="30"/>
      <c r="N586" s="30"/>
      <c r="P586" s="75" t="s">
        <v>502</v>
      </c>
      <c r="Q586" s="91"/>
      <c r="R586" s="29"/>
      <c r="S586" s="39">
        <f t="shared" si="395"/>
        <v>41.3</v>
      </c>
      <c r="T586" s="37" t="s">
        <v>252</v>
      </c>
      <c r="U586" s="5" t="str">
        <f>+Instructions!$B$3</f>
        <v>J</v>
      </c>
      <c r="V586" s="52"/>
      <c r="W586" s="56">
        <f>+Instructions!$C$22</f>
        <v>0</v>
      </c>
      <c r="X586" s="17">
        <f t="shared" si="441"/>
        <v>41.3</v>
      </c>
      <c r="Y586" s="52"/>
      <c r="Z586" s="6" t="s">
        <v>556</v>
      </c>
      <c r="AA586" s="39">
        <v>41.3</v>
      </c>
      <c r="AB586" s="60">
        <f t="shared" si="442"/>
        <v>0</v>
      </c>
      <c r="AC586" s="17">
        <f t="shared" si="443"/>
        <v>41.3</v>
      </c>
      <c r="AD586" s="12">
        <f t="shared" si="444"/>
        <v>0</v>
      </c>
      <c r="AE586" s="124"/>
      <c r="AF586" s="131">
        <v>1</v>
      </c>
      <c r="AG586" s="38">
        <f t="shared" si="445"/>
        <v>41.3</v>
      </c>
      <c r="AH586" s="52"/>
      <c r="AJ586" s="17">
        <f t="shared" si="446"/>
        <v>41.3</v>
      </c>
      <c r="AK586" s="17">
        <f t="shared" si="447"/>
        <v>0</v>
      </c>
      <c r="AL586" s="17">
        <f t="shared" si="448"/>
        <v>0</v>
      </c>
      <c r="AM586" s="17" t="str">
        <f t="shared" si="449"/>
        <v/>
      </c>
      <c r="AO586" s="31" t="s">
        <v>57</v>
      </c>
    </row>
    <row r="587" spans="2:41" s="3" customFormat="1" ht="9.9499999999999993" customHeight="1" x14ac:dyDescent="0.2">
      <c r="B587" s="116" t="s">
        <v>53</v>
      </c>
      <c r="D587" s="40"/>
      <c r="E587" s="75" t="s">
        <v>492</v>
      </c>
      <c r="F587" s="75"/>
      <c r="G587" s="30" t="s">
        <v>46</v>
      </c>
      <c r="H587" s="30"/>
      <c r="I587" s="30"/>
      <c r="J587" s="30"/>
      <c r="K587" s="30"/>
      <c r="L587" s="30" t="s">
        <v>516</v>
      </c>
      <c r="M587" s="30"/>
      <c r="N587" s="30"/>
      <c r="P587" s="75" t="s">
        <v>495</v>
      </c>
      <c r="Q587" s="91"/>
      <c r="R587" s="29"/>
      <c r="S587" s="39">
        <f t="shared" si="395"/>
        <v>41.3</v>
      </c>
      <c r="T587" s="37" t="s">
        <v>252</v>
      </c>
      <c r="U587" s="5" t="str">
        <f>+Instructions!$B$3</f>
        <v>J</v>
      </c>
      <c r="V587" s="52"/>
      <c r="W587" s="56">
        <f>+Instructions!$C$22</f>
        <v>0</v>
      </c>
      <c r="X587" s="17">
        <f t="shared" si="441"/>
        <v>41.3</v>
      </c>
      <c r="Y587" s="52"/>
      <c r="Z587" s="6" t="s">
        <v>556</v>
      </c>
      <c r="AA587" s="39">
        <v>41.3</v>
      </c>
      <c r="AB587" s="60">
        <f t="shared" si="442"/>
        <v>0</v>
      </c>
      <c r="AC587" s="17">
        <f t="shared" si="443"/>
        <v>41.3</v>
      </c>
      <c r="AD587" s="12">
        <f t="shared" si="444"/>
        <v>0</v>
      </c>
      <c r="AE587" s="124"/>
      <c r="AF587" s="131">
        <v>1</v>
      </c>
      <c r="AG587" s="38">
        <f t="shared" si="445"/>
        <v>41.3</v>
      </c>
      <c r="AH587" s="52"/>
      <c r="AJ587" s="17">
        <f t="shared" si="446"/>
        <v>41.3</v>
      </c>
      <c r="AK587" s="17">
        <f t="shared" si="447"/>
        <v>0</v>
      </c>
      <c r="AL587" s="17">
        <f t="shared" si="448"/>
        <v>0</v>
      </c>
      <c r="AM587" s="17" t="str">
        <f t="shared" si="449"/>
        <v/>
      </c>
      <c r="AO587" s="31" t="s">
        <v>57</v>
      </c>
    </row>
    <row r="588" spans="2:41" s="3" customFormat="1" ht="9.9499999999999993" customHeight="1" x14ac:dyDescent="0.2">
      <c r="B588" s="116" t="s">
        <v>53</v>
      </c>
      <c r="D588" s="40"/>
      <c r="E588" s="75" t="s">
        <v>492</v>
      </c>
      <c r="F588" s="75"/>
      <c r="G588" s="30" t="s">
        <v>46</v>
      </c>
      <c r="H588" s="30"/>
      <c r="I588" s="30"/>
      <c r="J588" s="30"/>
      <c r="K588" s="30"/>
      <c r="L588" s="30" t="s">
        <v>517</v>
      </c>
      <c r="M588" s="30"/>
      <c r="N588" s="30"/>
      <c r="P588" s="75" t="s">
        <v>495</v>
      </c>
      <c r="Q588" s="91"/>
      <c r="R588" s="29"/>
      <c r="S588" s="39">
        <f t="shared" si="395"/>
        <v>70.75</v>
      </c>
      <c r="T588" s="37" t="s">
        <v>252</v>
      </c>
      <c r="U588" s="5" t="str">
        <f>+Instructions!$B$3</f>
        <v>J</v>
      </c>
      <c r="V588" s="52"/>
      <c r="W588" s="56">
        <f>+Instructions!$C$22</f>
        <v>0</v>
      </c>
      <c r="X588" s="17">
        <f t="shared" ref="X588:X608" si="468">ROUND($AA588*(1-W588)+0.004999,2)</f>
        <v>70.75</v>
      </c>
      <c r="Y588" s="52"/>
      <c r="Z588" s="6" t="s">
        <v>556</v>
      </c>
      <c r="AA588" s="39">
        <v>70.75</v>
      </c>
      <c r="AB588" s="60">
        <f t="shared" ref="AB588:AB608" si="469">+W588</f>
        <v>0</v>
      </c>
      <c r="AC588" s="17">
        <f t="shared" ref="AC588:AC608" si="470">+X588</f>
        <v>70.75</v>
      </c>
      <c r="AD588" s="12">
        <f t="shared" ref="AD588:AD608" si="471">(AG588-AC588)/AG588</f>
        <v>0</v>
      </c>
      <c r="AE588" s="124"/>
      <c r="AF588" s="131">
        <v>1</v>
      </c>
      <c r="AG588" s="38">
        <f t="shared" ref="AG588:AG608" si="472">SUM(AJ588:AL588)+AE588</f>
        <v>70.75</v>
      </c>
      <c r="AH588" s="52"/>
      <c r="AJ588" s="17">
        <f t="shared" ref="AJ588:AJ608" si="473">ROUND(AC588/(1-VLOOKUP(AF588,Group,2,FALSE)),2)</f>
        <v>70.75</v>
      </c>
      <c r="AK588" s="17">
        <f t="shared" ref="AK588:AK608" si="474">IF(VLOOKUP(AF588,Group,5,FALSE)="YES",VLOOKUP(ROUND(ROUND(AJ588,1)-AJ588,2),Round,2,FALSE)+VLOOKUP(AF588,Group,6,FALSE),0)</f>
        <v>0</v>
      </c>
      <c r="AL588" s="17">
        <f t="shared" ref="AL588:AL608" si="475">IF(VLOOKUP(AF588,Group,7,FALSE)="",0,ROUND(AJ588-0.04999,1)-AJ588+AM588)</f>
        <v>0</v>
      </c>
      <c r="AM588" s="17" t="str">
        <f t="shared" ref="AM588:AM608" si="476">IF(VLOOKUP(AF588,Group,7,FALSE)="","",VLOOKUP(AF588,Group,7,FALSE))</f>
        <v/>
      </c>
      <c r="AO588" s="31" t="s">
        <v>57</v>
      </c>
    </row>
    <row r="589" spans="2:41" s="3" customFormat="1" ht="9.9499999999999993" customHeight="1" x14ac:dyDescent="0.2">
      <c r="B589" s="116" t="s">
        <v>53</v>
      </c>
      <c r="D589" s="40"/>
      <c r="E589" s="75" t="s">
        <v>492</v>
      </c>
      <c r="F589" s="75"/>
      <c r="G589" s="30" t="s">
        <v>46</v>
      </c>
      <c r="H589" s="30"/>
      <c r="I589" s="30"/>
      <c r="J589" s="30"/>
      <c r="K589" s="30"/>
      <c r="L589" s="30" t="s">
        <v>518</v>
      </c>
      <c r="M589" s="30"/>
      <c r="N589" s="30"/>
      <c r="P589" s="75" t="s">
        <v>495</v>
      </c>
      <c r="Q589" s="91"/>
      <c r="R589" s="29"/>
      <c r="S589" s="39">
        <f t="shared" si="395"/>
        <v>70.75</v>
      </c>
      <c r="T589" s="37" t="s">
        <v>252</v>
      </c>
      <c r="U589" s="5" t="str">
        <f>+Instructions!$B$3</f>
        <v>J</v>
      </c>
      <c r="V589" s="52"/>
      <c r="W589" s="56">
        <f>+Instructions!$C$22</f>
        <v>0</v>
      </c>
      <c r="X589" s="17">
        <f t="shared" si="468"/>
        <v>70.75</v>
      </c>
      <c r="Y589" s="52"/>
      <c r="Z589" s="6" t="s">
        <v>556</v>
      </c>
      <c r="AA589" s="39">
        <v>70.75</v>
      </c>
      <c r="AB589" s="60">
        <f t="shared" si="469"/>
        <v>0</v>
      </c>
      <c r="AC589" s="17">
        <f t="shared" si="470"/>
        <v>70.75</v>
      </c>
      <c r="AD589" s="12">
        <f t="shared" si="471"/>
        <v>0</v>
      </c>
      <c r="AE589" s="124"/>
      <c r="AF589" s="131">
        <v>1</v>
      </c>
      <c r="AG589" s="38">
        <f t="shared" si="472"/>
        <v>70.75</v>
      </c>
      <c r="AH589" s="52"/>
      <c r="AJ589" s="17">
        <f t="shared" si="473"/>
        <v>70.75</v>
      </c>
      <c r="AK589" s="17">
        <f t="shared" si="474"/>
        <v>0</v>
      </c>
      <c r="AL589" s="17">
        <f t="shared" si="475"/>
        <v>0</v>
      </c>
      <c r="AM589" s="17" t="str">
        <f t="shared" si="476"/>
        <v/>
      </c>
      <c r="AO589" s="31" t="s">
        <v>57</v>
      </c>
    </row>
    <row r="590" spans="2:41" s="3" customFormat="1" ht="9.9499999999999993" customHeight="1" x14ac:dyDescent="0.2">
      <c r="B590" s="116" t="s">
        <v>53</v>
      </c>
      <c r="D590" s="40"/>
      <c r="E590" s="75" t="s">
        <v>492</v>
      </c>
      <c r="F590" s="75"/>
      <c r="G590" s="30" t="s">
        <v>46</v>
      </c>
      <c r="H590" s="30"/>
      <c r="I590" s="30"/>
      <c r="J590" s="30"/>
      <c r="K590" s="30"/>
      <c r="L590" s="30" t="s">
        <v>519</v>
      </c>
      <c r="M590" s="30"/>
      <c r="N590" s="30"/>
      <c r="P590" s="75" t="s">
        <v>495</v>
      </c>
      <c r="Q590" s="91"/>
      <c r="R590" s="29"/>
      <c r="S590" s="39">
        <f>IF(Suggested="Yes",AA590,AG590)</f>
        <v>51.45</v>
      </c>
      <c r="T590" s="37" t="s">
        <v>252</v>
      </c>
      <c r="U590" s="5" t="str">
        <f>+Instructions!$B$3</f>
        <v>J</v>
      </c>
      <c r="V590" s="52"/>
      <c r="W590" s="56">
        <f>+Instructions!$C$22</f>
        <v>0</v>
      </c>
      <c r="X590" s="17">
        <f>ROUND($AA590*(1-W590)+0.004999,2)</f>
        <v>51.45</v>
      </c>
      <c r="Y590" s="52"/>
      <c r="Z590" s="6" t="s">
        <v>556</v>
      </c>
      <c r="AA590" s="39">
        <v>51.45</v>
      </c>
      <c r="AB590" s="60">
        <f>+W590</f>
        <v>0</v>
      </c>
      <c r="AC590" s="17">
        <f>+X590</f>
        <v>51.45</v>
      </c>
      <c r="AD590" s="12">
        <f>(AG590-AC590)/AG590</f>
        <v>0</v>
      </c>
      <c r="AE590" s="124"/>
      <c r="AF590" s="131">
        <v>1</v>
      </c>
      <c r="AG590" s="38">
        <f>SUM(AJ590:AL590)+AE590</f>
        <v>51.45</v>
      </c>
      <c r="AH590" s="52"/>
      <c r="AJ590" s="17">
        <f>ROUND(AC590/(1-VLOOKUP(AF590,Group,2,FALSE)),2)</f>
        <v>51.45</v>
      </c>
      <c r="AK590" s="17">
        <f>IF(VLOOKUP(AF590,Group,5,FALSE)="YES",VLOOKUP(ROUND(ROUND(AJ590,1)-AJ590,2),Round,2,FALSE)+VLOOKUP(AF590,Group,6,FALSE),0)</f>
        <v>0</v>
      </c>
      <c r="AL590" s="17">
        <f>IF(VLOOKUP(AF590,Group,7,FALSE)="",0,ROUND(AJ590-0.04999,1)-AJ590+AM590)</f>
        <v>0</v>
      </c>
      <c r="AM590" s="17" t="str">
        <f>IF(VLOOKUP(AF590,Group,7,FALSE)="","",VLOOKUP(AF590,Group,7,FALSE))</f>
        <v/>
      </c>
      <c r="AO590" s="31" t="s">
        <v>57</v>
      </c>
    </row>
    <row r="591" spans="2:41" s="3" customFormat="1" ht="9.9499999999999993" customHeight="1" x14ac:dyDescent="0.2">
      <c r="B591" s="116" t="s">
        <v>53</v>
      </c>
      <c r="D591" s="40"/>
      <c r="E591" s="75" t="s">
        <v>492</v>
      </c>
      <c r="F591" s="75"/>
      <c r="G591" s="30" t="s">
        <v>46</v>
      </c>
      <c r="H591" s="30"/>
      <c r="I591" s="30"/>
      <c r="J591" s="30"/>
      <c r="K591" s="30"/>
      <c r="L591" s="30" t="s">
        <v>520</v>
      </c>
      <c r="M591" s="30"/>
      <c r="N591" s="30"/>
      <c r="P591" s="75" t="s">
        <v>495</v>
      </c>
      <c r="Q591" s="91"/>
      <c r="R591" s="29"/>
      <c r="S591" s="39">
        <f t="shared" si="395"/>
        <v>41.3</v>
      </c>
      <c r="T591" s="37" t="s">
        <v>252</v>
      </c>
      <c r="U591" s="5" t="str">
        <f>+Instructions!$B$3</f>
        <v>J</v>
      </c>
      <c r="V591" s="52"/>
      <c r="W591" s="56">
        <f>+Instructions!$C$22</f>
        <v>0</v>
      </c>
      <c r="X591" s="17">
        <f t="shared" si="468"/>
        <v>41.3</v>
      </c>
      <c r="Y591" s="52"/>
      <c r="Z591" s="6" t="s">
        <v>556</v>
      </c>
      <c r="AA591" s="39">
        <v>41.3</v>
      </c>
      <c r="AB591" s="60">
        <f>+W591</f>
        <v>0</v>
      </c>
      <c r="AC591" s="17">
        <f>+X591</f>
        <v>41.3</v>
      </c>
      <c r="AD591" s="12">
        <f>(AG591-AC591)/AG591</f>
        <v>0</v>
      </c>
      <c r="AE591" s="124"/>
      <c r="AF591" s="131">
        <v>1</v>
      </c>
      <c r="AG591" s="38">
        <f>SUM(AJ591:AL591)+AE591</f>
        <v>41.3</v>
      </c>
      <c r="AH591" s="52"/>
      <c r="AJ591" s="17">
        <f>ROUND(AC591/(1-VLOOKUP(AF591,Group,2,FALSE)),2)</f>
        <v>41.3</v>
      </c>
      <c r="AK591" s="17">
        <f>IF(VLOOKUP(AF591,Group,5,FALSE)="YES",VLOOKUP(ROUND(ROUND(AJ591,1)-AJ591,2),Round,2,FALSE)+VLOOKUP(AF591,Group,6,FALSE),0)</f>
        <v>0</v>
      </c>
      <c r="AL591" s="17">
        <f>IF(VLOOKUP(AF591,Group,7,FALSE)="",0,ROUND(AJ591-0.04999,1)-AJ591+AM591)</f>
        <v>0</v>
      </c>
      <c r="AM591" s="17" t="str">
        <f>IF(VLOOKUP(AF591,Group,7,FALSE)="","",VLOOKUP(AF591,Group,7,FALSE))</f>
        <v/>
      </c>
      <c r="AO591" s="31" t="s">
        <v>57</v>
      </c>
    </row>
    <row r="592" spans="2:41" s="3" customFormat="1" ht="9.9499999999999993" customHeight="1" x14ac:dyDescent="0.2">
      <c r="B592" s="116" t="s">
        <v>53</v>
      </c>
      <c r="D592" s="40"/>
      <c r="E592" s="75" t="s">
        <v>554</v>
      </c>
      <c r="F592" s="75"/>
      <c r="G592" s="30" t="s">
        <v>46</v>
      </c>
      <c r="H592" s="30"/>
      <c r="I592" s="30"/>
      <c r="J592" s="30"/>
      <c r="K592" s="30"/>
      <c r="L592" s="30" t="s">
        <v>521</v>
      </c>
      <c r="M592" s="30"/>
      <c r="N592" s="30"/>
      <c r="P592" s="75" t="s">
        <v>555</v>
      </c>
      <c r="Q592" s="91"/>
      <c r="R592" s="29"/>
      <c r="S592" s="39">
        <v>45.35</v>
      </c>
      <c r="T592" s="37" t="s">
        <v>252</v>
      </c>
      <c r="U592" s="5" t="s">
        <v>276</v>
      </c>
      <c r="V592" s="52"/>
      <c r="W592" s="56">
        <v>0</v>
      </c>
      <c r="X592" s="17">
        <v>45.35</v>
      </c>
      <c r="Y592" s="52"/>
      <c r="Z592" s="6" t="s">
        <v>557</v>
      </c>
      <c r="AA592" s="39">
        <v>45.35</v>
      </c>
      <c r="AB592" s="60">
        <v>0</v>
      </c>
      <c r="AC592" s="17">
        <v>45.35</v>
      </c>
      <c r="AD592" s="12">
        <v>0</v>
      </c>
      <c r="AE592" s="124"/>
      <c r="AF592" s="131">
        <v>1</v>
      </c>
      <c r="AG592" s="38">
        <v>45.35</v>
      </c>
      <c r="AH592" s="52"/>
      <c r="AJ592" s="17">
        <v>45.35</v>
      </c>
      <c r="AK592" s="17">
        <v>0</v>
      </c>
      <c r="AL592" s="17">
        <v>0</v>
      </c>
      <c r="AM592" s="17" t="s">
        <v>556</v>
      </c>
      <c r="AO592" s="31" t="s">
        <v>57</v>
      </c>
    </row>
    <row r="593" spans="2:41" s="3" customFormat="1" ht="2.1" customHeight="1" x14ac:dyDescent="0.2">
      <c r="C593" s="74"/>
      <c r="E593" s="30"/>
      <c r="P593" s="186"/>
      <c r="Q593" s="6"/>
      <c r="S593" s="21"/>
      <c r="T593" s="68"/>
      <c r="U593" s="5"/>
      <c r="V593" s="52"/>
      <c r="W593" s="70"/>
      <c r="X593" s="70"/>
      <c r="Y593" s="52"/>
      <c r="Z593" s="39"/>
      <c r="AA593" s="17"/>
      <c r="AB593" s="15"/>
      <c r="AC593" s="15"/>
      <c r="AD593" s="15"/>
      <c r="AE593" s="15"/>
      <c r="AF593" s="65"/>
      <c r="AG593" s="17"/>
      <c r="AH593" s="52"/>
      <c r="AO593" s="31" t="s">
        <v>57</v>
      </c>
    </row>
    <row r="594" spans="2:41" s="3" customFormat="1" ht="10.35" customHeight="1" x14ac:dyDescent="0.2">
      <c r="C594" s="175" t="s">
        <v>270</v>
      </c>
      <c r="D594" s="152"/>
      <c r="E594" s="30"/>
      <c r="P594" s="186"/>
      <c r="Q594" s="6"/>
      <c r="S594" s="21"/>
      <c r="U594" s="5"/>
      <c r="V594" s="52"/>
      <c r="W594" s="56"/>
      <c r="X594" s="15"/>
      <c r="Y594" s="52"/>
      <c r="Z594" s="39"/>
      <c r="AA594" s="39"/>
      <c r="AB594" s="55"/>
      <c r="AC594" s="17"/>
      <c r="AD594" s="15"/>
      <c r="AE594" s="65"/>
      <c r="AF594" s="65"/>
      <c r="AG594" s="17"/>
      <c r="AH594" s="52"/>
      <c r="AI594" s="127"/>
      <c r="AJ594" s="17"/>
      <c r="AK594" s="17"/>
      <c r="AL594" s="17"/>
      <c r="AM594" s="17"/>
      <c r="AO594" s="31" t="s">
        <v>57</v>
      </c>
    </row>
    <row r="595" spans="2:41" s="3" customFormat="1" ht="9.9499999999999993" customHeight="1" x14ac:dyDescent="0.2">
      <c r="C595" s="74" t="s">
        <v>611</v>
      </c>
      <c r="D595" s="152"/>
      <c r="E595" s="30"/>
      <c r="P595" s="186"/>
      <c r="Q595" s="6"/>
      <c r="R595" s="80" t="s">
        <v>359</v>
      </c>
      <c r="S595" s="179" t="s">
        <v>526</v>
      </c>
      <c r="T595" s="182"/>
      <c r="U595" s="5"/>
      <c r="V595" s="52"/>
      <c r="W595" s="56"/>
      <c r="X595" s="15"/>
      <c r="Y595" s="52"/>
      <c r="Z595" s="39"/>
      <c r="AA595" s="39"/>
      <c r="AB595" s="55"/>
      <c r="AC595" s="17"/>
      <c r="AD595" s="15"/>
      <c r="AE595" s="65"/>
      <c r="AF595" s="65"/>
      <c r="AG595" s="17"/>
      <c r="AH595" s="52"/>
      <c r="AI595" s="127"/>
      <c r="AJ595" s="17"/>
      <c r="AK595" s="17"/>
      <c r="AL595" s="17"/>
      <c r="AM595" s="17"/>
      <c r="AO595" s="31" t="s">
        <v>57</v>
      </c>
    </row>
    <row r="596" spans="2:41" s="3" customFormat="1" ht="3" customHeight="1" x14ac:dyDescent="0.2">
      <c r="C596" s="74"/>
      <c r="E596" s="30"/>
      <c r="P596" s="186"/>
      <c r="Q596" s="6"/>
      <c r="S596" s="21"/>
      <c r="T596" s="68"/>
      <c r="U596" s="5"/>
      <c r="V596" s="52"/>
      <c r="W596" s="70"/>
      <c r="X596" s="70"/>
      <c r="Y596" s="52"/>
      <c r="Z596" s="39"/>
      <c r="AA596" s="17"/>
      <c r="AB596" s="15"/>
      <c r="AC596" s="15"/>
      <c r="AD596" s="15"/>
      <c r="AE596" s="15"/>
      <c r="AF596" s="65"/>
      <c r="AG596" s="17"/>
      <c r="AH596" s="52"/>
      <c r="AO596" s="31" t="s">
        <v>57</v>
      </c>
    </row>
    <row r="597" spans="2:41" s="3" customFormat="1" ht="9.9499999999999993" customHeight="1" x14ac:dyDescent="0.2">
      <c r="B597" s="116" t="s">
        <v>53</v>
      </c>
      <c r="D597" s="40"/>
      <c r="E597" s="75" t="s">
        <v>492</v>
      </c>
      <c r="F597" s="75"/>
      <c r="G597" s="30" t="s">
        <v>46</v>
      </c>
      <c r="H597" s="30"/>
      <c r="I597" s="30"/>
      <c r="J597" s="30"/>
      <c r="K597" s="30"/>
      <c r="L597" s="30" t="s">
        <v>521</v>
      </c>
      <c r="M597" s="30"/>
      <c r="N597" s="30"/>
      <c r="P597" s="75" t="s">
        <v>495</v>
      </c>
      <c r="Q597" s="91"/>
      <c r="R597" s="29"/>
      <c r="S597" s="39">
        <f t="shared" si="395"/>
        <v>51.45</v>
      </c>
      <c r="T597" s="37" t="s">
        <v>252</v>
      </c>
      <c r="U597" s="5" t="str">
        <f>+Instructions!$B$3</f>
        <v>J</v>
      </c>
      <c r="V597" s="52"/>
      <c r="W597" s="56">
        <f>+Instructions!$C$22</f>
        <v>0</v>
      </c>
      <c r="X597" s="17">
        <f t="shared" si="468"/>
        <v>51.45</v>
      </c>
      <c r="Y597" s="52"/>
      <c r="Z597" s="6" t="s">
        <v>556</v>
      </c>
      <c r="AA597" s="39">
        <v>51.45</v>
      </c>
      <c r="AB597" s="60">
        <f t="shared" si="469"/>
        <v>0</v>
      </c>
      <c r="AC597" s="17">
        <f t="shared" si="470"/>
        <v>51.45</v>
      </c>
      <c r="AD597" s="12">
        <f t="shared" si="471"/>
        <v>0</v>
      </c>
      <c r="AE597" s="124"/>
      <c r="AF597" s="131">
        <v>1</v>
      </c>
      <c r="AG597" s="38">
        <f t="shared" si="472"/>
        <v>51.45</v>
      </c>
      <c r="AH597" s="52"/>
      <c r="AJ597" s="17">
        <f t="shared" si="473"/>
        <v>51.45</v>
      </c>
      <c r="AK597" s="17">
        <f t="shared" si="474"/>
        <v>0</v>
      </c>
      <c r="AL597" s="17">
        <f t="shared" si="475"/>
        <v>0</v>
      </c>
      <c r="AM597" s="17" t="str">
        <f t="shared" si="476"/>
        <v/>
      </c>
      <c r="AO597" s="31" t="s">
        <v>57</v>
      </c>
    </row>
    <row r="598" spans="2:41" s="3" customFormat="1" ht="9.9499999999999993" customHeight="1" x14ac:dyDescent="0.2">
      <c r="B598" s="116" t="s">
        <v>53</v>
      </c>
      <c r="D598" s="40"/>
      <c r="E598" s="75" t="s">
        <v>501</v>
      </c>
      <c r="F598" s="75"/>
      <c r="G598" s="30" t="s">
        <v>46</v>
      </c>
      <c r="H598" s="30"/>
      <c r="I598" s="30"/>
      <c r="J598" s="30"/>
      <c r="K598" s="30"/>
      <c r="L598" s="30" t="s">
        <v>521</v>
      </c>
      <c r="M598" s="30"/>
      <c r="N598" s="30"/>
      <c r="P598" s="75" t="s">
        <v>502</v>
      </c>
      <c r="Q598" s="91"/>
      <c r="R598" s="29"/>
      <c r="S598" s="39">
        <f t="shared" si="395"/>
        <v>51.45</v>
      </c>
      <c r="T598" s="37" t="s">
        <v>252</v>
      </c>
      <c r="U598" s="5" t="str">
        <f>+Instructions!$B$3</f>
        <v>J</v>
      </c>
      <c r="V598" s="52"/>
      <c r="W598" s="56">
        <f>+Instructions!$C$22</f>
        <v>0</v>
      </c>
      <c r="X598" s="17">
        <f t="shared" si="468"/>
        <v>51.45</v>
      </c>
      <c r="Y598" s="52"/>
      <c r="Z598" s="6" t="s">
        <v>556</v>
      </c>
      <c r="AA598" s="39">
        <v>51.45</v>
      </c>
      <c r="AB598" s="60">
        <f t="shared" si="469"/>
        <v>0</v>
      </c>
      <c r="AC598" s="17">
        <f t="shared" si="470"/>
        <v>51.45</v>
      </c>
      <c r="AD598" s="12">
        <f t="shared" si="471"/>
        <v>0</v>
      </c>
      <c r="AE598" s="124"/>
      <c r="AF598" s="131">
        <v>1</v>
      </c>
      <c r="AG598" s="38">
        <f t="shared" si="472"/>
        <v>51.45</v>
      </c>
      <c r="AH598" s="52"/>
      <c r="AJ598" s="17">
        <f t="shared" si="473"/>
        <v>51.45</v>
      </c>
      <c r="AK598" s="17">
        <f t="shared" si="474"/>
        <v>0</v>
      </c>
      <c r="AL598" s="17">
        <f t="shared" si="475"/>
        <v>0</v>
      </c>
      <c r="AM598" s="17" t="str">
        <f t="shared" si="476"/>
        <v/>
      </c>
      <c r="AO598" s="31" t="s">
        <v>57</v>
      </c>
    </row>
    <row r="599" spans="2:41" s="3" customFormat="1" ht="9.9499999999999993" customHeight="1" x14ac:dyDescent="0.2">
      <c r="B599" s="116" t="s">
        <v>53</v>
      </c>
      <c r="D599" s="40"/>
      <c r="E599" s="75" t="s">
        <v>554</v>
      </c>
      <c r="F599" s="75"/>
      <c r="G599" s="30" t="s">
        <v>46</v>
      </c>
      <c r="H599" s="30"/>
      <c r="I599" s="30"/>
      <c r="J599" s="30"/>
      <c r="K599" s="30"/>
      <c r="L599" s="30" t="s">
        <v>522</v>
      </c>
      <c r="M599" s="30"/>
      <c r="N599" s="30"/>
      <c r="P599" s="75" t="s">
        <v>555</v>
      </c>
      <c r="Q599" s="91"/>
      <c r="R599" s="29"/>
      <c r="S599" s="39">
        <v>45.35</v>
      </c>
      <c r="T599" s="37" t="s">
        <v>252</v>
      </c>
      <c r="U599" s="5" t="s">
        <v>276</v>
      </c>
      <c r="V599" s="52"/>
      <c r="W599" s="56">
        <v>0</v>
      </c>
      <c r="X599" s="17">
        <v>45.35</v>
      </c>
      <c r="Y599" s="52"/>
      <c r="Z599" s="6" t="s">
        <v>557</v>
      </c>
      <c r="AA599" s="39">
        <v>45.35</v>
      </c>
      <c r="AB599" s="60">
        <v>0</v>
      </c>
      <c r="AC599" s="17">
        <v>45.35</v>
      </c>
      <c r="AD599" s="12">
        <v>0</v>
      </c>
      <c r="AE599" s="124"/>
      <c r="AF599" s="131">
        <v>1</v>
      </c>
      <c r="AG599" s="38">
        <v>45.35</v>
      </c>
      <c r="AH599" s="52"/>
      <c r="AJ599" s="17">
        <v>45.35</v>
      </c>
      <c r="AK599" s="17">
        <v>0</v>
      </c>
      <c r="AL599" s="17">
        <v>0</v>
      </c>
      <c r="AM599" s="17" t="s">
        <v>556</v>
      </c>
      <c r="AO599" s="31" t="s">
        <v>57</v>
      </c>
    </row>
    <row r="600" spans="2:41" s="3" customFormat="1" ht="9.9499999999999993" customHeight="1" x14ac:dyDescent="0.2">
      <c r="B600" s="116" t="s">
        <v>53</v>
      </c>
      <c r="D600" s="40"/>
      <c r="E600" s="75" t="s">
        <v>492</v>
      </c>
      <c r="F600" s="75"/>
      <c r="G600" s="30" t="s">
        <v>46</v>
      </c>
      <c r="H600" s="30"/>
      <c r="I600" s="30"/>
      <c r="J600" s="30"/>
      <c r="K600" s="30"/>
      <c r="L600" s="30" t="s">
        <v>522</v>
      </c>
      <c r="M600" s="30"/>
      <c r="N600" s="30"/>
      <c r="P600" s="75" t="s">
        <v>495</v>
      </c>
      <c r="Q600" s="91"/>
      <c r="R600" s="29"/>
      <c r="S600" s="39">
        <f t="shared" si="395"/>
        <v>51.45</v>
      </c>
      <c r="T600" s="37" t="s">
        <v>252</v>
      </c>
      <c r="U600" s="5" t="str">
        <f>+Instructions!$B$3</f>
        <v>J</v>
      </c>
      <c r="V600" s="52"/>
      <c r="W600" s="56">
        <f>+Instructions!$C$22</f>
        <v>0</v>
      </c>
      <c r="X600" s="17">
        <f t="shared" si="468"/>
        <v>51.45</v>
      </c>
      <c r="Y600" s="52"/>
      <c r="Z600" s="6" t="s">
        <v>556</v>
      </c>
      <c r="AA600" s="39">
        <v>51.45</v>
      </c>
      <c r="AB600" s="60">
        <f t="shared" si="469"/>
        <v>0</v>
      </c>
      <c r="AC600" s="17">
        <f t="shared" si="470"/>
        <v>51.45</v>
      </c>
      <c r="AD600" s="12">
        <f t="shared" si="471"/>
        <v>0</v>
      </c>
      <c r="AE600" s="124"/>
      <c r="AF600" s="131">
        <v>1</v>
      </c>
      <c r="AG600" s="38">
        <f t="shared" si="472"/>
        <v>51.45</v>
      </c>
      <c r="AH600" s="52"/>
      <c r="AJ600" s="17">
        <f t="shared" si="473"/>
        <v>51.45</v>
      </c>
      <c r="AK600" s="17">
        <f t="shared" si="474"/>
        <v>0</v>
      </c>
      <c r="AL600" s="17">
        <f t="shared" si="475"/>
        <v>0</v>
      </c>
      <c r="AM600" s="17" t="str">
        <f t="shared" si="476"/>
        <v/>
      </c>
      <c r="AO600" s="31" t="s">
        <v>57</v>
      </c>
    </row>
    <row r="601" spans="2:41" s="3" customFormat="1" ht="9.9499999999999993" customHeight="1" x14ac:dyDescent="0.2">
      <c r="B601" s="116" t="s">
        <v>53</v>
      </c>
      <c r="D601" s="40"/>
      <c r="E601" s="75" t="s">
        <v>497</v>
      </c>
      <c r="F601" s="75"/>
      <c r="G601" s="30" t="s">
        <v>46</v>
      </c>
      <c r="H601" s="30"/>
      <c r="I601" s="30"/>
      <c r="J601" s="30"/>
      <c r="K601" s="30"/>
      <c r="L601" s="30" t="s">
        <v>522</v>
      </c>
      <c r="M601" s="30"/>
      <c r="N601" s="30"/>
      <c r="P601" s="75" t="s">
        <v>499</v>
      </c>
      <c r="Q601" s="91"/>
      <c r="R601" s="29"/>
      <c r="S601" s="39">
        <f t="shared" si="395"/>
        <v>51.45</v>
      </c>
      <c r="T601" s="37" t="s">
        <v>252</v>
      </c>
      <c r="U601" s="5" t="str">
        <f>+Instructions!$B$3</f>
        <v>J</v>
      </c>
      <c r="V601" s="52"/>
      <c r="W601" s="56">
        <f>+Instructions!$C$22</f>
        <v>0</v>
      </c>
      <c r="X601" s="17">
        <f t="shared" si="468"/>
        <v>51.45</v>
      </c>
      <c r="Y601" s="52"/>
      <c r="Z601" s="6" t="s">
        <v>556</v>
      </c>
      <c r="AA601" s="39">
        <v>51.45</v>
      </c>
      <c r="AB601" s="60">
        <f t="shared" si="469"/>
        <v>0</v>
      </c>
      <c r="AC601" s="17">
        <f t="shared" si="470"/>
        <v>51.45</v>
      </c>
      <c r="AD601" s="12">
        <f t="shared" si="471"/>
        <v>0</v>
      </c>
      <c r="AE601" s="124"/>
      <c r="AF601" s="131">
        <v>1</v>
      </c>
      <c r="AG601" s="38">
        <f t="shared" si="472"/>
        <v>51.45</v>
      </c>
      <c r="AH601" s="52"/>
      <c r="AJ601" s="17">
        <f t="shared" si="473"/>
        <v>51.45</v>
      </c>
      <c r="AK601" s="17">
        <f t="shared" si="474"/>
        <v>0</v>
      </c>
      <c r="AL601" s="17">
        <f t="shared" si="475"/>
        <v>0</v>
      </c>
      <c r="AM601" s="17" t="str">
        <f t="shared" si="476"/>
        <v/>
      </c>
      <c r="AO601" s="31" t="s">
        <v>57</v>
      </c>
    </row>
    <row r="602" spans="2:41" s="3" customFormat="1" ht="9.9499999999999993" customHeight="1" x14ac:dyDescent="0.2">
      <c r="B602" s="116" t="s">
        <v>53</v>
      </c>
      <c r="D602" s="40"/>
      <c r="E602" s="75" t="s">
        <v>501</v>
      </c>
      <c r="F602" s="75"/>
      <c r="G602" s="30" t="s">
        <v>46</v>
      </c>
      <c r="H602" s="30"/>
      <c r="I602" s="30"/>
      <c r="J602" s="30"/>
      <c r="K602" s="30"/>
      <c r="L602" s="30" t="s">
        <v>522</v>
      </c>
      <c r="M602" s="30"/>
      <c r="N602" s="30"/>
      <c r="P602" s="75" t="s">
        <v>502</v>
      </c>
      <c r="Q602" s="91"/>
      <c r="R602" s="29"/>
      <c r="S602" s="39">
        <f t="shared" si="395"/>
        <v>51.45</v>
      </c>
      <c r="T602" s="37" t="s">
        <v>252</v>
      </c>
      <c r="U602" s="5" t="str">
        <f>+Instructions!$B$3</f>
        <v>J</v>
      </c>
      <c r="V602" s="52"/>
      <c r="W602" s="56">
        <f>+Instructions!$C$22</f>
        <v>0</v>
      </c>
      <c r="X602" s="17">
        <f t="shared" si="468"/>
        <v>51.45</v>
      </c>
      <c r="Y602" s="52"/>
      <c r="Z602" s="6" t="s">
        <v>556</v>
      </c>
      <c r="AA602" s="39">
        <v>51.45</v>
      </c>
      <c r="AB602" s="60">
        <f t="shared" si="469"/>
        <v>0</v>
      </c>
      <c r="AC602" s="17">
        <f t="shared" si="470"/>
        <v>51.45</v>
      </c>
      <c r="AD602" s="12">
        <f t="shared" si="471"/>
        <v>0</v>
      </c>
      <c r="AE602" s="124"/>
      <c r="AF602" s="131">
        <v>1</v>
      </c>
      <c r="AG602" s="38">
        <f t="shared" si="472"/>
        <v>51.45</v>
      </c>
      <c r="AH602" s="52"/>
      <c r="AJ602" s="17">
        <f t="shared" si="473"/>
        <v>51.45</v>
      </c>
      <c r="AK602" s="17">
        <f t="shared" si="474"/>
        <v>0</v>
      </c>
      <c r="AL602" s="17">
        <f t="shared" si="475"/>
        <v>0</v>
      </c>
      <c r="AM602" s="17" t="str">
        <f t="shared" si="476"/>
        <v/>
      </c>
      <c r="AO602" s="31" t="s">
        <v>57</v>
      </c>
    </row>
    <row r="603" spans="2:41" s="3" customFormat="1" ht="9.9499999999999993" customHeight="1" x14ac:dyDescent="0.2">
      <c r="B603" s="116" t="s">
        <v>53</v>
      </c>
      <c r="D603" s="40"/>
      <c r="E603" s="75" t="s">
        <v>554</v>
      </c>
      <c r="F603" s="75"/>
      <c r="G603" s="30" t="s">
        <v>46</v>
      </c>
      <c r="H603" s="30"/>
      <c r="I603" s="30"/>
      <c r="J603" s="30"/>
      <c r="K603" s="30"/>
      <c r="L603" s="30" t="s">
        <v>523</v>
      </c>
      <c r="M603" s="30"/>
      <c r="N603" s="30"/>
      <c r="P603" s="75" t="s">
        <v>555</v>
      </c>
      <c r="Q603" s="91"/>
      <c r="R603" s="29"/>
      <c r="S603" s="39">
        <v>45.35</v>
      </c>
      <c r="T603" s="37" t="s">
        <v>252</v>
      </c>
      <c r="U603" s="5" t="s">
        <v>276</v>
      </c>
      <c r="V603" s="52"/>
      <c r="W603" s="56">
        <v>0</v>
      </c>
      <c r="X603" s="17">
        <v>45.35</v>
      </c>
      <c r="Y603" s="52"/>
      <c r="Z603" s="6" t="s">
        <v>557</v>
      </c>
      <c r="AA603" s="39">
        <v>45.35</v>
      </c>
      <c r="AB603" s="60">
        <v>0</v>
      </c>
      <c r="AC603" s="17">
        <v>45.35</v>
      </c>
      <c r="AD603" s="12">
        <v>0</v>
      </c>
      <c r="AE603" s="124"/>
      <c r="AF603" s="131">
        <v>1</v>
      </c>
      <c r="AG603" s="38">
        <v>45.35</v>
      </c>
      <c r="AH603" s="52"/>
      <c r="AJ603" s="17">
        <v>45.35</v>
      </c>
      <c r="AK603" s="17">
        <v>0</v>
      </c>
      <c r="AL603" s="17">
        <v>0</v>
      </c>
      <c r="AM603" s="17" t="s">
        <v>556</v>
      </c>
      <c r="AO603" s="31" t="s">
        <v>57</v>
      </c>
    </row>
    <row r="604" spans="2:41" s="3" customFormat="1" ht="9.9499999999999993" customHeight="1" x14ac:dyDescent="0.2">
      <c r="B604" s="116" t="s">
        <v>53</v>
      </c>
      <c r="D604" s="40"/>
      <c r="E604" s="75" t="s">
        <v>492</v>
      </c>
      <c r="F604" s="75"/>
      <c r="G604" s="30" t="s">
        <v>46</v>
      </c>
      <c r="H604" s="30"/>
      <c r="I604" s="30"/>
      <c r="J604" s="30"/>
      <c r="K604" s="30"/>
      <c r="L604" s="30" t="s">
        <v>523</v>
      </c>
      <c r="M604" s="30"/>
      <c r="N604" s="30"/>
      <c r="P604" s="75" t="s">
        <v>495</v>
      </c>
      <c r="Q604" s="91"/>
      <c r="R604" s="29"/>
      <c r="S604" s="39">
        <f t="shared" si="395"/>
        <v>51.45</v>
      </c>
      <c r="T604" s="37" t="s">
        <v>252</v>
      </c>
      <c r="U604" s="5" t="str">
        <f>+Instructions!$B$3</f>
        <v>J</v>
      </c>
      <c r="V604" s="52"/>
      <c r="W604" s="56">
        <f>+Instructions!$C$22</f>
        <v>0</v>
      </c>
      <c r="X604" s="17">
        <f t="shared" si="468"/>
        <v>51.45</v>
      </c>
      <c r="Y604" s="52"/>
      <c r="Z604" s="6" t="s">
        <v>556</v>
      </c>
      <c r="AA604" s="39">
        <v>51.45</v>
      </c>
      <c r="AB604" s="60">
        <f t="shared" si="469"/>
        <v>0</v>
      </c>
      <c r="AC604" s="17">
        <f t="shared" si="470"/>
        <v>51.45</v>
      </c>
      <c r="AD604" s="12">
        <f t="shared" si="471"/>
        <v>0</v>
      </c>
      <c r="AE604" s="124"/>
      <c r="AF604" s="131">
        <v>1</v>
      </c>
      <c r="AG604" s="38">
        <f t="shared" si="472"/>
        <v>51.45</v>
      </c>
      <c r="AH604" s="52"/>
      <c r="AJ604" s="17">
        <f t="shared" si="473"/>
        <v>51.45</v>
      </c>
      <c r="AK604" s="17">
        <f t="shared" si="474"/>
        <v>0</v>
      </c>
      <c r="AL604" s="17">
        <f t="shared" si="475"/>
        <v>0</v>
      </c>
      <c r="AM604" s="17" t="str">
        <f t="shared" si="476"/>
        <v/>
      </c>
      <c r="AO604" s="31" t="s">
        <v>57</v>
      </c>
    </row>
    <row r="605" spans="2:41" s="3" customFormat="1" ht="9.9499999999999993" customHeight="1" x14ac:dyDescent="0.2">
      <c r="B605" s="116" t="s">
        <v>53</v>
      </c>
      <c r="D605" s="40"/>
      <c r="E605" s="75" t="s">
        <v>497</v>
      </c>
      <c r="F605" s="75"/>
      <c r="G605" s="30" t="s">
        <v>46</v>
      </c>
      <c r="H605" s="30"/>
      <c r="I605" s="30"/>
      <c r="J605" s="30"/>
      <c r="K605" s="30"/>
      <c r="L605" s="30" t="s">
        <v>523</v>
      </c>
      <c r="M605" s="30"/>
      <c r="N605" s="30"/>
      <c r="P605" s="75" t="s">
        <v>499</v>
      </c>
      <c r="Q605" s="91"/>
      <c r="R605" s="29"/>
      <c r="S605" s="39">
        <f t="shared" si="395"/>
        <v>51.45</v>
      </c>
      <c r="T605" s="37" t="s">
        <v>252</v>
      </c>
      <c r="U605" s="5" t="str">
        <f>+Instructions!$B$3</f>
        <v>J</v>
      </c>
      <c r="V605" s="52"/>
      <c r="W605" s="56">
        <f>+Instructions!$C$22</f>
        <v>0</v>
      </c>
      <c r="X605" s="17">
        <f t="shared" si="468"/>
        <v>51.45</v>
      </c>
      <c r="Y605" s="52"/>
      <c r="Z605" s="6" t="s">
        <v>556</v>
      </c>
      <c r="AA605" s="39">
        <v>51.45</v>
      </c>
      <c r="AB605" s="60">
        <f t="shared" si="469"/>
        <v>0</v>
      </c>
      <c r="AC605" s="17">
        <f t="shared" si="470"/>
        <v>51.45</v>
      </c>
      <c r="AD605" s="12">
        <f t="shared" si="471"/>
        <v>0</v>
      </c>
      <c r="AE605" s="124"/>
      <c r="AF605" s="131">
        <v>1</v>
      </c>
      <c r="AG605" s="38">
        <f t="shared" si="472"/>
        <v>51.45</v>
      </c>
      <c r="AH605" s="52"/>
      <c r="AJ605" s="17">
        <f t="shared" si="473"/>
        <v>51.45</v>
      </c>
      <c r="AK605" s="17">
        <f t="shared" si="474"/>
        <v>0</v>
      </c>
      <c r="AL605" s="17">
        <f t="shared" si="475"/>
        <v>0</v>
      </c>
      <c r="AM605" s="17" t="str">
        <f t="shared" si="476"/>
        <v/>
      </c>
      <c r="AO605" s="31" t="s">
        <v>57</v>
      </c>
    </row>
    <row r="606" spans="2:41" s="3" customFormat="1" ht="9.9499999999999993" customHeight="1" x14ac:dyDescent="0.2">
      <c r="B606" s="116" t="s">
        <v>53</v>
      </c>
      <c r="D606" s="40"/>
      <c r="E606" s="75" t="s">
        <v>554</v>
      </c>
      <c r="F606" s="75"/>
      <c r="G606" s="30" t="s">
        <v>46</v>
      </c>
      <c r="H606" s="30"/>
      <c r="I606" s="30"/>
      <c r="J606" s="30"/>
      <c r="K606" s="30"/>
      <c r="L606" s="30" t="s">
        <v>524</v>
      </c>
      <c r="M606" s="30"/>
      <c r="N606" s="30"/>
      <c r="P606" s="75" t="s">
        <v>555</v>
      </c>
      <c r="Q606" s="91"/>
      <c r="R606" s="29"/>
      <c r="S606" s="39">
        <v>45.35</v>
      </c>
      <c r="T606" s="37" t="s">
        <v>252</v>
      </c>
      <c r="U606" s="5" t="s">
        <v>276</v>
      </c>
      <c r="V606" s="52"/>
      <c r="W606" s="56">
        <v>0</v>
      </c>
      <c r="X606" s="17">
        <v>45.35</v>
      </c>
      <c r="Y606" s="52"/>
      <c r="Z606" s="6" t="s">
        <v>557</v>
      </c>
      <c r="AA606" s="39">
        <v>45.35</v>
      </c>
      <c r="AB606" s="60">
        <v>0</v>
      </c>
      <c r="AC606" s="17">
        <v>45.35</v>
      </c>
      <c r="AD606" s="12">
        <v>0</v>
      </c>
      <c r="AE606" s="124"/>
      <c r="AF606" s="131">
        <v>1</v>
      </c>
      <c r="AG606" s="38">
        <v>45.35</v>
      </c>
      <c r="AH606" s="52"/>
      <c r="AJ606" s="17">
        <v>45.35</v>
      </c>
      <c r="AK606" s="17">
        <v>0</v>
      </c>
      <c r="AL606" s="17">
        <v>0</v>
      </c>
      <c r="AM606" s="17" t="s">
        <v>556</v>
      </c>
      <c r="AO606" s="31" t="s">
        <v>57</v>
      </c>
    </row>
    <row r="607" spans="2:41" s="3" customFormat="1" ht="9.9499999999999993" customHeight="1" x14ac:dyDescent="0.2">
      <c r="B607" s="116" t="s">
        <v>53</v>
      </c>
      <c r="D607" s="40"/>
      <c r="E607" s="75" t="s">
        <v>492</v>
      </c>
      <c r="F607" s="75"/>
      <c r="G607" s="30" t="s">
        <v>46</v>
      </c>
      <c r="H607" s="30"/>
      <c r="I607" s="30"/>
      <c r="J607" s="30"/>
      <c r="K607" s="30"/>
      <c r="L607" s="30" t="s">
        <v>524</v>
      </c>
      <c r="M607" s="30"/>
      <c r="N607" s="30"/>
      <c r="P607" s="75" t="s">
        <v>495</v>
      </c>
      <c r="Q607" s="91"/>
      <c r="R607" s="29"/>
      <c r="S607" s="39">
        <f t="shared" si="395"/>
        <v>51.45</v>
      </c>
      <c r="T607" s="37" t="s">
        <v>252</v>
      </c>
      <c r="U607" s="5" t="str">
        <f>+Instructions!$B$3</f>
        <v>J</v>
      </c>
      <c r="V607" s="52"/>
      <c r="W607" s="56">
        <f>+Instructions!$C$22</f>
        <v>0</v>
      </c>
      <c r="X607" s="17">
        <f t="shared" si="468"/>
        <v>51.45</v>
      </c>
      <c r="Y607" s="52"/>
      <c r="Z607" s="6" t="s">
        <v>556</v>
      </c>
      <c r="AA607" s="39">
        <v>51.45</v>
      </c>
      <c r="AB607" s="60">
        <f t="shared" si="469"/>
        <v>0</v>
      </c>
      <c r="AC607" s="17">
        <f t="shared" si="470"/>
        <v>51.45</v>
      </c>
      <c r="AD607" s="12">
        <f t="shared" si="471"/>
        <v>0</v>
      </c>
      <c r="AE607" s="124"/>
      <c r="AF607" s="131">
        <v>1</v>
      </c>
      <c r="AG607" s="38">
        <f t="shared" si="472"/>
        <v>51.45</v>
      </c>
      <c r="AH607" s="52"/>
      <c r="AJ607" s="17">
        <f t="shared" si="473"/>
        <v>51.45</v>
      </c>
      <c r="AK607" s="17">
        <f t="shared" si="474"/>
        <v>0</v>
      </c>
      <c r="AL607" s="17">
        <f t="shared" si="475"/>
        <v>0</v>
      </c>
      <c r="AM607" s="17" t="str">
        <f t="shared" si="476"/>
        <v/>
      </c>
      <c r="AO607" s="31" t="s">
        <v>57</v>
      </c>
    </row>
    <row r="608" spans="2:41" s="3" customFormat="1" ht="9.9499999999999993" customHeight="1" x14ac:dyDescent="0.2">
      <c r="B608" s="116" t="s">
        <v>53</v>
      </c>
      <c r="D608" s="40"/>
      <c r="E608" s="75" t="s">
        <v>497</v>
      </c>
      <c r="F608" s="75"/>
      <c r="G608" s="30" t="s">
        <v>46</v>
      </c>
      <c r="H608" s="30"/>
      <c r="I608" s="30"/>
      <c r="J608" s="30"/>
      <c r="K608" s="30"/>
      <c r="L608" s="30" t="s">
        <v>524</v>
      </c>
      <c r="M608" s="30"/>
      <c r="N608" s="30"/>
      <c r="P608" s="75" t="s">
        <v>499</v>
      </c>
      <c r="Q608" s="91"/>
      <c r="R608" s="29"/>
      <c r="S608" s="39">
        <f>IF(Suggested="Yes",AA608,AG608)</f>
        <v>51.45</v>
      </c>
      <c r="T608" s="37" t="s">
        <v>252</v>
      </c>
      <c r="U608" s="5" t="str">
        <f>+Instructions!$B$3</f>
        <v>J</v>
      </c>
      <c r="V608" s="52"/>
      <c r="W608" s="56">
        <f>+Instructions!$C$22</f>
        <v>0</v>
      </c>
      <c r="X608" s="17">
        <f t="shared" si="468"/>
        <v>51.45</v>
      </c>
      <c r="Y608" s="52"/>
      <c r="Z608" s="6" t="s">
        <v>556</v>
      </c>
      <c r="AA608" s="39">
        <v>51.45</v>
      </c>
      <c r="AB608" s="60">
        <f t="shared" si="469"/>
        <v>0</v>
      </c>
      <c r="AC608" s="17">
        <f t="shared" si="470"/>
        <v>51.45</v>
      </c>
      <c r="AD608" s="12">
        <f t="shared" si="471"/>
        <v>0</v>
      </c>
      <c r="AE608" s="124"/>
      <c r="AF608" s="131">
        <v>1</v>
      </c>
      <c r="AG608" s="38">
        <f t="shared" si="472"/>
        <v>51.45</v>
      </c>
      <c r="AH608" s="52"/>
      <c r="AJ608" s="17">
        <f t="shared" si="473"/>
        <v>51.45</v>
      </c>
      <c r="AK608" s="17">
        <f t="shared" si="474"/>
        <v>0</v>
      </c>
      <c r="AL608" s="17">
        <f t="shared" si="475"/>
        <v>0</v>
      </c>
      <c r="AM608" s="17" t="str">
        <f t="shared" si="476"/>
        <v/>
      </c>
      <c r="AO608" s="31" t="s">
        <v>57</v>
      </c>
    </row>
    <row r="609" spans="2:41" s="3" customFormat="1" ht="3.95" customHeight="1" x14ac:dyDescent="0.2">
      <c r="C609" s="74"/>
      <c r="D609" s="3" t="s">
        <v>85</v>
      </c>
      <c r="E609" s="30"/>
      <c r="I609" s="3" t="s">
        <v>85</v>
      </c>
      <c r="P609" s="4"/>
      <c r="Q609" s="6"/>
      <c r="S609" s="21"/>
      <c r="T609" s="68"/>
      <c r="U609" s="5"/>
      <c r="V609" s="52"/>
      <c r="W609" s="70"/>
      <c r="X609" s="70"/>
      <c r="Y609" s="52"/>
      <c r="Z609" s="39"/>
      <c r="AA609" s="17"/>
      <c r="AB609" s="15"/>
      <c r="AC609" s="15"/>
      <c r="AD609" s="15"/>
      <c r="AE609" s="15"/>
      <c r="AF609" s="65"/>
      <c r="AG609" s="17"/>
      <c r="AH609" s="52"/>
      <c r="AO609" s="31" t="s">
        <v>57</v>
      </c>
    </row>
    <row r="610" spans="2:41" s="3" customFormat="1" ht="9.9499999999999993" customHeight="1" x14ac:dyDescent="0.2">
      <c r="C610" s="174" t="s">
        <v>296</v>
      </c>
      <c r="P610" s="4"/>
      <c r="Q610" s="6"/>
      <c r="R610" s="80" t="s">
        <v>359</v>
      </c>
      <c r="S610" s="179" t="s">
        <v>367</v>
      </c>
      <c r="T610" s="182"/>
      <c r="U610" s="5"/>
      <c r="V610" s="52"/>
      <c r="W610" s="56"/>
      <c r="X610" s="15"/>
      <c r="Y610" s="52"/>
      <c r="Z610" s="39"/>
      <c r="AA610" s="39"/>
      <c r="AB610" s="55"/>
      <c r="AC610" s="17"/>
      <c r="AD610" s="15"/>
      <c r="AE610" s="65"/>
      <c r="AF610" s="65"/>
      <c r="AG610" s="17"/>
      <c r="AH610" s="52"/>
      <c r="AI610" s="127"/>
      <c r="AJ610" s="17"/>
      <c r="AK610" s="17"/>
      <c r="AL610" s="17"/>
      <c r="AM610" s="17"/>
      <c r="AO610" s="31" t="s">
        <v>57</v>
      </c>
    </row>
    <row r="611" spans="2:41" s="3" customFormat="1" ht="2.85" customHeight="1" x14ac:dyDescent="0.2">
      <c r="P611" s="75"/>
      <c r="Q611" s="91"/>
      <c r="R611" s="6"/>
      <c r="S611" s="39"/>
      <c r="T611" s="6"/>
      <c r="U611" s="5"/>
      <c r="V611" s="52"/>
      <c r="W611" s="56"/>
      <c r="X611" s="15"/>
      <c r="Y611" s="52"/>
      <c r="Z611" s="39"/>
      <c r="AA611" s="39"/>
      <c r="AB611" s="55"/>
      <c r="AC611" s="17"/>
      <c r="AD611" s="15"/>
      <c r="AE611" s="65"/>
      <c r="AF611" s="127"/>
      <c r="AG611" s="39"/>
      <c r="AH611" s="52"/>
      <c r="AJ611" s="17"/>
      <c r="AK611" s="17"/>
      <c r="AL611" s="17"/>
      <c r="AM611" s="17"/>
      <c r="AO611" s="31" t="s">
        <v>57</v>
      </c>
    </row>
    <row r="612" spans="2:41" s="3" customFormat="1" ht="9.9499999999999993" customHeight="1" x14ac:dyDescent="0.2">
      <c r="B612" s="115" t="s">
        <v>8</v>
      </c>
      <c r="D612" s="40"/>
      <c r="E612" s="75" t="s">
        <v>90</v>
      </c>
      <c r="F612" s="75"/>
      <c r="G612" s="30" t="s">
        <v>91</v>
      </c>
      <c r="H612" s="30"/>
      <c r="I612" s="30" t="s">
        <v>92</v>
      </c>
      <c r="J612" s="30"/>
      <c r="L612" s="30" t="s">
        <v>371</v>
      </c>
      <c r="M612" s="30"/>
      <c r="N612" s="30"/>
      <c r="P612" s="75"/>
      <c r="Q612" s="91"/>
      <c r="R612" s="29"/>
      <c r="S612" s="39">
        <f t="shared" ref="S612:S644" si="477">IF(Suggested="Yes",AA612,AG612)</f>
        <v>56.85</v>
      </c>
      <c r="T612" s="37" t="s">
        <v>45</v>
      </c>
      <c r="U612" s="5" t="str">
        <f>+Instructions!$B$3</f>
        <v>J</v>
      </c>
      <c r="V612" s="52"/>
      <c r="W612" s="56">
        <f>+Instructions!$C$22</f>
        <v>0</v>
      </c>
      <c r="X612" s="17">
        <f t="shared" ref="X612:X644" si="478">ROUND($AA612*(1-W612)+0.004999,2)</f>
        <v>56.85</v>
      </c>
      <c r="Y612" s="52"/>
      <c r="Z612" s="6" t="s">
        <v>616</v>
      </c>
      <c r="AA612" s="39">
        <v>56.85</v>
      </c>
      <c r="AB612" s="60">
        <f t="shared" ref="AB612:AB644" si="479">+W612</f>
        <v>0</v>
      </c>
      <c r="AC612" s="17">
        <f t="shared" ref="AC612:AC644" si="480">+X612</f>
        <v>56.85</v>
      </c>
      <c r="AD612" s="12">
        <f t="shared" ref="AD612:AD644" si="481">(AG612-AC612)/AG612</f>
        <v>0</v>
      </c>
      <c r="AE612" s="124"/>
      <c r="AF612" s="132">
        <v>3</v>
      </c>
      <c r="AG612" s="53">
        <f t="shared" ref="AG612:AG644" si="482">SUM(AJ612:AL612)+AE612</f>
        <v>56.85</v>
      </c>
      <c r="AH612" s="52"/>
      <c r="AJ612" s="17">
        <f t="shared" ref="AJ612:AJ644" si="483">ROUND(AC612/(1-VLOOKUP(AF612,Group,2,FALSE)),2)</f>
        <v>56.85</v>
      </c>
      <c r="AK612" s="17">
        <f t="shared" ref="AK612:AK644" si="484">IF(VLOOKUP(AF612,Group,5,FALSE)="YES",VLOOKUP(ROUND(ROUND(AJ612,1)-AJ612,2),Round,2,FALSE)+VLOOKUP(AF612,Group,6,FALSE),0)</f>
        <v>0</v>
      </c>
      <c r="AL612" s="17">
        <f t="shared" ref="AL612:AL644" si="485">IF(VLOOKUP(AF612,Group,7,FALSE)="",0,ROUND(AJ612-0.04999,1)-AJ612+AM612)</f>
        <v>0</v>
      </c>
      <c r="AM612" s="17" t="str">
        <f t="shared" ref="AM612:AM644" si="486">IF(VLOOKUP(AF612,Group,7,FALSE)="","",VLOOKUP(AF612,Group,7,FALSE))</f>
        <v/>
      </c>
      <c r="AO612" s="31" t="s">
        <v>57</v>
      </c>
    </row>
    <row r="613" spans="2:41" s="3" customFormat="1" ht="9.9499999999999993" customHeight="1" x14ac:dyDescent="0.2">
      <c r="B613" s="115" t="s">
        <v>8</v>
      </c>
      <c r="D613" s="40"/>
      <c r="E613" s="75" t="s">
        <v>90</v>
      </c>
      <c r="F613" s="75"/>
      <c r="G613" s="30" t="s">
        <v>91</v>
      </c>
      <c r="H613" s="30"/>
      <c r="I613" s="30" t="s">
        <v>92</v>
      </c>
      <c r="J613" s="30"/>
      <c r="L613" s="30" t="s">
        <v>372</v>
      </c>
      <c r="M613" s="30"/>
      <c r="N613" s="30"/>
      <c r="P613" s="75"/>
      <c r="Q613" s="91"/>
      <c r="R613" s="29"/>
      <c r="S613" s="39">
        <f t="shared" si="477"/>
        <v>50.8</v>
      </c>
      <c r="T613" s="37" t="s">
        <v>45</v>
      </c>
      <c r="U613" s="5" t="str">
        <f>+Instructions!$B$3</f>
        <v>J</v>
      </c>
      <c r="V613" s="52"/>
      <c r="W613" s="56">
        <f>+Instructions!$C$22</f>
        <v>0</v>
      </c>
      <c r="X613" s="17">
        <f t="shared" si="478"/>
        <v>50.8</v>
      </c>
      <c r="Y613" s="52"/>
      <c r="Z613" s="6" t="s">
        <v>616</v>
      </c>
      <c r="AA613" s="39">
        <v>50.8</v>
      </c>
      <c r="AB613" s="60">
        <f t="shared" si="479"/>
        <v>0</v>
      </c>
      <c r="AC613" s="17">
        <f t="shared" si="480"/>
        <v>50.8</v>
      </c>
      <c r="AD613" s="12">
        <f t="shared" si="481"/>
        <v>0</v>
      </c>
      <c r="AE613" s="124"/>
      <c r="AF613" s="132">
        <v>3</v>
      </c>
      <c r="AG613" s="53">
        <f t="shared" si="482"/>
        <v>50.8</v>
      </c>
      <c r="AH613" s="52"/>
      <c r="AJ613" s="17">
        <f t="shared" si="483"/>
        <v>50.8</v>
      </c>
      <c r="AK613" s="17">
        <f t="shared" si="484"/>
        <v>0</v>
      </c>
      <c r="AL613" s="17">
        <f t="shared" si="485"/>
        <v>0</v>
      </c>
      <c r="AM613" s="17" t="str">
        <f t="shared" si="486"/>
        <v/>
      </c>
      <c r="AO613" s="31" t="s">
        <v>57</v>
      </c>
    </row>
    <row r="614" spans="2:41" s="3" customFormat="1" ht="9.9499999999999993" customHeight="1" x14ac:dyDescent="0.2">
      <c r="B614" s="115" t="s">
        <v>8</v>
      </c>
      <c r="D614" s="40"/>
      <c r="E614" s="75" t="s">
        <v>90</v>
      </c>
      <c r="F614" s="75"/>
      <c r="G614" s="30" t="s">
        <v>91</v>
      </c>
      <c r="H614" s="30"/>
      <c r="I614" s="30" t="s">
        <v>92</v>
      </c>
      <c r="J614" s="30"/>
      <c r="L614" s="30" t="s">
        <v>553</v>
      </c>
      <c r="M614" s="30"/>
      <c r="N614" s="30"/>
      <c r="P614" s="75"/>
      <c r="Q614" s="91"/>
      <c r="R614" s="29"/>
      <c r="S614" s="39">
        <f t="shared" si="477"/>
        <v>48.75</v>
      </c>
      <c r="T614" s="37" t="s">
        <v>45</v>
      </c>
      <c r="U614" s="5" t="str">
        <f>+Instructions!$B$3</f>
        <v>J</v>
      </c>
      <c r="V614" s="52"/>
      <c r="W614" s="56">
        <f>+Instructions!$C$22</f>
        <v>0</v>
      </c>
      <c r="X614" s="17">
        <f t="shared" si="478"/>
        <v>48.75</v>
      </c>
      <c r="Y614" s="52"/>
      <c r="Z614" s="6" t="s">
        <v>616</v>
      </c>
      <c r="AA614" s="39">
        <v>48.75</v>
      </c>
      <c r="AB614" s="60">
        <f t="shared" si="479"/>
        <v>0</v>
      </c>
      <c r="AC614" s="17">
        <f t="shared" si="480"/>
        <v>48.75</v>
      </c>
      <c r="AD614" s="12">
        <f t="shared" si="481"/>
        <v>0</v>
      </c>
      <c r="AE614" s="124"/>
      <c r="AF614" s="132">
        <v>3</v>
      </c>
      <c r="AG614" s="53">
        <f t="shared" si="482"/>
        <v>48.75</v>
      </c>
      <c r="AH614" s="52"/>
      <c r="AJ614" s="17">
        <f t="shared" si="483"/>
        <v>48.75</v>
      </c>
      <c r="AK614" s="17">
        <f t="shared" si="484"/>
        <v>0</v>
      </c>
      <c r="AL614" s="17">
        <f t="shared" si="485"/>
        <v>0</v>
      </c>
      <c r="AM614" s="17" t="str">
        <f t="shared" si="486"/>
        <v/>
      </c>
      <c r="AO614" s="31" t="s">
        <v>57</v>
      </c>
    </row>
    <row r="615" spans="2:41" s="3" customFormat="1" ht="9.9499999999999993" customHeight="1" x14ac:dyDescent="0.2">
      <c r="B615" s="115" t="s">
        <v>8</v>
      </c>
      <c r="D615" s="40"/>
      <c r="E615" s="75" t="s">
        <v>90</v>
      </c>
      <c r="F615" s="75"/>
      <c r="G615" s="30" t="s">
        <v>91</v>
      </c>
      <c r="H615" s="30"/>
      <c r="I615" s="30" t="s">
        <v>92</v>
      </c>
      <c r="J615" s="30"/>
      <c r="L615" s="30" t="s">
        <v>258</v>
      </c>
      <c r="M615" s="30"/>
      <c r="N615" s="30"/>
      <c r="P615" s="75"/>
      <c r="Q615" s="91"/>
      <c r="R615" s="29"/>
      <c r="S615" s="39">
        <f t="shared" si="477"/>
        <v>54.85</v>
      </c>
      <c r="T615" s="37" t="s">
        <v>45</v>
      </c>
      <c r="U615" s="5" t="str">
        <f>+Instructions!$B$3</f>
        <v>J</v>
      </c>
      <c r="V615" s="52"/>
      <c r="W615" s="56">
        <f>+Instructions!$C$22</f>
        <v>0</v>
      </c>
      <c r="X615" s="17">
        <f t="shared" si="478"/>
        <v>54.85</v>
      </c>
      <c r="Y615" s="52"/>
      <c r="Z615" s="6" t="s">
        <v>616</v>
      </c>
      <c r="AA615" s="39">
        <v>54.85</v>
      </c>
      <c r="AB615" s="60">
        <f t="shared" si="479"/>
        <v>0</v>
      </c>
      <c r="AC615" s="17">
        <f t="shared" si="480"/>
        <v>54.85</v>
      </c>
      <c r="AD615" s="12">
        <f t="shared" si="481"/>
        <v>0</v>
      </c>
      <c r="AE615" s="124"/>
      <c r="AF615" s="132">
        <v>3</v>
      </c>
      <c r="AG615" s="53">
        <f t="shared" si="482"/>
        <v>54.85</v>
      </c>
      <c r="AH615" s="52"/>
      <c r="AJ615" s="17">
        <f t="shared" si="483"/>
        <v>54.85</v>
      </c>
      <c r="AK615" s="17">
        <f t="shared" si="484"/>
        <v>0</v>
      </c>
      <c r="AL615" s="17">
        <f t="shared" si="485"/>
        <v>0</v>
      </c>
      <c r="AM615" s="17" t="str">
        <f t="shared" si="486"/>
        <v/>
      </c>
      <c r="AO615" s="31" t="s">
        <v>57</v>
      </c>
    </row>
    <row r="616" spans="2:41" s="3" customFormat="1" ht="9.9499999999999993" customHeight="1" x14ac:dyDescent="0.2">
      <c r="B616" s="115" t="s">
        <v>8</v>
      </c>
      <c r="D616" s="40"/>
      <c r="E616" s="75" t="s">
        <v>90</v>
      </c>
      <c r="F616" s="75"/>
      <c r="G616" s="30" t="s">
        <v>91</v>
      </c>
      <c r="H616" s="30"/>
      <c r="I616" s="30" t="s">
        <v>92</v>
      </c>
      <c r="J616" s="30"/>
      <c r="L616" s="30" t="s">
        <v>373</v>
      </c>
      <c r="M616" s="30"/>
      <c r="N616" s="30"/>
      <c r="P616" s="75"/>
      <c r="Q616" s="91"/>
      <c r="R616" s="29"/>
      <c r="S616" s="39">
        <f t="shared" si="477"/>
        <v>48.75</v>
      </c>
      <c r="T616" s="37" t="s">
        <v>45</v>
      </c>
      <c r="U616" s="5" t="str">
        <f>+Instructions!$B$3</f>
        <v>J</v>
      </c>
      <c r="V616" s="52"/>
      <c r="W616" s="56">
        <f>+Instructions!$C$22</f>
        <v>0</v>
      </c>
      <c r="X616" s="17">
        <f t="shared" si="478"/>
        <v>48.75</v>
      </c>
      <c r="Y616" s="52"/>
      <c r="Z616" s="6" t="s">
        <v>616</v>
      </c>
      <c r="AA616" s="39">
        <v>48.75</v>
      </c>
      <c r="AB616" s="60">
        <f t="shared" si="479"/>
        <v>0</v>
      </c>
      <c r="AC616" s="17">
        <f t="shared" si="480"/>
        <v>48.75</v>
      </c>
      <c r="AD616" s="12">
        <f t="shared" si="481"/>
        <v>0</v>
      </c>
      <c r="AE616" s="124"/>
      <c r="AF616" s="132">
        <v>3</v>
      </c>
      <c r="AG616" s="53">
        <f t="shared" si="482"/>
        <v>48.75</v>
      </c>
      <c r="AH616" s="52"/>
      <c r="AJ616" s="17">
        <f t="shared" si="483"/>
        <v>48.75</v>
      </c>
      <c r="AK616" s="17">
        <f t="shared" si="484"/>
        <v>0</v>
      </c>
      <c r="AL616" s="17">
        <f t="shared" si="485"/>
        <v>0</v>
      </c>
      <c r="AM616" s="17" t="str">
        <f t="shared" si="486"/>
        <v/>
      </c>
      <c r="AO616" s="31" t="s">
        <v>57</v>
      </c>
    </row>
    <row r="617" spans="2:41" s="3" customFormat="1" ht="9.9499999999999993" customHeight="1" x14ac:dyDescent="0.2">
      <c r="B617" s="115" t="s">
        <v>8</v>
      </c>
      <c r="D617" s="40"/>
      <c r="E617" s="75" t="s">
        <v>90</v>
      </c>
      <c r="F617" s="75"/>
      <c r="G617" s="30" t="s">
        <v>91</v>
      </c>
      <c r="H617" s="30"/>
      <c r="I617" s="30" t="s">
        <v>92</v>
      </c>
      <c r="J617" s="30"/>
      <c r="L617" s="30" t="s">
        <v>374</v>
      </c>
      <c r="M617" s="30"/>
      <c r="N617" s="30"/>
      <c r="P617" s="75"/>
      <c r="Q617" s="91"/>
      <c r="R617" s="29"/>
      <c r="S617" s="39">
        <f t="shared" si="477"/>
        <v>42.65</v>
      </c>
      <c r="T617" s="37" t="s">
        <v>45</v>
      </c>
      <c r="U617" s="5" t="str">
        <f>+Instructions!$B$3</f>
        <v>J</v>
      </c>
      <c r="V617" s="52"/>
      <c r="W617" s="56">
        <f>+Instructions!$C$22</f>
        <v>0</v>
      </c>
      <c r="X617" s="17">
        <f t="shared" si="478"/>
        <v>42.65</v>
      </c>
      <c r="Y617" s="52"/>
      <c r="Z617" s="6" t="s">
        <v>616</v>
      </c>
      <c r="AA617" s="39">
        <v>42.65</v>
      </c>
      <c r="AB617" s="60">
        <f t="shared" si="479"/>
        <v>0</v>
      </c>
      <c r="AC617" s="17">
        <f t="shared" si="480"/>
        <v>42.65</v>
      </c>
      <c r="AD617" s="12">
        <f t="shared" si="481"/>
        <v>0</v>
      </c>
      <c r="AE617" s="124"/>
      <c r="AF617" s="132">
        <v>3</v>
      </c>
      <c r="AG617" s="53">
        <f t="shared" si="482"/>
        <v>42.65</v>
      </c>
      <c r="AH617" s="52"/>
      <c r="AJ617" s="17">
        <f t="shared" si="483"/>
        <v>42.65</v>
      </c>
      <c r="AK617" s="17">
        <f t="shared" si="484"/>
        <v>0</v>
      </c>
      <c r="AL617" s="17">
        <f t="shared" si="485"/>
        <v>0</v>
      </c>
      <c r="AM617" s="17" t="str">
        <f t="shared" si="486"/>
        <v/>
      </c>
      <c r="AO617" s="31" t="s">
        <v>57</v>
      </c>
    </row>
    <row r="618" spans="2:41" s="3" customFormat="1" ht="9.9499999999999993" customHeight="1" x14ac:dyDescent="0.2">
      <c r="B618" s="115" t="s">
        <v>8</v>
      </c>
      <c r="D618" s="40"/>
      <c r="E618" s="75" t="s">
        <v>90</v>
      </c>
      <c r="F618" s="75"/>
      <c r="G618" s="30" t="s">
        <v>91</v>
      </c>
      <c r="H618" s="30"/>
      <c r="I618" s="30" t="s">
        <v>92</v>
      </c>
      <c r="J618" s="30"/>
      <c r="L618" s="30" t="s">
        <v>375</v>
      </c>
      <c r="M618" s="30"/>
      <c r="N618" s="30"/>
      <c r="P618" s="75"/>
      <c r="Q618" s="91"/>
      <c r="R618" s="29"/>
      <c r="S618" s="39">
        <f t="shared" si="477"/>
        <v>48.75</v>
      </c>
      <c r="T618" s="37" t="s">
        <v>45</v>
      </c>
      <c r="U618" s="5" t="str">
        <f>+Instructions!$B$3</f>
        <v>J</v>
      </c>
      <c r="V618" s="52"/>
      <c r="W618" s="56">
        <f>+Instructions!$C$22</f>
        <v>0</v>
      </c>
      <c r="X618" s="17">
        <f t="shared" si="478"/>
        <v>48.75</v>
      </c>
      <c r="Y618" s="52"/>
      <c r="Z618" s="6" t="s">
        <v>616</v>
      </c>
      <c r="AA618" s="39">
        <v>48.75</v>
      </c>
      <c r="AB618" s="60">
        <f t="shared" si="479"/>
        <v>0</v>
      </c>
      <c r="AC618" s="17">
        <f t="shared" si="480"/>
        <v>48.75</v>
      </c>
      <c r="AD618" s="12">
        <f t="shared" si="481"/>
        <v>0</v>
      </c>
      <c r="AE618" s="124"/>
      <c r="AF618" s="132">
        <v>3</v>
      </c>
      <c r="AG618" s="53">
        <f t="shared" si="482"/>
        <v>48.75</v>
      </c>
      <c r="AH618" s="52"/>
      <c r="AJ618" s="17">
        <f t="shared" si="483"/>
        <v>48.75</v>
      </c>
      <c r="AK618" s="17">
        <f t="shared" si="484"/>
        <v>0</v>
      </c>
      <c r="AL618" s="17">
        <f t="shared" si="485"/>
        <v>0</v>
      </c>
      <c r="AM618" s="17" t="str">
        <f t="shared" si="486"/>
        <v/>
      </c>
      <c r="AO618" s="31" t="s">
        <v>57</v>
      </c>
    </row>
    <row r="619" spans="2:41" s="3" customFormat="1" ht="9.9499999999999993" customHeight="1" x14ac:dyDescent="0.2">
      <c r="B619" s="115" t="s">
        <v>8</v>
      </c>
      <c r="D619" s="40"/>
      <c r="E619" s="75" t="s">
        <v>90</v>
      </c>
      <c r="F619" s="75"/>
      <c r="G619" s="30" t="s">
        <v>91</v>
      </c>
      <c r="H619" s="30"/>
      <c r="I619" s="30" t="s">
        <v>92</v>
      </c>
      <c r="J619" s="30"/>
      <c r="L619" s="30" t="s">
        <v>376</v>
      </c>
      <c r="M619" s="30"/>
      <c r="N619" s="30"/>
      <c r="P619" s="75"/>
      <c r="Q619" s="91"/>
      <c r="R619" s="29"/>
      <c r="S619" s="39">
        <f t="shared" si="477"/>
        <v>67</v>
      </c>
      <c r="T619" s="37" t="s">
        <v>45</v>
      </c>
      <c r="U619" s="5" t="str">
        <f>+Instructions!$B$3</f>
        <v>J</v>
      </c>
      <c r="V619" s="52"/>
      <c r="W619" s="56">
        <f>+Instructions!$C$22</f>
        <v>0</v>
      </c>
      <c r="X619" s="17">
        <f t="shared" si="478"/>
        <v>67</v>
      </c>
      <c r="Y619" s="52"/>
      <c r="Z619" s="6" t="s">
        <v>616</v>
      </c>
      <c r="AA619" s="39">
        <v>67</v>
      </c>
      <c r="AB619" s="60">
        <f t="shared" si="479"/>
        <v>0</v>
      </c>
      <c r="AC619" s="17">
        <f t="shared" si="480"/>
        <v>67</v>
      </c>
      <c r="AD619" s="12">
        <f t="shared" si="481"/>
        <v>0</v>
      </c>
      <c r="AE619" s="124"/>
      <c r="AF619" s="132">
        <v>3</v>
      </c>
      <c r="AG619" s="53">
        <f t="shared" si="482"/>
        <v>67</v>
      </c>
      <c r="AH619" s="52"/>
      <c r="AJ619" s="17">
        <f t="shared" si="483"/>
        <v>67</v>
      </c>
      <c r="AK619" s="17">
        <f t="shared" si="484"/>
        <v>0</v>
      </c>
      <c r="AL619" s="17">
        <f t="shared" si="485"/>
        <v>0</v>
      </c>
      <c r="AM619" s="17" t="str">
        <f t="shared" si="486"/>
        <v/>
      </c>
      <c r="AO619" s="31" t="s">
        <v>57</v>
      </c>
    </row>
    <row r="620" spans="2:41" s="3" customFormat="1" ht="9.9499999999999993" customHeight="1" x14ac:dyDescent="0.2">
      <c r="B620" s="115" t="s">
        <v>8</v>
      </c>
      <c r="D620" s="40"/>
      <c r="E620" s="75" t="s">
        <v>90</v>
      </c>
      <c r="F620" s="75"/>
      <c r="G620" s="30" t="s">
        <v>91</v>
      </c>
      <c r="H620" s="30"/>
      <c r="I620" s="30" t="s">
        <v>92</v>
      </c>
      <c r="J620" s="30"/>
      <c r="L620" s="30" t="s">
        <v>377</v>
      </c>
      <c r="M620" s="30"/>
      <c r="N620" s="30"/>
      <c r="P620" s="75"/>
      <c r="Q620" s="91"/>
      <c r="R620" s="29"/>
      <c r="S620" s="39">
        <f t="shared" si="477"/>
        <v>41.65</v>
      </c>
      <c r="T620" s="37" t="s">
        <v>45</v>
      </c>
      <c r="U620" s="5" t="str">
        <f>+Instructions!$B$3</f>
        <v>J</v>
      </c>
      <c r="V620" s="52"/>
      <c r="W620" s="56">
        <f>+Instructions!$C$22</f>
        <v>0</v>
      </c>
      <c r="X620" s="17">
        <f t="shared" si="478"/>
        <v>41.65</v>
      </c>
      <c r="Y620" s="52"/>
      <c r="Z620" s="6" t="s">
        <v>616</v>
      </c>
      <c r="AA620" s="39">
        <v>41.65</v>
      </c>
      <c r="AB620" s="60">
        <f t="shared" si="479"/>
        <v>0</v>
      </c>
      <c r="AC620" s="17">
        <f t="shared" si="480"/>
        <v>41.65</v>
      </c>
      <c r="AD620" s="12">
        <f t="shared" si="481"/>
        <v>0</v>
      </c>
      <c r="AE620" s="124"/>
      <c r="AF620" s="132">
        <v>3</v>
      </c>
      <c r="AG620" s="53">
        <f t="shared" si="482"/>
        <v>41.65</v>
      </c>
      <c r="AH620" s="52"/>
      <c r="AJ620" s="17">
        <f t="shared" si="483"/>
        <v>41.65</v>
      </c>
      <c r="AK620" s="17">
        <f t="shared" si="484"/>
        <v>0</v>
      </c>
      <c r="AL620" s="17">
        <f t="shared" si="485"/>
        <v>0</v>
      </c>
      <c r="AM620" s="17" t="str">
        <f t="shared" si="486"/>
        <v/>
      </c>
      <c r="AO620" s="31" t="s">
        <v>57</v>
      </c>
    </row>
    <row r="621" spans="2:41" s="3" customFormat="1" ht="9.9499999999999993" customHeight="1" x14ac:dyDescent="0.2">
      <c r="B621" s="115" t="s">
        <v>8</v>
      </c>
      <c r="D621" s="40"/>
      <c r="E621" s="75" t="s">
        <v>90</v>
      </c>
      <c r="F621" s="75"/>
      <c r="G621" s="30" t="s">
        <v>91</v>
      </c>
      <c r="H621" s="30"/>
      <c r="I621" s="30" t="s">
        <v>92</v>
      </c>
      <c r="J621" s="30"/>
      <c r="L621" s="30" t="s">
        <v>378</v>
      </c>
      <c r="M621" s="30"/>
      <c r="N621" s="30"/>
      <c r="P621" s="75"/>
      <c r="Q621" s="91"/>
      <c r="R621" s="29"/>
      <c r="S621" s="39">
        <f t="shared" si="477"/>
        <v>45.7</v>
      </c>
      <c r="T621" s="37" t="s">
        <v>45</v>
      </c>
      <c r="U621" s="5" t="str">
        <f>+Instructions!$B$3</f>
        <v>J</v>
      </c>
      <c r="V621" s="52"/>
      <c r="W621" s="56">
        <f>+Instructions!$C$22</f>
        <v>0</v>
      </c>
      <c r="X621" s="17">
        <f t="shared" si="478"/>
        <v>45.7</v>
      </c>
      <c r="Y621" s="52"/>
      <c r="Z621" s="6" t="s">
        <v>616</v>
      </c>
      <c r="AA621" s="39">
        <v>45.7</v>
      </c>
      <c r="AB621" s="60">
        <f t="shared" si="479"/>
        <v>0</v>
      </c>
      <c r="AC621" s="17">
        <f t="shared" si="480"/>
        <v>45.7</v>
      </c>
      <c r="AD621" s="12">
        <f t="shared" si="481"/>
        <v>0</v>
      </c>
      <c r="AE621" s="124"/>
      <c r="AF621" s="132">
        <v>3</v>
      </c>
      <c r="AG621" s="53">
        <f t="shared" si="482"/>
        <v>45.7</v>
      </c>
      <c r="AH621" s="52"/>
      <c r="AJ621" s="17">
        <f t="shared" si="483"/>
        <v>45.7</v>
      </c>
      <c r="AK621" s="17">
        <f t="shared" si="484"/>
        <v>0</v>
      </c>
      <c r="AL621" s="17">
        <f t="shared" si="485"/>
        <v>0</v>
      </c>
      <c r="AM621" s="17" t="str">
        <f t="shared" si="486"/>
        <v/>
      </c>
      <c r="AO621" s="31" t="s">
        <v>57</v>
      </c>
    </row>
    <row r="622" spans="2:41" s="3" customFormat="1" ht="9.9499999999999993" customHeight="1" x14ac:dyDescent="0.2">
      <c r="B622" s="115" t="s">
        <v>8</v>
      </c>
      <c r="D622" s="40"/>
      <c r="E622" s="75" t="s">
        <v>90</v>
      </c>
      <c r="F622" s="75"/>
      <c r="G622" s="30" t="s">
        <v>91</v>
      </c>
      <c r="H622" s="30"/>
      <c r="I622" s="30" t="s">
        <v>92</v>
      </c>
      <c r="J622" s="30"/>
      <c r="L622" s="30" t="s">
        <v>379</v>
      </c>
      <c r="M622" s="30"/>
      <c r="N622" s="30"/>
      <c r="P622" s="75"/>
      <c r="Q622" s="91"/>
      <c r="R622" s="29"/>
      <c r="S622" s="39">
        <f t="shared" si="477"/>
        <v>42.65</v>
      </c>
      <c r="T622" s="37" t="s">
        <v>45</v>
      </c>
      <c r="U622" s="5" t="str">
        <f>+Instructions!$B$3</f>
        <v>J</v>
      </c>
      <c r="V622" s="52"/>
      <c r="W622" s="56">
        <f>+Instructions!$C$22</f>
        <v>0</v>
      </c>
      <c r="X622" s="17">
        <f t="shared" si="478"/>
        <v>42.65</v>
      </c>
      <c r="Y622" s="52"/>
      <c r="Z622" s="6" t="s">
        <v>616</v>
      </c>
      <c r="AA622" s="39">
        <v>42.65</v>
      </c>
      <c r="AB622" s="60">
        <f t="shared" si="479"/>
        <v>0</v>
      </c>
      <c r="AC622" s="17">
        <f t="shared" si="480"/>
        <v>42.65</v>
      </c>
      <c r="AD622" s="12">
        <f t="shared" si="481"/>
        <v>0</v>
      </c>
      <c r="AE622" s="124"/>
      <c r="AF622" s="132">
        <v>3</v>
      </c>
      <c r="AG622" s="53">
        <f t="shared" si="482"/>
        <v>42.65</v>
      </c>
      <c r="AH622" s="52"/>
      <c r="AJ622" s="17">
        <f t="shared" si="483"/>
        <v>42.65</v>
      </c>
      <c r="AK622" s="17">
        <f t="shared" si="484"/>
        <v>0</v>
      </c>
      <c r="AL622" s="17">
        <f t="shared" si="485"/>
        <v>0</v>
      </c>
      <c r="AM622" s="17" t="str">
        <f t="shared" si="486"/>
        <v/>
      </c>
      <c r="AO622" s="31" t="s">
        <v>57</v>
      </c>
    </row>
    <row r="623" spans="2:41" s="3" customFormat="1" ht="9.9499999999999993" customHeight="1" x14ac:dyDescent="0.2">
      <c r="B623" s="115" t="s">
        <v>8</v>
      </c>
      <c r="D623" s="40"/>
      <c r="E623" s="75" t="s">
        <v>90</v>
      </c>
      <c r="F623" s="75"/>
      <c r="G623" s="30" t="s">
        <v>91</v>
      </c>
      <c r="H623" s="30"/>
      <c r="I623" s="30" t="s">
        <v>92</v>
      </c>
      <c r="J623" s="30"/>
      <c r="L623" s="30" t="s">
        <v>380</v>
      </c>
      <c r="M623" s="30"/>
      <c r="N623" s="30"/>
      <c r="P623" s="75"/>
      <c r="Q623" s="91"/>
      <c r="R623" s="29"/>
      <c r="S623" s="39">
        <f t="shared" si="477"/>
        <v>78.2</v>
      </c>
      <c r="T623" s="37" t="s">
        <v>45</v>
      </c>
      <c r="U623" s="5" t="str">
        <f>+Instructions!$B$3</f>
        <v>J</v>
      </c>
      <c r="V623" s="52"/>
      <c r="W623" s="56">
        <f>+Instructions!$C$22</f>
        <v>0</v>
      </c>
      <c r="X623" s="17">
        <f t="shared" si="478"/>
        <v>78.2</v>
      </c>
      <c r="Y623" s="52"/>
      <c r="Z623" s="6" t="s">
        <v>616</v>
      </c>
      <c r="AA623" s="39">
        <v>78.2</v>
      </c>
      <c r="AB623" s="60">
        <f t="shared" si="479"/>
        <v>0</v>
      </c>
      <c r="AC623" s="17">
        <f t="shared" si="480"/>
        <v>78.2</v>
      </c>
      <c r="AD623" s="12">
        <f t="shared" si="481"/>
        <v>0</v>
      </c>
      <c r="AE623" s="124"/>
      <c r="AF623" s="132">
        <v>3</v>
      </c>
      <c r="AG623" s="53">
        <f t="shared" si="482"/>
        <v>78.2</v>
      </c>
      <c r="AH623" s="52"/>
      <c r="AJ623" s="17">
        <f t="shared" si="483"/>
        <v>78.2</v>
      </c>
      <c r="AK623" s="17">
        <f t="shared" si="484"/>
        <v>0</v>
      </c>
      <c r="AL623" s="17">
        <f t="shared" si="485"/>
        <v>0</v>
      </c>
      <c r="AM623" s="17" t="str">
        <f t="shared" si="486"/>
        <v/>
      </c>
      <c r="AO623" s="31" t="s">
        <v>57</v>
      </c>
    </row>
    <row r="624" spans="2:41" s="3" customFormat="1" ht="9.9499999999999993" customHeight="1" x14ac:dyDescent="0.2">
      <c r="B624" s="115" t="s">
        <v>8</v>
      </c>
      <c r="D624" s="40"/>
      <c r="E624" s="75" t="s">
        <v>90</v>
      </c>
      <c r="F624" s="75"/>
      <c r="G624" s="30" t="s">
        <v>91</v>
      </c>
      <c r="H624" s="30"/>
      <c r="I624" s="30" t="s">
        <v>92</v>
      </c>
      <c r="J624" s="30"/>
      <c r="L624" s="30" t="s">
        <v>381</v>
      </c>
      <c r="M624" s="30"/>
      <c r="N624" s="30"/>
      <c r="P624" s="75"/>
      <c r="Q624" s="91"/>
      <c r="R624" s="29"/>
      <c r="S624" s="39">
        <f t="shared" si="477"/>
        <v>48.75</v>
      </c>
      <c r="T624" s="37" t="s">
        <v>45</v>
      </c>
      <c r="U624" s="5" t="str">
        <f>+Instructions!$B$3</f>
        <v>J</v>
      </c>
      <c r="V624" s="52"/>
      <c r="W624" s="56">
        <f>+Instructions!$C$22</f>
        <v>0</v>
      </c>
      <c r="X624" s="17">
        <f t="shared" si="478"/>
        <v>48.75</v>
      </c>
      <c r="Y624" s="52"/>
      <c r="Z624" s="6" t="s">
        <v>616</v>
      </c>
      <c r="AA624" s="39">
        <v>48.75</v>
      </c>
      <c r="AB624" s="60">
        <f t="shared" si="479"/>
        <v>0</v>
      </c>
      <c r="AC624" s="17">
        <f t="shared" si="480"/>
        <v>48.75</v>
      </c>
      <c r="AD624" s="12">
        <f t="shared" si="481"/>
        <v>0</v>
      </c>
      <c r="AE624" s="124"/>
      <c r="AF624" s="132">
        <v>3</v>
      </c>
      <c r="AG624" s="53">
        <f t="shared" si="482"/>
        <v>48.75</v>
      </c>
      <c r="AH624" s="52"/>
      <c r="AJ624" s="17">
        <f t="shared" si="483"/>
        <v>48.75</v>
      </c>
      <c r="AK624" s="17">
        <f t="shared" si="484"/>
        <v>0</v>
      </c>
      <c r="AL624" s="17">
        <f t="shared" si="485"/>
        <v>0</v>
      </c>
      <c r="AM624" s="17" t="str">
        <f t="shared" si="486"/>
        <v/>
      </c>
      <c r="AO624" s="31" t="s">
        <v>57</v>
      </c>
    </row>
    <row r="625" spans="2:41" s="3" customFormat="1" ht="9.9499999999999993" customHeight="1" x14ac:dyDescent="0.2">
      <c r="B625" s="115" t="s">
        <v>8</v>
      </c>
      <c r="D625" s="40"/>
      <c r="E625" s="75" t="s">
        <v>90</v>
      </c>
      <c r="F625" s="75"/>
      <c r="G625" s="30" t="s">
        <v>91</v>
      </c>
      <c r="H625" s="30"/>
      <c r="I625" s="30" t="s">
        <v>92</v>
      </c>
      <c r="J625" s="30"/>
      <c r="L625" s="30" t="s">
        <v>382</v>
      </c>
      <c r="M625" s="30"/>
      <c r="N625" s="30"/>
      <c r="P625" s="75"/>
      <c r="Q625" s="91"/>
      <c r="R625" s="29"/>
      <c r="S625" s="39">
        <f t="shared" si="477"/>
        <v>48.75</v>
      </c>
      <c r="T625" s="37" t="s">
        <v>45</v>
      </c>
      <c r="U625" s="5" t="str">
        <f>+Instructions!$B$3</f>
        <v>J</v>
      </c>
      <c r="V625" s="52"/>
      <c r="W625" s="56">
        <f>+Instructions!$C$22</f>
        <v>0</v>
      </c>
      <c r="X625" s="17">
        <f t="shared" si="478"/>
        <v>48.75</v>
      </c>
      <c r="Y625" s="52"/>
      <c r="Z625" s="6" t="s">
        <v>616</v>
      </c>
      <c r="AA625" s="39">
        <v>48.75</v>
      </c>
      <c r="AB625" s="60">
        <f t="shared" si="479"/>
        <v>0</v>
      </c>
      <c r="AC625" s="17">
        <f t="shared" si="480"/>
        <v>48.75</v>
      </c>
      <c r="AD625" s="12">
        <f t="shared" si="481"/>
        <v>0</v>
      </c>
      <c r="AE625" s="124"/>
      <c r="AF625" s="132">
        <v>3</v>
      </c>
      <c r="AG625" s="53">
        <f t="shared" si="482"/>
        <v>48.75</v>
      </c>
      <c r="AH625" s="52"/>
      <c r="AJ625" s="17">
        <f t="shared" si="483"/>
        <v>48.75</v>
      </c>
      <c r="AK625" s="17">
        <f t="shared" si="484"/>
        <v>0</v>
      </c>
      <c r="AL625" s="17">
        <f t="shared" si="485"/>
        <v>0</v>
      </c>
      <c r="AM625" s="17" t="str">
        <f t="shared" si="486"/>
        <v/>
      </c>
      <c r="AO625" s="31" t="s">
        <v>57</v>
      </c>
    </row>
    <row r="626" spans="2:41" s="3" customFormat="1" ht="9.9499999999999993" customHeight="1" x14ac:dyDescent="0.2">
      <c r="B626" s="115" t="s">
        <v>8</v>
      </c>
      <c r="D626" s="40"/>
      <c r="E626" s="75" t="s">
        <v>90</v>
      </c>
      <c r="F626" s="75"/>
      <c r="G626" s="30" t="s">
        <v>91</v>
      </c>
      <c r="H626" s="30"/>
      <c r="I626" s="30" t="s">
        <v>92</v>
      </c>
      <c r="J626" s="30"/>
      <c r="K626" s="30"/>
      <c r="L626" s="30" t="s">
        <v>583</v>
      </c>
      <c r="M626" s="30"/>
      <c r="N626" s="30"/>
      <c r="P626" s="75"/>
      <c r="Q626" s="91"/>
      <c r="R626" s="29" t="s">
        <v>50</v>
      </c>
      <c r="S626" s="39"/>
      <c r="T626" s="37" t="s">
        <v>45</v>
      </c>
      <c r="U626" s="5" t="str">
        <f>+Instructions!$B$3</f>
        <v>J</v>
      </c>
      <c r="V626" s="52"/>
      <c r="W626" s="56">
        <f>+Instructions!$C$22</f>
        <v>0</v>
      </c>
      <c r="X626" s="17">
        <f t="shared" si="478"/>
        <v>0.05</v>
      </c>
      <c r="Y626" s="52"/>
      <c r="Z626" s="6" t="s">
        <v>557</v>
      </c>
      <c r="AA626" s="39">
        <v>0.05</v>
      </c>
      <c r="AB626" s="60">
        <f t="shared" si="479"/>
        <v>0</v>
      </c>
      <c r="AC626" s="17">
        <f t="shared" si="480"/>
        <v>0.05</v>
      </c>
      <c r="AD626" s="12">
        <f t="shared" si="481"/>
        <v>0</v>
      </c>
      <c r="AE626" s="124"/>
      <c r="AF626" s="132">
        <v>3</v>
      </c>
      <c r="AG626" s="53">
        <f t="shared" si="482"/>
        <v>0.05</v>
      </c>
      <c r="AH626" s="52"/>
      <c r="AJ626" s="17">
        <f t="shared" si="483"/>
        <v>0.05</v>
      </c>
      <c r="AK626" s="17">
        <f t="shared" si="484"/>
        <v>0</v>
      </c>
      <c r="AL626" s="17">
        <f t="shared" si="485"/>
        <v>0</v>
      </c>
      <c r="AM626" s="17" t="str">
        <f t="shared" si="486"/>
        <v/>
      </c>
      <c r="AO626" s="31" t="s">
        <v>57</v>
      </c>
    </row>
    <row r="627" spans="2:41" s="3" customFormat="1" ht="9.9499999999999993" customHeight="1" x14ac:dyDescent="0.2">
      <c r="B627" s="115" t="s">
        <v>8</v>
      </c>
      <c r="D627" s="40"/>
      <c r="E627" s="75" t="s">
        <v>90</v>
      </c>
      <c r="F627" s="75"/>
      <c r="G627" s="30" t="s">
        <v>91</v>
      </c>
      <c r="H627" s="30"/>
      <c r="I627" s="30" t="s">
        <v>92</v>
      </c>
      <c r="J627" s="30"/>
      <c r="K627" s="30"/>
      <c r="L627" s="30" t="s">
        <v>584</v>
      </c>
      <c r="M627" s="30"/>
      <c r="N627" s="30"/>
      <c r="P627" s="75"/>
      <c r="Q627" s="91"/>
      <c r="R627" s="29" t="s">
        <v>50</v>
      </c>
      <c r="S627" s="39"/>
      <c r="T627" s="37" t="s">
        <v>45</v>
      </c>
      <c r="U627" s="5" t="str">
        <f>+Instructions!$B$3</f>
        <v>J</v>
      </c>
      <c r="V627" s="52"/>
      <c r="W627" s="56">
        <f>+Instructions!$C$22</f>
        <v>0</v>
      </c>
      <c r="X627" s="17">
        <f t="shared" si="478"/>
        <v>0.05</v>
      </c>
      <c r="Y627" s="52"/>
      <c r="Z627" s="6" t="s">
        <v>557</v>
      </c>
      <c r="AA627" s="39">
        <v>0.05</v>
      </c>
      <c r="AB627" s="60">
        <f t="shared" si="479"/>
        <v>0</v>
      </c>
      <c r="AC627" s="17">
        <f t="shared" si="480"/>
        <v>0.05</v>
      </c>
      <c r="AD627" s="12">
        <f t="shared" si="481"/>
        <v>0</v>
      </c>
      <c r="AE627" s="124"/>
      <c r="AF627" s="132">
        <v>3</v>
      </c>
      <c r="AG627" s="53">
        <f t="shared" si="482"/>
        <v>0.05</v>
      </c>
      <c r="AH627" s="52"/>
      <c r="AJ627" s="17">
        <f t="shared" si="483"/>
        <v>0.05</v>
      </c>
      <c r="AK627" s="17">
        <f t="shared" si="484"/>
        <v>0</v>
      </c>
      <c r="AL627" s="17">
        <f t="shared" si="485"/>
        <v>0</v>
      </c>
      <c r="AM627" s="17" t="str">
        <f t="shared" si="486"/>
        <v/>
      </c>
      <c r="AO627" s="31" t="s">
        <v>57</v>
      </c>
    </row>
    <row r="628" spans="2:41" s="3" customFormat="1" ht="9.9499999999999993" customHeight="1" x14ac:dyDescent="0.2">
      <c r="B628" s="115" t="s">
        <v>8</v>
      </c>
      <c r="D628" s="40"/>
      <c r="E628" s="75" t="s">
        <v>90</v>
      </c>
      <c r="F628" s="75"/>
      <c r="G628" s="30" t="s">
        <v>91</v>
      </c>
      <c r="H628" s="30"/>
      <c r="I628" s="30" t="s">
        <v>92</v>
      </c>
      <c r="J628" s="30"/>
      <c r="L628" s="30" t="s">
        <v>383</v>
      </c>
      <c r="M628" s="30"/>
      <c r="N628" s="30"/>
      <c r="P628" s="75"/>
      <c r="Q628" s="91"/>
      <c r="R628" s="29"/>
      <c r="S628" s="39">
        <f t="shared" si="477"/>
        <v>48.75</v>
      </c>
      <c r="T628" s="37" t="s">
        <v>45</v>
      </c>
      <c r="U628" s="5" t="str">
        <f>+Instructions!$B$3</f>
        <v>J</v>
      </c>
      <c r="V628" s="52"/>
      <c r="W628" s="56">
        <f>+Instructions!$C$22</f>
        <v>0</v>
      </c>
      <c r="X628" s="17">
        <f t="shared" si="478"/>
        <v>48.75</v>
      </c>
      <c r="Y628" s="52"/>
      <c r="Z628" s="6" t="s">
        <v>616</v>
      </c>
      <c r="AA628" s="39">
        <v>48.75</v>
      </c>
      <c r="AB628" s="60">
        <f t="shared" si="479"/>
        <v>0</v>
      </c>
      <c r="AC628" s="17">
        <f t="shared" si="480"/>
        <v>48.75</v>
      </c>
      <c r="AD628" s="12">
        <f t="shared" si="481"/>
        <v>0</v>
      </c>
      <c r="AE628" s="124"/>
      <c r="AF628" s="132">
        <v>3</v>
      </c>
      <c r="AG628" s="53">
        <f t="shared" si="482"/>
        <v>48.75</v>
      </c>
      <c r="AH628" s="52"/>
      <c r="AJ628" s="17">
        <f t="shared" si="483"/>
        <v>48.75</v>
      </c>
      <c r="AK628" s="17">
        <f t="shared" si="484"/>
        <v>0</v>
      </c>
      <c r="AL628" s="17">
        <f t="shared" si="485"/>
        <v>0</v>
      </c>
      <c r="AM628" s="17" t="str">
        <f t="shared" si="486"/>
        <v/>
      </c>
      <c r="AO628" s="31" t="s">
        <v>57</v>
      </c>
    </row>
    <row r="629" spans="2:41" s="3" customFormat="1" ht="9.9499999999999993" customHeight="1" x14ac:dyDescent="0.2">
      <c r="B629" s="115" t="s">
        <v>8</v>
      </c>
      <c r="D629" s="40"/>
      <c r="E629" s="75" t="s">
        <v>90</v>
      </c>
      <c r="F629" s="75"/>
      <c r="G629" s="30" t="s">
        <v>91</v>
      </c>
      <c r="H629" s="30"/>
      <c r="I629" s="30" t="s">
        <v>92</v>
      </c>
      <c r="J629" s="30"/>
      <c r="L629" s="30" t="s">
        <v>384</v>
      </c>
      <c r="M629" s="30"/>
      <c r="N629" s="30"/>
      <c r="P629" s="75"/>
      <c r="Q629" s="91"/>
      <c r="R629" s="29"/>
      <c r="S629" s="39">
        <f t="shared" si="477"/>
        <v>45.7</v>
      </c>
      <c r="T629" s="37" t="s">
        <v>45</v>
      </c>
      <c r="U629" s="5" t="str">
        <f>+Instructions!$B$3</f>
        <v>J</v>
      </c>
      <c r="V629" s="52"/>
      <c r="W629" s="56">
        <f>+Instructions!$C$22</f>
        <v>0</v>
      </c>
      <c r="X629" s="17">
        <f t="shared" si="478"/>
        <v>45.7</v>
      </c>
      <c r="Y629" s="52"/>
      <c r="Z629" s="6" t="s">
        <v>616</v>
      </c>
      <c r="AA629" s="39">
        <v>45.7</v>
      </c>
      <c r="AB629" s="60">
        <f t="shared" si="479"/>
        <v>0</v>
      </c>
      <c r="AC629" s="17">
        <f t="shared" si="480"/>
        <v>45.7</v>
      </c>
      <c r="AD629" s="12">
        <f t="shared" si="481"/>
        <v>0</v>
      </c>
      <c r="AE629" s="124"/>
      <c r="AF629" s="132">
        <v>3</v>
      </c>
      <c r="AG629" s="53">
        <f t="shared" si="482"/>
        <v>45.7</v>
      </c>
      <c r="AH629" s="52"/>
      <c r="AJ629" s="17">
        <f t="shared" si="483"/>
        <v>45.7</v>
      </c>
      <c r="AK629" s="17">
        <f t="shared" si="484"/>
        <v>0</v>
      </c>
      <c r="AL629" s="17">
        <f t="shared" si="485"/>
        <v>0</v>
      </c>
      <c r="AM629" s="17" t="str">
        <f t="shared" si="486"/>
        <v/>
      </c>
      <c r="AO629" s="31" t="s">
        <v>57</v>
      </c>
    </row>
    <row r="630" spans="2:41" s="3" customFormat="1" ht="9.9499999999999993" customHeight="1" x14ac:dyDescent="0.2">
      <c r="B630" s="115" t="s">
        <v>8</v>
      </c>
      <c r="D630" s="40"/>
      <c r="E630" s="75" t="s">
        <v>90</v>
      </c>
      <c r="F630" s="75"/>
      <c r="G630" s="30" t="s">
        <v>91</v>
      </c>
      <c r="H630" s="30"/>
      <c r="I630" s="30" t="s">
        <v>92</v>
      </c>
      <c r="J630" s="30"/>
      <c r="L630" s="30" t="s">
        <v>385</v>
      </c>
      <c r="M630" s="30"/>
      <c r="N630" s="30"/>
      <c r="P630" s="75"/>
      <c r="Q630" s="91"/>
      <c r="R630" s="29"/>
      <c r="S630" s="39">
        <f t="shared" si="477"/>
        <v>42.65</v>
      </c>
      <c r="T630" s="37" t="s">
        <v>45</v>
      </c>
      <c r="U630" s="5" t="str">
        <f>+Instructions!$B$3</f>
        <v>J</v>
      </c>
      <c r="V630" s="52"/>
      <c r="W630" s="56">
        <f>+Instructions!$C$22</f>
        <v>0</v>
      </c>
      <c r="X630" s="17">
        <f t="shared" si="478"/>
        <v>42.65</v>
      </c>
      <c r="Y630" s="52"/>
      <c r="Z630" s="6" t="s">
        <v>616</v>
      </c>
      <c r="AA630" s="39">
        <v>42.65</v>
      </c>
      <c r="AB630" s="60">
        <f t="shared" si="479"/>
        <v>0</v>
      </c>
      <c r="AC630" s="17">
        <f t="shared" si="480"/>
        <v>42.65</v>
      </c>
      <c r="AD630" s="12">
        <f t="shared" si="481"/>
        <v>0</v>
      </c>
      <c r="AE630" s="124"/>
      <c r="AF630" s="132">
        <v>3</v>
      </c>
      <c r="AG630" s="53">
        <f t="shared" si="482"/>
        <v>42.65</v>
      </c>
      <c r="AH630" s="52"/>
      <c r="AJ630" s="17">
        <f t="shared" si="483"/>
        <v>42.65</v>
      </c>
      <c r="AK630" s="17">
        <f t="shared" si="484"/>
        <v>0</v>
      </c>
      <c r="AL630" s="17">
        <f t="shared" si="485"/>
        <v>0</v>
      </c>
      <c r="AM630" s="17" t="str">
        <f t="shared" si="486"/>
        <v/>
      </c>
      <c r="AO630" s="31" t="s">
        <v>57</v>
      </c>
    </row>
    <row r="631" spans="2:41" s="3" customFormat="1" ht="9.9499999999999993" customHeight="1" x14ac:dyDescent="0.2">
      <c r="B631" s="115" t="s">
        <v>8</v>
      </c>
      <c r="D631" s="40"/>
      <c r="E631" s="75" t="s">
        <v>90</v>
      </c>
      <c r="F631" s="75"/>
      <c r="G631" s="30" t="s">
        <v>91</v>
      </c>
      <c r="H631" s="30"/>
      <c r="I631" s="30" t="s">
        <v>92</v>
      </c>
      <c r="J631" s="30"/>
      <c r="L631" s="30" t="s">
        <v>386</v>
      </c>
      <c r="M631" s="30"/>
      <c r="N631" s="30"/>
      <c r="P631" s="75"/>
      <c r="Q631" s="91"/>
      <c r="R631" s="29"/>
      <c r="S631" s="39">
        <f t="shared" si="477"/>
        <v>48.75</v>
      </c>
      <c r="T631" s="37" t="s">
        <v>45</v>
      </c>
      <c r="U631" s="5" t="str">
        <f>+Instructions!$B$3</f>
        <v>J</v>
      </c>
      <c r="V631" s="52"/>
      <c r="W631" s="56">
        <f>+Instructions!$C$22</f>
        <v>0</v>
      </c>
      <c r="X631" s="17">
        <f t="shared" si="478"/>
        <v>48.75</v>
      </c>
      <c r="Y631" s="52"/>
      <c r="Z631" s="6" t="s">
        <v>616</v>
      </c>
      <c r="AA631" s="39">
        <v>48.75</v>
      </c>
      <c r="AB631" s="60">
        <f t="shared" si="479"/>
        <v>0</v>
      </c>
      <c r="AC631" s="17">
        <f t="shared" si="480"/>
        <v>48.75</v>
      </c>
      <c r="AD631" s="12">
        <f t="shared" si="481"/>
        <v>0</v>
      </c>
      <c r="AE631" s="124"/>
      <c r="AF631" s="132">
        <v>3</v>
      </c>
      <c r="AG631" s="53">
        <f t="shared" si="482"/>
        <v>48.75</v>
      </c>
      <c r="AH631" s="52"/>
      <c r="AJ631" s="17">
        <f t="shared" si="483"/>
        <v>48.75</v>
      </c>
      <c r="AK631" s="17">
        <f t="shared" si="484"/>
        <v>0</v>
      </c>
      <c r="AL631" s="17">
        <f t="shared" si="485"/>
        <v>0</v>
      </c>
      <c r="AM631" s="17" t="str">
        <f t="shared" si="486"/>
        <v/>
      </c>
      <c r="AO631" s="31" t="s">
        <v>57</v>
      </c>
    </row>
    <row r="632" spans="2:41" s="3" customFormat="1" ht="9.9499999999999993" customHeight="1" x14ac:dyDescent="0.2">
      <c r="B632" s="115" t="s">
        <v>8</v>
      </c>
      <c r="D632" s="40"/>
      <c r="E632" s="75" t="s">
        <v>90</v>
      </c>
      <c r="F632" s="75"/>
      <c r="G632" s="30" t="s">
        <v>91</v>
      </c>
      <c r="H632" s="30"/>
      <c r="I632" s="30" t="s">
        <v>92</v>
      </c>
      <c r="J632" s="30"/>
      <c r="L632" s="30" t="s">
        <v>387</v>
      </c>
      <c r="M632" s="30"/>
      <c r="N632" s="30"/>
      <c r="P632" s="75"/>
      <c r="Q632" s="91"/>
      <c r="R632" s="29"/>
      <c r="S632" s="39">
        <f t="shared" si="477"/>
        <v>45.7</v>
      </c>
      <c r="T632" s="37" t="s">
        <v>45</v>
      </c>
      <c r="U632" s="5" t="str">
        <f>+Instructions!$B$3</f>
        <v>J</v>
      </c>
      <c r="V632" s="52"/>
      <c r="W632" s="56">
        <f>+Instructions!$C$22</f>
        <v>0</v>
      </c>
      <c r="X632" s="17">
        <f t="shared" si="478"/>
        <v>45.7</v>
      </c>
      <c r="Y632" s="52"/>
      <c r="Z632" s="6" t="s">
        <v>616</v>
      </c>
      <c r="AA632" s="39">
        <v>45.7</v>
      </c>
      <c r="AB632" s="60">
        <f t="shared" si="479"/>
        <v>0</v>
      </c>
      <c r="AC632" s="17">
        <f t="shared" si="480"/>
        <v>45.7</v>
      </c>
      <c r="AD632" s="12">
        <f t="shared" si="481"/>
        <v>0</v>
      </c>
      <c r="AE632" s="124"/>
      <c r="AF632" s="132">
        <v>3</v>
      </c>
      <c r="AG632" s="53">
        <f t="shared" si="482"/>
        <v>45.7</v>
      </c>
      <c r="AH632" s="52"/>
      <c r="AJ632" s="17">
        <f t="shared" si="483"/>
        <v>45.7</v>
      </c>
      <c r="AK632" s="17">
        <f t="shared" si="484"/>
        <v>0</v>
      </c>
      <c r="AL632" s="17">
        <f t="shared" si="485"/>
        <v>0</v>
      </c>
      <c r="AM632" s="17" t="str">
        <f t="shared" si="486"/>
        <v/>
      </c>
      <c r="AO632" s="31" t="s">
        <v>57</v>
      </c>
    </row>
    <row r="633" spans="2:41" s="3" customFormat="1" ht="9.9499999999999993" customHeight="1" x14ac:dyDescent="0.2">
      <c r="B633" s="115" t="s">
        <v>8</v>
      </c>
      <c r="D633" s="40"/>
      <c r="E633" s="75" t="s">
        <v>90</v>
      </c>
      <c r="F633" s="75"/>
      <c r="G633" s="30" t="s">
        <v>91</v>
      </c>
      <c r="H633" s="30"/>
      <c r="I633" s="30" t="s">
        <v>92</v>
      </c>
      <c r="J633" s="30"/>
      <c r="L633" s="30" t="s">
        <v>388</v>
      </c>
      <c r="M633" s="30"/>
      <c r="N633" s="30"/>
      <c r="P633" s="75"/>
      <c r="Q633" s="91"/>
      <c r="R633" s="29"/>
      <c r="S633" s="39">
        <f t="shared" si="477"/>
        <v>45.7</v>
      </c>
      <c r="T633" s="37" t="s">
        <v>45</v>
      </c>
      <c r="U633" s="5" t="str">
        <f>+Instructions!$B$3</f>
        <v>J</v>
      </c>
      <c r="V633" s="52"/>
      <c r="W633" s="56">
        <f>+Instructions!$C$22</f>
        <v>0</v>
      </c>
      <c r="X633" s="17">
        <f t="shared" si="478"/>
        <v>45.7</v>
      </c>
      <c r="Y633" s="52"/>
      <c r="Z633" s="6" t="s">
        <v>616</v>
      </c>
      <c r="AA633" s="39">
        <v>45.7</v>
      </c>
      <c r="AB633" s="60">
        <f t="shared" si="479"/>
        <v>0</v>
      </c>
      <c r="AC633" s="17">
        <f t="shared" si="480"/>
        <v>45.7</v>
      </c>
      <c r="AD633" s="12">
        <f t="shared" si="481"/>
        <v>0</v>
      </c>
      <c r="AE633" s="124"/>
      <c r="AF633" s="132">
        <v>3</v>
      </c>
      <c r="AG633" s="53">
        <f t="shared" si="482"/>
        <v>45.7</v>
      </c>
      <c r="AH633" s="52"/>
      <c r="AJ633" s="17">
        <f t="shared" si="483"/>
        <v>45.7</v>
      </c>
      <c r="AK633" s="17">
        <f t="shared" si="484"/>
        <v>0</v>
      </c>
      <c r="AL633" s="17">
        <f t="shared" si="485"/>
        <v>0</v>
      </c>
      <c r="AM633" s="17" t="str">
        <f t="shared" si="486"/>
        <v/>
      </c>
      <c r="AO633" s="31" t="s">
        <v>57</v>
      </c>
    </row>
    <row r="634" spans="2:41" s="3" customFormat="1" ht="9.9499999999999993" customHeight="1" x14ac:dyDescent="0.2">
      <c r="B634" s="115" t="s">
        <v>8</v>
      </c>
      <c r="D634" s="40"/>
      <c r="E634" s="75" t="s">
        <v>90</v>
      </c>
      <c r="F634" s="75"/>
      <c r="G634" s="30" t="s">
        <v>91</v>
      </c>
      <c r="H634" s="30"/>
      <c r="I634" s="30" t="s">
        <v>92</v>
      </c>
      <c r="J634" s="30"/>
      <c r="L634" s="30" t="s">
        <v>389</v>
      </c>
      <c r="M634" s="30"/>
      <c r="N634" s="30"/>
      <c r="P634" s="75"/>
      <c r="Q634" s="91"/>
      <c r="R634" s="29"/>
      <c r="S634" s="39">
        <f t="shared" si="477"/>
        <v>45.7</v>
      </c>
      <c r="T634" s="37" t="s">
        <v>45</v>
      </c>
      <c r="U634" s="5" t="str">
        <f>+Instructions!$B$3</f>
        <v>J</v>
      </c>
      <c r="V634" s="52"/>
      <c r="W634" s="56">
        <f>+Instructions!$C$22</f>
        <v>0</v>
      </c>
      <c r="X634" s="17">
        <f t="shared" si="478"/>
        <v>45.7</v>
      </c>
      <c r="Y634" s="52"/>
      <c r="Z634" s="6" t="s">
        <v>616</v>
      </c>
      <c r="AA634" s="39">
        <v>45.7</v>
      </c>
      <c r="AB634" s="60">
        <f t="shared" si="479"/>
        <v>0</v>
      </c>
      <c r="AC634" s="17">
        <f t="shared" si="480"/>
        <v>45.7</v>
      </c>
      <c r="AD634" s="12">
        <f t="shared" si="481"/>
        <v>0</v>
      </c>
      <c r="AE634" s="124"/>
      <c r="AF634" s="132">
        <v>3</v>
      </c>
      <c r="AG634" s="53">
        <f t="shared" si="482"/>
        <v>45.7</v>
      </c>
      <c r="AH634" s="52"/>
      <c r="AJ634" s="17">
        <f t="shared" si="483"/>
        <v>45.7</v>
      </c>
      <c r="AK634" s="17">
        <f t="shared" si="484"/>
        <v>0</v>
      </c>
      <c r="AL634" s="17">
        <f t="shared" si="485"/>
        <v>0</v>
      </c>
      <c r="AM634" s="17" t="str">
        <f t="shared" si="486"/>
        <v/>
      </c>
      <c r="AO634" s="31" t="s">
        <v>57</v>
      </c>
    </row>
    <row r="635" spans="2:41" s="3" customFormat="1" ht="9.9499999999999993" customHeight="1" x14ac:dyDescent="0.2">
      <c r="B635" s="115" t="s">
        <v>8</v>
      </c>
      <c r="D635" s="40"/>
      <c r="E635" s="75" t="s">
        <v>90</v>
      </c>
      <c r="F635" s="75"/>
      <c r="G635" s="30" t="s">
        <v>91</v>
      </c>
      <c r="H635" s="30"/>
      <c r="I635" s="30" t="s">
        <v>92</v>
      </c>
      <c r="J635" s="30"/>
      <c r="L635" s="30" t="s">
        <v>390</v>
      </c>
      <c r="M635" s="30"/>
      <c r="N635" s="30"/>
      <c r="P635" s="75"/>
      <c r="Q635" s="91"/>
      <c r="R635" s="29"/>
      <c r="S635" s="39">
        <f t="shared" si="477"/>
        <v>48.75</v>
      </c>
      <c r="T635" s="37" t="s">
        <v>45</v>
      </c>
      <c r="U635" s="5" t="str">
        <f>+Instructions!$B$3</f>
        <v>J</v>
      </c>
      <c r="V635" s="52"/>
      <c r="W635" s="56">
        <f>+Instructions!$C$22</f>
        <v>0</v>
      </c>
      <c r="X635" s="17">
        <f t="shared" si="478"/>
        <v>48.75</v>
      </c>
      <c r="Y635" s="52"/>
      <c r="Z635" s="6" t="s">
        <v>616</v>
      </c>
      <c r="AA635" s="39">
        <v>48.75</v>
      </c>
      <c r="AB635" s="60">
        <f t="shared" si="479"/>
        <v>0</v>
      </c>
      <c r="AC635" s="17">
        <f t="shared" si="480"/>
        <v>48.75</v>
      </c>
      <c r="AD635" s="12">
        <f t="shared" si="481"/>
        <v>0</v>
      </c>
      <c r="AE635" s="124"/>
      <c r="AF635" s="132">
        <v>3</v>
      </c>
      <c r="AG635" s="53">
        <f t="shared" si="482"/>
        <v>48.75</v>
      </c>
      <c r="AH635" s="52"/>
      <c r="AJ635" s="17">
        <f t="shared" si="483"/>
        <v>48.75</v>
      </c>
      <c r="AK635" s="17">
        <f t="shared" si="484"/>
        <v>0</v>
      </c>
      <c r="AL635" s="17">
        <f t="shared" si="485"/>
        <v>0</v>
      </c>
      <c r="AM635" s="17" t="str">
        <f t="shared" si="486"/>
        <v/>
      </c>
      <c r="AO635" s="31" t="s">
        <v>57</v>
      </c>
    </row>
    <row r="636" spans="2:41" s="3" customFormat="1" ht="9.9499999999999993" customHeight="1" x14ac:dyDescent="0.2">
      <c r="B636" s="115" t="s">
        <v>8</v>
      </c>
      <c r="D636" s="40"/>
      <c r="E636" s="75" t="s">
        <v>90</v>
      </c>
      <c r="F636" s="75"/>
      <c r="G636" s="30" t="s">
        <v>91</v>
      </c>
      <c r="H636" s="30"/>
      <c r="I636" s="30" t="s">
        <v>92</v>
      </c>
      <c r="J636" s="30"/>
      <c r="K636" s="30"/>
      <c r="L636" s="30" t="s">
        <v>585</v>
      </c>
      <c r="M636" s="30"/>
      <c r="N636" s="30"/>
      <c r="P636" s="75"/>
      <c r="Q636" s="91"/>
      <c r="R636" s="29" t="s">
        <v>50</v>
      </c>
      <c r="S636" s="39"/>
      <c r="T636" s="37" t="s">
        <v>45</v>
      </c>
      <c r="U636" s="5" t="str">
        <f>+Instructions!$B$3</f>
        <v>J</v>
      </c>
      <c r="V636" s="52"/>
      <c r="W636" s="56">
        <f>+Instructions!$C$22</f>
        <v>0</v>
      </c>
      <c r="X636" s="17">
        <f t="shared" si="478"/>
        <v>0.05</v>
      </c>
      <c r="Y636" s="52"/>
      <c r="Z636" s="6" t="s">
        <v>557</v>
      </c>
      <c r="AA636" s="39">
        <v>0.05</v>
      </c>
      <c r="AB636" s="60">
        <f t="shared" si="479"/>
        <v>0</v>
      </c>
      <c r="AC636" s="17">
        <f t="shared" si="480"/>
        <v>0.05</v>
      </c>
      <c r="AD636" s="12">
        <f t="shared" si="481"/>
        <v>0</v>
      </c>
      <c r="AE636" s="124"/>
      <c r="AF636" s="132">
        <v>3</v>
      </c>
      <c r="AG636" s="53">
        <f t="shared" si="482"/>
        <v>0.05</v>
      </c>
      <c r="AH636" s="52"/>
      <c r="AJ636" s="17">
        <f t="shared" si="483"/>
        <v>0.05</v>
      </c>
      <c r="AK636" s="17">
        <f t="shared" si="484"/>
        <v>0</v>
      </c>
      <c r="AL636" s="17">
        <f t="shared" si="485"/>
        <v>0</v>
      </c>
      <c r="AM636" s="17" t="str">
        <f t="shared" si="486"/>
        <v/>
      </c>
      <c r="AO636" s="31" t="s">
        <v>57</v>
      </c>
    </row>
    <row r="637" spans="2:41" s="3" customFormat="1" ht="9.9499999999999993" customHeight="1" x14ac:dyDescent="0.2">
      <c r="B637" s="115" t="s">
        <v>8</v>
      </c>
      <c r="D637" s="40"/>
      <c r="E637" s="75" t="s">
        <v>90</v>
      </c>
      <c r="F637" s="75"/>
      <c r="G637" s="30" t="s">
        <v>91</v>
      </c>
      <c r="H637" s="30"/>
      <c r="I637" s="30" t="s">
        <v>92</v>
      </c>
      <c r="J637" s="30"/>
      <c r="K637" s="30"/>
      <c r="L637" s="30" t="s">
        <v>586</v>
      </c>
      <c r="M637" s="30"/>
      <c r="N637" s="30"/>
      <c r="P637" s="75"/>
      <c r="Q637" s="91"/>
      <c r="R637" s="29" t="s">
        <v>50</v>
      </c>
      <c r="S637" s="39"/>
      <c r="T637" s="37" t="s">
        <v>45</v>
      </c>
      <c r="U637" s="5" t="str">
        <f>+Instructions!$B$3</f>
        <v>J</v>
      </c>
      <c r="V637" s="52"/>
      <c r="W637" s="56">
        <f>+Instructions!$C$22</f>
        <v>0</v>
      </c>
      <c r="X637" s="17">
        <f t="shared" si="478"/>
        <v>0.05</v>
      </c>
      <c r="Y637" s="52"/>
      <c r="Z637" s="6" t="s">
        <v>557</v>
      </c>
      <c r="AA637" s="39">
        <v>0.05</v>
      </c>
      <c r="AB637" s="60">
        <f t="shared" si="479"/>
        <v>0</v>
      </c>
      <c r="AC637" s="17">
        <f t="shared" si="480"/>
        <v>0.05</v>
      </c>
      <c r="AD637" s="12">
        <f t="shared" si="481"/>
        <v>0</v>
      </c>
      <c r="AE637" s="124"/>
      <c r="AF637" s="132">
        <v>3</v>
      </c>
      <c r="AG637" s="53">
        <f t="shared" si="482"/>
        <v>0.05</v>
      </c>
      <c r="AH637" s="52"/>
      <c r="AJ637" s="17">
        <f t="shared" si="483"/>
        <v>0.05</v>
      </c>
      <c r="AK637" s="17">
        <f t="shared" si="484"/>
        <v>0</v>
      </c>
      <c r="AL637" s="17">
        <f t="shared" si="485"/>
        <v>0</v>
      </c>
      <c r="AM637" s="17" t="str">
        <f t="shared" si="486"/>
        <v/>
      </c>
      <c r="AO637" s="31" t="s">
        <v>57</v>
      </c>
    </row>
    <row r="638" spans="2:41" s="3" customFormat="1" ht="9.9499999999999993" customHeight="1" x14ac:dyDescent="0.2">
      <c r="B638" s="115" t="s">
        <v>8</v>
      </c>
      <c r="D638" s="40"/>
      <c r="E638" s="75" t="s">
        <v>90</v>
      </c>
      <c r="F638" s="75"/>
      <c r="G638" s="30" t="s">
        <v>91</v>
      </c>
      <c r="H638" s="30"/>
      <c r="I638" s="30" t="s">
        <v>92</v>
      </c>
      <c r="J638" s="30"/>
      <c r="L638" s="30" t="s">
        <v>391</v>
      </c>
      <c r="M638" s="30"/>
      <c r="N638" s="30"/>
      <c r="P638" s="75"/>
      <c r="Q638" s="91"/>
      <c r="R638" s="29"/>
      <c r="S638" s="39">
        <f t="shared" si="477"/>
        <v>50.8</v>
      </c>
      <c r="T638" s="37" t="s">
        <v>45</v>
      </c>
      <c r="U638" s="5" t="str">
        <f>+Instructions!$B$3</f>
        <v>J</v>
      </c>
      <c r="V638" s="52"/>
      <c r="W638" s="56">
        <f>+Instructions!$C$22</f>
        <v>0</v>
      </c>
      <c r="X638" s="17">
        <f t="shared" si="478"/>
        <v>50.8</v>
      </c>
      <c r="Y638" s="52"/>
      <c r="Z638" s="6" t="s">
        <v>616</v>
      </c>
      <c r="AA638" s="39">
        <v>50.8</v>
      </c>
      <c r="AB638" s="60">
        <f t="shared" si="479"/>
        <v>0</v>
      </c>
      <c r="AC638" s="17">
        <f t="shared" si="480"/>
        <v>50.8</v>
      </c>
      <c r="AD638" s="12">
        <f t="shared" si="481"/>
        <v>0</v>
      </c>
      <c r="AE638" s="124"/>
      <c r="AF638" s="132">
        <v>3</v>
      </c>
      <c r="AG638" s="53">
        <f t="shared" si="482"/>
        <v>50.8</v>
      </c>
      <c r="AH638" s="52"/>
      <c r="AJ638" s="17">
        <f t="shared" si="483"/>
        <v>50.8</v>
      </c>
      <c r="AK638" s="17">
        <f t="shared" si="484"/>
        <v>0</v>
      </c>
      <c r="AL638" s="17">
        <f t="shared" si="485"/>
        <v>0</v>
      </c>
      <c r="AM638" s="17" t="str">
        <f t="shared" si="486"/>
        <v/>
      </c>
      <c r="AO638" s="31" t="s">
        <v>57</v>
      </c>
    </row>
    <row r="639" spans="2:41" s="3" customFormat="1" ht="9.9499999999999993" customHeight="1" x14ac:dyDescent="0.2">
      <c r="B639" s="115" t="s">
        <v>8</v>
      </c>
      <c r="D639" s="40"/>
      <c r="E639" s="75" t="s">
        <v>90</v>
      </c>
      <c r="F639" s="75"/>
      <c r="G639" s="30" t="s">
        <v>91</v>
      </c>
      <c r="H639" s="30"/>
      <c r="I639" s="30" t="s">
        <v>92</v>
      </c>
      <c r="J639" s="30"/>
      <c r="L639" s="30" t="s">
        <v>392</v>
      </c>
      <c r="M639" s="30"/>
      <c r="N639" s="30"/>
      <c r="P639" s="75"/>
      <c r="Q639" s="91"/>
      <c r="R639" s="29"/>
      <c r="S639" s="39">
        <f t="shared" si="477"/>
        <v>45.7</v>
      </c>
      <c r="T639" s="37" t="s">
        <v>45</v>
      </c>
      <c r="U639" s="5" t="str">
        <f>+Instructions!$B$3</f>
        <v>J</v>
      </c>
      <c r="V639" s="52"/>
      <c r="W639" s="56">
        <f>+Instructions!$C$22</f>
        <v>0</v>
      </c>
      <c r="X639" s="17">
        <f t="shared" si="478"/>
        <v>45.7</v>
      </c>
      <c r="Y639" s="52"/>
      <c r="Z639" s="6" t="s">
        <v>616</v>
      </c>
      <c r="AA639" s="39">
        <v>45.7</v>
      </c>
      <c r="AB639" s="60">
        <f t="shared" si="479"/>
        <v>0</v>
      </c>
      <c r="AC639" s="17">
        <f t="shared" si="480"/>
        <v>45.7</v>
      </c>
      <c r="AD639" s="12">
        <f t="shared" si="481"/>
        <v>0</v>
      </c>
      <c r="AE639" s="124"/>
      <c r="AF639" s="132">
        <v>3</v>
      </c>
      <c r="AG639" s="53">
        <f t="shared" si="482"/>
        <v>45.7</v>
      </c>
      <c r="AH639" s="52"/>
      <c r="AJ639" s="17">
        <f t="shared" si="483"/>
        <v>45.7</v>
      </c>
      <c r="AK639" s="17">
        <f t="shared" si="484"/>
        <v>0</v>
      </c>
      <c r="AL639" s="17">
        <f t="shared" si="485"/>
        <v>0</v>
      </c>
      <c r="AM639" s="17" t="str">
        <f t="shared" si="486"/>
        <v/>
      </c>
      <c r="AO639" s="31" t="s">
        <v>57</v>
      </c>
    </row>
    <row r="640" spans="2:41" s="3" customFormat="1" ht="9.9499999999999993" customHeight="1" x14ac:dyDescent="0.2">
      <c r="B640" s="115" t="s">
        <v>8</v>
      </c>
      <c r="D640" s="40"/>
      <c r="E640" s="75" t="s">
        <v>90</v>
      </c>
      <c r="F640" s="75"/>
      <c r="G640" s="30" t="s">
        <v>91</v>
      </c>
      <c r="H640" s="30"/>
      <c r="I640" s="30" t="s">
        <v>92</v>
      </c>
      <c r="J640" s="30"/>
      <c r="L640" s="30" t="s">
        <v>393</v>
      </c>
      <c r="M640" s="30"/>
      <c r="N640" s="30"/>
      <c r="P640" s="75"/>
      <c r="Q640" s="91"/>
      <c r="R640" s="29"/>
      <c r="S640" s="39">
        <f t="shared" si="477"/>
        <v>65</v>
      </c>
      <c r="T640" s="37" t="s">
        <v>45</v>
      </c>
      <c r="U640" s="5" t="str">
        <f>+Instructions!$B$3</f>
        <v>J</v>
      </c>
      <c r="V640" s="52"/>
      <c r="W640" s="56">
        <f>+Instructions!$C$22</f>
        <v>0</v>
      </c>
      <c r="X640" s="17">
        <f t="shared" si="478"/>
        <v>65</v>
      </c>
      <c r="Y640" s="52"/>
      <c r="Z640" s="6" t="s">
        <v>616</v>
      </c>
      <c r="AA640" s="39">
        <v>65</v>
      </c>
      <c r="AB640" s="60">
        <f t="shared" si="479"/>
        <v>0</v>
      </c>
      <c r="AC640" s="17">
        <f t="shared" si="480"/>
        <v>65</v>
      </c>
      <c r="AD640" s="12">
        <f t="shared" si="481"/>
        <v>0</v>
      </c>
      <c r="AE640" s="124"/>
      <c r="AF640" s="132">
        <v>3</v>
      </c>
      <c r="AG640" s="53">
        <f t="shared" si="482"/>
        <v>65</v>
      </c>
      <c r="AH640" s="52"/>
      <c r="AJ640" s="17">
        <f t="shared" si="483"/>
        <v>65</v>
      </c>
      <c r="AK640" s="17">
        <f t="shared" si="484"/>
        <v>0</v>
      </c>
      <c r="AL640" s="17">
        <f t="shared" si="485"/>
        <v>0</v>
      </c>
      <c r="AM640" s="17" t="str">
        <f t="shared" si="486"/>
        <v/>
      </c>
      <c r="AO640" s="31" t="s">
        <v>57</v>
      </c>
    </row>
    <row r="641" spans="2:42" s="3" customFormat="1" ht="9.9499999999999993" customHeight="1" x14ac:dyDescent="0.2">
      <c r="B641" s="115" t="s">
        <v>8</v>
      </c>
      <c r="D641" s="40"/>
      <c r="E641" s="75" t="s">
        <v>90</v>
      </c>
      <c r="F641" s="75"/>
      <c r="G641" s="30" t="s">
        <v>91</v>
      </c>
      <c r="H641" s="30"/>
      <c r="I641" s="30" t="s">
        <v>92</v>
      </c>
      <c r="J641" s="30"/>
      <c r="L641" s="30" t="s">
        <v>394</v>
      </c>
      <c r="M641" s="30"/>
      <c r="N641" s="30"/>
      <c r="P641" s="75"/>
      <c r="Q641" s="91"/>
      <c r="R641" s="29"/>
      <c r="S641" s="39">
        <f t="shared" si="477"/>
        <v>48.75</v>
      </c>
      <c r="T641" s="37" t="s">
        <v>45</v>
      </c>
      <c r="U641" s="5" t="str">
        <f>+Instructions!$B$3</f>
        <v>J</v>
      </c>
      <c r="V641" s="52"/>
      <c r="W641" s="56">
        <f>+Instructions!$C$22</f>
        <v>0</v>
      </c>
      <c r="X641" s="17">
        <f t="shared" si="478"/>
        <v>48.75</v>
      </c>
      <c r="Y641" s="52"/>
      <c r="Z641" s="6" t="s">
        <v>616</v>
      </c>
      <c r="AA641" s="39">
        <v>48.75</v>
      </c>
      <c r="AB641" s="60">
        <f t="shared" si="479"/>
        <v>0</v>
      </c>
      <c r="AC641" s="17">
        <f t="shared" si="480"/>
        <v>48.75</v>
      </c>
      <c r="AD641" s="12">
        <f t="shared" si="481"/>
        <v>0</v>
      </c>
      <c r="AE641" s="124"/>
      <c r="AF641" s="132">
        <v>3</v>
      </c>
      <c r="AG641" s="53">
        <f t="shared" si="482"/>
        <v>48.75</v>
      </c>
      <c r="AH641" s="52"/>
      <c r="AJ641" s="17">
        <f t="shared" si="483"/>
        <v>48.75</v>
      </c>
      <c r="AK641" s="17">
        <f t="shared" si="484"/>
        <v>0</v>
      </c>
      <c r="AL641" s="17">
        <f t="shared" si="485"/>
        <v>0</v>
      </c>
      <c r="AM641" s="17" t="str">
        <f t="shared" si="486"/>
        <v/>
      </c>
      <c r="AO641" s="31" t="s">
        <v>57</v>
      </c>
    </row>
    <row r="642" spans="2:42" s="3" customFormat="1" ht="9.9499999999999993" customHeight="1" x14ac:dyDescent="0.2">
      <c r="B642" s="115" t="s">
        <v>8</v>
      </c>
      <c r="D642" s="40"/>
      <c r="E642" s="75" t="s">
        <v>90</v>
      </c>
      <c r="F642" s="75"/>
      <c r="G642" s="30" t="s">
        <v>91</v>
      </c>
      <c r="H642" s="30"/>
      <c r="I642" s="30" t="s">
        <v>92</v>
      </c>
      <c r="J642" s="30"/>
      <c r="L642" s="30" t="s">
        <v>395</v>
      </c>
      <c r="M642" s="30"/>
      <c r="N642" s="30"/>
      <c r="P642" s="75"/>
      <c r="Q642" s="91"/>
      <c r="R642" s="29"/>
      <c r="S642" s="39">
        <f t="shared" si="477"/>
        <v>48.75</v>
      </c>
      <c r="T642" s="37" t="s">
        <v>45</v>
      </c>
      <c r="U642" s="5" t="str">
        <f>+Instructions!$B$3</f>
        <v>J</v>
      </c>
      <c r="V642" s="52"/>
      <c r="W642" s="56">
        <f>+Instructions!$C$22</f>
        <v>0</v>
      </c>
      <c r="X642" s="17">
        <f t="shared" si="478"/>
        <v>48.75</v>
      </c>
      <c r="Y642" s="52"/>
      <c r="Z642" s="6" t="s">
        <v>616</v>
      </c>
      <c r="AA642" s="39">
        <v>48.75</v>
      </c>
      <c r="AB642" s="60">
        <f t="shared" si="479"/>
        <v>0</v>
      </c>
      <c r="AC642" s="17">
        <f t="shared" si="480"/>
        <v>48.75</v>
      </c>
      <c r="AD642" s="12">
        <f t="shared" si="481"/>
        <v>0</v>
      </c>
      <c r="AE642" s="124"/>
      <c r="AF642" s="132">
        <v>3</v>
      </c>
      <c r="AG642" s="53">
        <f t="shared" si="482"/>
        <v>48.75</v>
      </c>
      <c r="AH642" s="52"/>
      <c r="AJ642" s="17">
        <f t="shared" si="483"/>
        <v>48.75</v>
      </c>
      <c r="AK642" s="17">
        <f t="shared" si="484"/>
        <v>0</v>
      </c>
      <c r="AL642" s="17">
        <f t="shared" si="485"/>
        <v>0</v>
      </c>
      <c r="AM642" s="17" t="str">
        <f t="shared" si="486"/>
        <v/>
      </c>
      <c r="AO642" s="31" t="s">
        <v>57</v>
      </c>
    </row>
    <row r="643" spans="2:42" s="3" customFormat="1" ht="9.9499999999999993" customHeight="1" x14ac:dyDescent="0.2">
      <c r="B643" s="115" t="s">
        <v>8</v>
      </c>
      <c r="D643" s="40"/>
      <c r="E643" s="75" t="s">
        <v>90</v>
      </c>
      <c r="F643" s="75"/>
      <c r="G643" s="30" t="s">
        <v>91</v>
      </c>
      <c r="H643" s="30"/>
      <c r="I643" s="30" t="s">
        <v>92</v>
      </c>
      <c r="J643" s="30"/>
      <c r="L643" s="30" t="s">
        <v>396</v>
      </c>
      <c r="M643" s="30"/>
      <c r="N643" s="30"/>
      <c r="P643" s="75"/>
      <c r="Q643" s="91"/>
      <c r="R643" s="29"/>
      <c r="S643" s="39">
        <f t="shared" si="477"/>
        <v>45.7</v>
      </c>
      <c r="T643" s="37" t="s">
        <v>45</v>
      </c>
      <c r="U643" s="5" t="str">
        <f>+Instructions!$B$3</f>
        <v>J</v>
      </c>
      <c r="V643" s="52"/>
      <c r="W643" s="56">
        <f>+Instructions!$C$22</f>
        <v>0</v>
      </c>
      <c r="X643" s="17">
        <f t="shared" si="478"/>
        <v>45.7</v>
      </c>
      <c r="Y643" s="52"/>
      <c r="Z643" s="6" t="s">
        <v>616</v>
      </c>
      <c r="AA643" s="39">
        <v>45.7</v>
      </c>
      <c r="AB643" s="60">
        <f t="shared" si="479"/>
        <v>0</v>
      </c>
      <c r="AC643" s="17">
        <f t="shared" si="480"/>
        <v>45.7</v>
      </c>
      <c r="AD643" s="12">
        <f t="shared" si="481"/>
        <v>0</v>
      </c>
      <c r="AE643" s="124"/>
      <c r="AF643" s="132">
        <v>3</v>
      </c>
      <c r="AG643" s="53">
        <f t="shared" si="482"/>
        <v>45.7</v>
      </c>
      <c r="AH643" s="52"/>
      <c r="AJ643" s="17">
        <f t="shared" si="483"/>
        <v>45.7</v>
      </c>
      <c r="AK643" s="17">
        <f t="shared" si="484"/>
        <v>0</v>
      </c>
      <c r="AL643" s="17">
        <f t="shared" si="485"/>
        <v>0</v>
      </c>
      <c r="AM643" s="17" t="str">
        <f t="shared" si="486"/>
        <v/>
      </c>
      <c r="AO643" s="31" t="s">
        <v>57</v>
      </c>
    </row>
    <row r="644" spans="2:42" s="3" customFormat="1" ht="9.9499999999999993" customHeight="1" x14ac:dyDescent="0.2">
      <c r="B644" s="115" t="s">
        <v>8</v>
      </c>
      <c r="D644" s="40"/>
      <c r="E644" s="75" t="s">
        <v>90</v>
      </c>
      <c r="F644" s="75"/>
      <c r="G644" s="30" t="s">
        <v>91</v>
      </c>
      <c r="H644" s="30"/>
      <c r="I644" s="30" t="s">
        <v>92</v>
      </c>
      <c r="J644" s="30"/>
      <c r="L644" s="30" t="s">
        <v>397</v>
      </c>
      <c r="M644" s="30"/>
      <c r="N644" s="30"/>
      <c r="P644" s="75"/>
      <c r="Q644" s="91"/>
      <c r="R644" s="29"/>
      <c r="S644" s="39">
        <f t="shared" si="477"/>
        <v>45.7</v>
      </c>
      <c r="T644" s="37" t="s">
        <v>45</v>
      </c>
      <c r="U644" s="5" t="str">
        <f>+Instructions!$B$3</f>
        <v>J</v>
      </c>
      <c r="V644" s="52"/>
      <c r="W644" s="56">
        <f>+Instructions!$C$22</f>
        <v>0</v>
      </c>
      <c r="X644" s="17">
        <f t="shared" si="478"/>
        <v>45.7</v>
      </c>
      <c r="Y644" s="52"/>
      <c r="Z644" s="6" t="s">
        <v>616</v>
      </c>
      <c r="AA644" s="39">
        <v>45.7</v>
      </c>
      <c r="AB644" s="60">
        <f t="shared" si="479"/>
        <v>0</v>
      </c>
      <c r="AC644" s="17">
        <f t="shared" si="480"/>
        <v>45.7</v>
      </c>
      <c r="AD644" s="12">
        <f t="shared" si="481"/>
        <v>0</v>
      </c>
      <c r="AE644" s="124"/>
      <c r="AF644" s="132">
        <v>3</v>
      </c>
      <c r="AG644" s="53">
        <f t="shared" si="482"/>
        <v>45.7</v>
      </c>
      <c r="AH644" s="52"/>
      <c r="AJ644" s="17">
        <f t="shared" si="483"/>
        <v>45.7</v>
      </c>
      <c r="AK644" s="17">
        <f t="shared" si="484"/>
        <v>0</v>
      </c>
      <c r="AL644" s="17">
        <f t="shared" si="485"/>
        <v>0</v>
      </c>
      <c r="AM644" s="17" t="str">
        <f t="shared" si="486"/>
        <v/>
      </c>
      <c r="AO644" s="31" t="s">
        <v>57</v>
      </c>
    </row>
    <row r="645" spans="2:42" s="3" customFormat="1" ht="2.1" customHeight="1" x14ac:dyDescent="0.2">
      <c r="C645" s="74"/>
      <c r="E645" s="30"/>
      <c r="P645" s="4"/>
      <c r="Q645" s="6"/>
      <c r="S645" s="21"/>
      <c r="T645" s="68"/>
      <c r="U645" s="5"/>
      <c r="V645" s="52"/>
      <c r="W645" s="70"/>
      <c r="X645" s="70"/>
      <c r="Y645" s="52"/>
      <c r="Z645" s="39"/>
      <c r="AA645" s="17"/>
      <c r="AB645" s="15"/>
      <c r="AC645" s="15"/>
      <c r="AD645" s="15"/>
      <c r="AE645" s="15"/>
      <c r="AF645" s="65"/>
      <c r="AG645" s="17"/>
      <c r="AH645" s="52"/>
      <c r="AO645" s="31" t="s">
        <v>57</v>
      </c>
    </row>
    <row r="646" spans="2:42" s="3" customFormat="1" ht="9.9499999999999993" customHeight="1" x14ac:dyDescent="0.2">
      <c r="D646" s="152" t="s">
        <v>240</v>
      </c>
      <c r="E646" s="185" t="s">
        <v>256</v>
      </c>
      <c r="P646" s="4"/>
      <c r="Q646" s="6"/>
      <c r="S646" s="21"/>
      <c r="U646" s="5"/>
      <c r="V646" s="52"/>
      <c r="W646" s="56"/>
      <c r="X646" s="15"/>
      <c r="Y646" s="52"/>
      <c r="Z646" s="39"/>
      <c r="AA646" s="39"/>
      <c r="AB646" s="55"/>
      <c r="AC646" s="17"/>
      <c r="AD646" s="15"/>
      <c r="AE646" s="65"/>
      <c r="AF646" s="65"/>
      <c r="AG646" s="17"/>
      <c r="AH646" s="52"/>
      <c r="AI646" s="127"/>
      <c r="AJ646" s="17"/>
      <c r="AK646" s="17"/>
      <c r="AL646" s="17"/>
      <c r="AM646" s="17"/>
      <c r="AO646" s="31" t="s">
        <v>57</v>
      </c>
    </row>
    <row r="647" spans="2:42" s="3" customFormat="1" ht="9.9499999999999993" customHeight="1" x14ac:dyDescent="0.2">
      <c r="D647" s="152"/>
      <c r="E647" s="185" t="s">
        <v>257</v>
      </c>
      <c r="P647" s="4"/>
      <c r="Q647" s="6"/>
      <c r="S647" s="21"/>
      <c r="U647" s="5"/>
      <c r="V647" s="52"/>
      <c r="W647" s="56"/>
      <c r="X647" s="15"/>
      <c r="Y647" s="52"/>
      <c r="Z647" s="39"/>
      <c r="AA647" s="39"/>
      <c r="AB647" s="55"/>
      <c r="AC647" s="17"/>
      <c r="AD647" s="15"/>
      <c r="AE647" s="65"/>
      <c r="AF647" s="65"/>
      <c r="AG647" s="17"/>
      <c r="AH647" s="52"/>
      <c r="AI647" s="127"/>
      <c r="AJ647" s="17"/>
      <c r="AK647" s="17"/>
      <c r="AL647" s="17"/>
      <c r="AM647" s="17"/>
      <c r="AO647" s="31" t="s">
        <v>57</v>
      </c>
    </row>
    <row r="648" spans="2:42" s="3" customFormat="1" ht="9.9499999999999993" customHeight="1" x14ac:dyDescent="0.2">
      <c r="D648" s="152"/>
      <c r="E648" s="185" t="s">
        <v>241</v>
      </c>
      <c r="P648" s="4"/>
      <c r="Q648" s="6"/>
      <c r="S648" s="21"/>
      <c r="U648" s="5"/>
      <c r="V648" s="52"/>
      <c r="W648" s="56"/>
      <c r="X648" s="15"/>
      <c r="Y648" s="52"/>
      <c r="Z648" s="39"/>
      <c r="AA648" s="39"/>
      <c r="AB648" s="55"/>
      <c r="AC648" s="17"/>
      <c r="AD648" s="15"/>
      <c r="AE648" s="65"/>
      <c r="AF648" s="65"/>
      <c r="AG648" s="17"/>
      <c r="AH648" s="52"/>
      <c r="AI648" s="127"/>
      <c r="AJ648" s="17"/>
      <c r="AK648" s="17"/>
      <c r="AL648" s="17"/>
      <c r="AM648" s="17"/>
      <c r="AO648" s="31" t="s">
        <v>57</v>
      </c>
    </row>
    <row r="649" spans="2:42" s="3" customFormat="1" ht="3.95" customHeight="1" x14ac:dyDescent="0.2">
      <c r="C649" s="74"/>
      <c r="E649" s="30"/>
      <c r="P649" s="4"/>
      <c r="Q649" s="6"/>
      <c r="S649" s="21"/>
      <c r="T649" s="68"/>
      <c r="U649" s="5"/>
      <c r="V649" s="52"/>
      <c r="W649" s="70"/>
      <c r="X649" s="70"/>
      <c r="Y649" s="52"/>
      <c r="Z649" s="39"/>
      <c r="AA649" s="17"/>
      <c r="AB649" s="15"/>
      <c r="AC649" s="15"/>
      <c r="AD649" s="15"/>
      <c r="AE649" s="15"/>
      <c r="AF649" s="65"/>
      <c r="AG649" s="17"/>
      <c r="AH649" s="52"/>
      <c r="AO649" s="31" t="s">
        <v>57</v>
      </c>
    </row>
    <row r="650" spans="2:42" ht="9.9499999999999993" customHeight="1" x14ac:dyDescent="0.2">
      <c r="V650" s="52"/>
      <c r="Y650" s="52"/>
      <c r="AH650" s="52"/>
      <c r="AO650" s="31" t="s">
        <v>57</v>
      </c>
      <c r="AP650" s="3"/>
    </row>
    <row r="651" spans="2:42" ht="9.9499999999999993" customHeight="1" x14ac:dyDescent="0.2">
      <c r="V651" s="52"/>
      <c r="Y651" s="52"/>
      <c r="AH651" s="52"/>
      <c r="AO651" s="31" t="s">
        <v>57</v>
      </c>
      <c r="AP651" s="3"/>
    </row>
    <row r="652" spans="2:42" ht="9.9499999999999993" customHeight="1" x14ac:dyDescent="0.2">
      <c r="B652" s="2" t="s">
        <v>85</v>
      </c>
      <c r="V652" s="52"/>
      <c r="Y652" s="52"/>
      <c r="AH652" s="52"/>
      <c r="AO652" s="31" t="s">
        <v>57</v>
      </c>
      <c r="AP652" s="3"/>
    </row>
    <row r="653" spans="2:42" ht="9.9499999999999993" customHeight="1" x14ac:dyDescent="0.2">
      <c r="V653" s="52"/>
      <c r="Y653" s="52"/>
      <c r="AH653" s="52"/>
      <c r="AO653" s="31" t="s">
        <v>57</v>
      </c>
      <c r="AP653" s="3"/>
    </row>
    <row r="654" spans="2:42" ht="9.9499999999999993" customHeight="1" x14ac:dyDescent="0.2">
      <c r="V654" s="52"/>
      <c r="Y654" s="52"/>
      <c r="AH654" s="52"/>
      <c r="AO654" s="31" t="s">
        <v>57</v>
      </c>
      <c r="AP654" s="3"/>
    </row>
    <row r="655" spans="2:42" ht="9.9499999999999993" customHeight="1" x14ac:dyDescent="0.2">
      <c r="D655" s="2" t="s">
        <v>85</v>
      </c>
      <c r="V655" s="52"/>
      <c r="Y655" s="52"/>
      <c r="AH655" s="52"/>
      <c r="AO655" s="31" t="s">
        <v>57</v>
      </c>
      <c r="AP655" s="3"/>
    </row>
    <row r="656" spans="2:42" ht="9.9499999999999993" customHeight="1" x14ac:dyDescent="0.2">
      <c r="V656" s="52"/>
      <c r="Y656" s="52"/>
      <c r="AH656" s="52"/>
      <c r="AO656" s="31" t="s">
        <v>57</v>
      </c>
      <c r="AP656" s="3"/>
    </row>
    <row r="657" spans="2:42" ht="9.9499999999999993" customHeight="1" x14ac:dyDescent="0.2">
      <c r="V657" s="52"/>
      <c r="Y657" s="52"/>
      <c r="AH657" s="52"/>
      <c r="AO657" s="31" t="s">
        <v>57</v>
      </c>
      <c r="AP657" s="3"/>
    </row>
    <row r="658" spans="2:42" ht="9.9499999999999993" customHeight="1" x14ac:dyDescent="0.2">
      <c r="V658" s="52"/>
      <c r="Y658" s="52"/>
      <c r="AH658" s="52"/>
      <c r="AO658" s="31" t="s">
        <v>57</v>
      </c>
      <c r="AP658" s="3"/>
    </row>
    <row r="659" spans="2:42" ht="9.9499999999999993" customHeight="1" x14ac:dyDescent="0.2">
      <c r="V659" s="52"/>
      <c r="Y659" s="52"/>
      <c r="AH659" s="52"/>
      <c r="AO659" s="31" t="s">
        <v>57</v>
      </c>
      <c r="AP659" s="3"/>
    </row>
    <row r="660" spans="2:42" ht="9.9499999999999993" customHeight="1" x14ac:dyDescent="0.2">
      <c r="V660" s="52"/>
      <c r="Y660" s="52"/>
      <c r="AH660" s="52"/>
      <c r="AO660" s="31" t="s">
        <v>57</v>
      </c>
      <c r="AP660" s="3"/>
    </row>
    <row r="661" spans="2:42" ht="9.9499999999999993" customHeight="1" x14ac:dyDescent="0.2">
      <c r="B661" s="2" t="s">
        <v>85</v>
      </c>
      <c r="V661" s="52"/>
      <c r="Y661" s="52"/>
      <c r="AH661" s="52"/>
      <c r="AO661" s="31" t="s">
        <v>57</v>
      </c>
      <c r="AP661" s="3"/>
    </row>
    <row r="662" spans="2:42" ht="9.9499999999999993" customHeight="1" x14ac:dyDescent="0.2">
      <c r="V662" s="52"/>
      <c r="Y662" s="52"/>
      <c r="AH662" s="52"/>
      <c r="AO662" s="31" t="s">
        <v>57</v>
      </c>
      <c r="AP662" s="3"/>
    </row>
    <row r="663" spans="2:42" ht="9.9499999999999993" customHeight="1" x14ac:dyDescent="0.2">
      <c r="V663" s="52"/>
      <c r="Y663" s="52"/>
      <c r="AH663" s="52"/>
      <c r="AO663" s="31" t="s">
        <v>57</v>
      </c>
      <c r="AP663" s="3"/>
    </row>
    <row r="664" spans="2:42" ht="9.9499999999999993" customHeight="1" x14ac:dyDescent="0.2">
      <c r="D664" s="2" t="s">
        <v>85</v>
      </c>
      <c r="V664" s="52"/>
      <c r="Y664" s="52"/>
      <c r="AH664" s="52"/>
      <c r="AO664" s="31" t="s">
        <v>57</v>
      </c>
      <c r="AP664" s="3"/>
    </row>
    <row r="665" spans="2:42" s="3" customFormat="1" ht="3.95" hidden="1" customHeight="1" x14ac:dyDescent="0.2">
      <c r="C665" s="74"/>
      <c r="E665" s="30"/>
      <c r="P665" s="4"/>
      <c r="Q665" s="6"/>
      <c r="S665" s="21"/>
      <c r="T665" s="68"/>
      <c r="U665" s="5"/>
      <c r="V665" s="52"/>
      <c r="W665" s="70"/>
      <c r="X665" s="70"/>
      <c r="Y665" s="52"/>
      <c r="Z665" s="39"/>
      <c r="AA665" s="17"/>
      <c r="AB665" s="15"/>
      <c r="AC665" s="15"/>
      <c r="AD665" s="15"/>
      <c r="AE665" s="15"/>
      <c r="AF665" s="65"/>
      <c r="AG665" s="17"/>
      <c r="AH665" s="52"/>
      <c r="AO665" s="31" t="s">
        <v>57</v>
      </c>
    </row>
    <row r="666" spans="2:42" s="144" customFormat="1" ht="12.75" hidden="1" customHeight="1" x14ac:dyDescent="0.2">
      <c r="C666" s="214" t="s">
        <v>82</v>
      </c>
      <c r="D666" s="214"/>
      <c r="E666" s="214"/>
      <c r="F666" s="214"/>
      <c r="G666" s="214"/>
      <c r="H666" s="214"/>
      <c r="I666" s="214"/>
      <c r="J666" s="214"/>
      <c r="K666" s="214"/>
      <c r="L666" s="214"/>
      <c r="M666" s="214"/>
      <c r="N666" s="214"/>
      <c r="O666" s="214"/>
      <c r="P666" s="214"/>
      <c r="Q666" s="214"/>
      <c r="R666" s="214"/>
      <c r="S666" s="214"/>
      <c r="T666" s="214"/>
      <c r="U666" s="145"/>
      <c r="V666" s="146"/>
      <c r="W666" s="149"/>
      <c r="X666" s="147"/>
      <c r="Y666" s="52"/>
      <c r="Z666" s="147"/>
      <c r="AA666" s="147"/>
      <c r="AB666" s="148"/>
      <c r="AC666" s="147"/>
      <c r="AD666" s="148"/>
      <c r="AE666" s="150"/>
      <c r="AF666" s="150"/>
      <c r="AG666" s="147"/>
      <c r="AH666" s="52"/>
      <c r="AI666" s="147"/>
      <c r="AJ666" s="147"/>
      <c r="AK666" s="147"/>
      <c r="AL666" s="147"/>
      <c r="AM666" s="147"/>
      <c r="AO666" s="31" t="s">
        <v>57</v>
      </c>
    </row>
    <row r="667" spans="2:42" s="3" customFormat="1" ht="3.95" hidden="1" customHeight="1" x14ac:dyDescent="0.2">
      <c r="C667" s="151"/>
      <c r="D667" s="152"/>
      <c r="E667" s="30"/>
      <c r="F667" s="75"/>
      <c r="G667" s="30"/>
      <c r="H667" s="30"/>
      <c r="I667" s="30"/>
      <c r="J667" s="30"/>
      <c r="K667" s="30"/>
      <c r="L667" s="30"/>
      <c r="M667" s="30"/>
      <c r="N667" s="30"/>
      <c r="O667" s="30"/>
      <c r="P667" s="75"/>
      <c r="Q667" s="91"/>
      <c r="R667" s="29"/>
      <c r="S667" s="153"/>
      <c r="T667" s="154"/>
      <c r="U667" s="37"/>
      <c r="V667" s="52"/>
      <c r="W667" s="56"/>
      <c r="X667" s="39"/>
      <c r="Y667" s="52"/>
      <c r="Z667" s="39"/>
      <c r="AA667" s="39"/>
      <c r="AB667" s="60"/>
      <c r="AC667" s="39"/>
      <c r="AD667" s="60"/>
      <c r="AE667" s="76"/>
      <c r="AF667" s="76"/>
      <c r="AG667" s="39"/>
      <c r="AH667" s="52"/>
      <c r="AI667" s="39"/>
      <c r="AJ667" s="39"/>
      <c r="AK667" s="39"/>
      <c r="AL667" s="39"/>
      <c r="AM667" s="39"/>
      <c r="AO667" s="31" t="s">
        <v>57</v>
      </c>
    </row>
    <row r="668" spans="2:42" s="3" customFormat="1" ht="35.1" hidden="1" customHeight="1" x14ac:dyDescent="0.2">
      <c r="C668" s="218" t="s">
        <v>27</v>
      </c>
      <c r="D668" s="218"/>
      <c r="E668" s="218"/>
      <c r="F668" s="218"/>
      <c r="G668" s="218"/>
      <c r="H668" s="218"/>
      <c r="I668" s="218"/>
      <c r="J668" s="218"/>
      <c r="K668" s="218"/>
      <c r="L668" s="218"/>
      <c r="M668" s="218"/>
      <c r="N668" s="218"/>
      <c r="O668" s="218"/>
      <c r="P668" s="218"/>
      <c r="Q668" s="218"/>
      <c r="R668" s="218"/>
      <c r="S668" s="218"/>
      <c r="T668" s="218"/>
      <c r="U668" s="37"/>
      <c r="V668" s="52"/>
      <c r="W668" s="56"/>
      <c r="X668" s="39"/>
      <c r="Y668" s="52"/>
      <c r="Z668" s="39"/>
      <c r="AA668" s="39"/>
      <c r="AB668" s="60"/>
      <c r="AC668" s="39"/>
      <c r="AD668" s="60"/>
      <c r="AE668" s="76"/>
      <c r="AF668" s="76"/>
      <c r="AG668" s="39"/>
      <c r="AH668" s="52"/>
      <c r="AI668" s="39"/>
      <c r="AJ668" s="39"/>
      <c r="AK668" s="39"/>
      <c r="AL668" s="39"/>
      <c r="AM668" s="39"/>
      <c r="AO668" s="31" t="s">
        <v>57</v>
      </c>
    </row>
    <row r="669" spans="2:42" s="3" customFormat="1" ht="3.95" hidden="1" customHeight="1" x14ac:dyDescent="0.2">
      <c r="P669" s="75"/>
      <c r="Q669" s="91"/>
      <c r="R669" s="6"/>
      <c r="S669" s="39"/>
      <c r="T669" s="6"/>
      <c r="U669" s="37"/>
      <c r="V669" s="52"/>
      <c r="W669" s="56"/>
      <c r="X669" s="15"/>
      <c r="Y669" s="52"/>
      <c r="Z669" s="39"/>
      <c r="AA669" s="39"/>
      <c r="AB669" s="55"/>
      <c r="AC669" s="39"/>
      <c r="AD669" s="15"/>
      <c r="AE669" s="76"/>
      <c r="AF669" s="128"/>
      <c r="AG669" s="39"/>
      <c r="AH669" s="52"/>
      <c r="AJ669" s="39"/>
      <c r="AK669" s="39"/>
      <c r="AL669" s="39"/>
      <c r="AM669" s="39"/>
      <c r="AO669" s="31" t="s">
        <v>57</v>
      </c>
    </row>
    <row r="670" spans="2:42" s="3" customFormat="1" ht="3.95" hidden="1" customHeight="1" x14ac:dyDescent="0.2">
      <c r="C670" s="151"/>
      <c r="D670" s="152"/>
      <c r="E670" s="30"/>
      <c r="F670" s="75"/>
      <c r="G670" s="30"/>
      <c r="H670" s="30"/>
      <c r="I670" s="30"/>
      <c r="J670" s="30"/>
      <c r="K670" s="30"/>
      <c r="L670" s="30"/>
      <c r="M670" s="30"/>
      <c r="N670" s="30"/>
      <c r="O670" s="30"/>
      <c r="P670" s="75"/>
      <c r="Q670" s="91"/>
      <c r="R670" s="29"/>
      <c r="S670" s="153"/>
      <c r="T670" s="154"/>
      <c r="U670" s="37"/>
      <c r="V670" s="52"/>
      <c r="W670" s="56"/>
      <c r="X670" s="39"/>
      <c r="Y670" s="52"/>
      <c r="Z670" s="39"/>
      <c r="AA670" s="39"/>
      <c r="AB670" s="60"/>
      <c r="AC670" s="39"/>
      <c r="AD670" s="60"/>
      <c r="AE670" s="76"/>
      <c r="AF670" s="76"/>
      <c r="AG670" s="39"/>
      <c r="AH670" s="52"/>
      <c r="AI670" s="39"/>
      <c r="AJ670" s="39"/>
      <c r="AK670" s="39"/>
      <c r="AL670" s="39"/>
      <c r="AM670" s="39"/>
      <c r="AO670" s="31" t="s">
        <v>57</v>
      </c>
    </row>
    <row r="671" spans="2:42" s="3" customFormat="1" ht="35.1" hidden="1" customHeight="1" x14ac:dyDescent="0.2">
      <c r="C671" s="218" t="s">
        <v>27</v>
      </c>
      <c r="D671" s="218"/>
      <c r="E671" s="218"/>
      <c r="F671" s="218"/>
      <c r="G671" s="218"/>
      <c r="H671" s="218"/>
      <c r="I671" s="218"/>
      <c r="J671" s="218"/>
      <c r="K671" s="218"/>
      <c r="L671" s="218"/>
      <c r="M671" s="218"/>
      <c r="N671" s="218"/>
      <c r="O671" s="218"/>
      <c r="P671" s="218"/>
      <c r="Q671" s="218"/>
      <c r="R671" s="218"/>
      <c r="S671" s="218"/>
      <c r="T671" s="218"/>
      <c r="U671" s="37"/>
      <c r="V671" s="52"/>
      <c r="W671" s="56"/>
      <c r="X671" s="39"/>
      <c r="Y671" s="52"/>
      <c r="Z671" s="39"/>
      <c r="AA671" s="39"/>
      <c r="AB671" s="60"/>
      <c r="AC671" s="39"/>
      <c r="AD671" s="60"/>
      <c r="AE671" s="76"/>
      <c r="AF671" s="76"/>
      <c r="AG671" s="39"/>
      <c r="AH671" s="52"/>
      <c r="AI671" s="39"/>
      <c r="AJ671" s="39"/>
      <c r="AK671" s="39"/>
      <c r="AL671" s="39"/>
      <c r="AM671" s="39"/>
      <c r="AO671" s="31" t="s">
        <v>57</v>
      </c>
    </row>
    <row r="672" spans="2:42" s="3" customFormat="1" ht="3.95" customHeight="1" x14ac:dyDescent="0.2">
      <c r="C672" s="74"/>
      <c r="E672" s="30"/>
      <c r="P672" s="4"/>
      <c r="Q672" s="6"/>
      <c r="S672" s="21"/>
      <c r="T672" s="68"/>
      <c r="U672" s="5"/>
      <c r="V672" s="52"/>
      <c r="W672" s="70"/>
      <c r="X672" s="70"/>
      <c r="Y672" s="52"/>
      <c r="Z672" s="39"/>
      <c r="AA672" s="17"/>
      <c r="AB672" s="15"/>
      <c r="AC672" s="15"/>
      <c r="AD672" s="15"/>
      <c r="AE672" s="15"/>
      <c r="AF672" s="65"/>
      <c r="AG672" s="17"/>
      <c r="AH672" s="52"/>
      <c r="AO672" s="31" t="s">
        <v>57</v>
      </c>
    </row>
    <row r="673" spans="1:42" x14ac:dyDescent="0.2">
      <c r="A673" s="103" t="s">
        <v>57</v>
      </c>
      <c r="B673" s="103" t="s">
        <v>57</v>
      </c>
      <c r="C673" s="103" t="s">
        <v>57</v>
      </c>
      <c r="D673" s="103" t="s">
        <v>57</v>
      </c>
      <c r="E673" s="103" t="s">
        <v>57</v>
      </c>
      <c r="F673" s="103" t="s">
        <v>57</v>
      </c>
      <c r="G673" s="103" t="s">
        <v>57</v>
      </c>
      <c r="H673" s="103" t="s">
        <v>57</v>
      </c>
      <c r="I673" s="103" t="s">
        <v>57</v>
      </c>
      <c r="J673" s="103" t="s">
        <v>57</v>
      </c>
      <c r="K673" s="103" t="s">
        <v>57</v>
      </c>
      <c r="L673" s="103" t="s">
        <v>57</v>
      </c>
      <c r="M673" s="103" t="s">
        <v>57</v>
      </c>
      <c r="N673" s="103" t="s">
        <v>57</v>
      </c>
      <c r="O673" s="103" t="s">
        <v>57</v>
      </c>
      <c r="P673" s="103" t="s">
        <v>57</v>
      </c>
      <c r="Q673" s="103" t="s">
        <v>57</v>
      </c>
      <c r="R673" s="103" t="s">
        <v>57</v>
      </c>
      <c r="S673" s="103" t="s">
        <v>57</v>
      </c>
      <c r="T673" s="103" t="s">
        <v>57</v>
      </c>
      <c r="U673" s="103" t="s">
        <v>57</v>
      </c>
      <c r="V673" s="103" t="s">
        <v>57</v>
      </c>
      <c r="W673" s="103" t="s">
        <v>57</v>
      </c>
      <c r="X673" s="103" t="s">
        <v>57</v>
      </c>
      <c r="Y673" s="103" t="s">
        <v>57</v>
      </c>
      <c r="Z673" s="103" t="s">
        <v>57</v>
      </c>
      <c r="AA673" s="103" t="s">
        <v>57</v>
      </c>
      <c r="AB673" s="103" t="s">
        <v>57</v>
      </c>
      <c r="AC673" s="103" t="s">
        <v>57</v>
      </c>
      <c r="AD673" s="103" t="s">
        <v>57</v>
      </c>
      <c r="AE673" s="103" t="s">
        <v>57</v>
      </c>
      <c r="AF673" s="103" t="s">
        <v>57</v>
      </c>
      <c r="AG673" s="103" t="s">
        <v>57</v>
      </c>
      <c r="AH673" s="103" t="s">
        <v>57</v>
      </c>
      <c r="AI673" s="103" t="s">
        <v>57</v>
      </c>
      <c r="AJ673" s="103" t="s">
        <v>57</v>
      </c>
      <c r="AK673" s="103" t="s">
        <v>57</v>
      </c>
      <c r="AL673" s="103" t="s">
        <v>57</v>
      </c>
      <c r="AM673" s="103" t="s">
        <v>57</v>
      </c>
      <c r="AN673" s="103" t="s">
        <v>57</v>
      </c>
      <c r="AO673" s="103" t="s">
        <v>57</v>
      </c>
      <c r="AP673" s="3"/>
    </row>
    <row r="674" spans="1:42" x14ac:dyDescent="0.2">
      <c r="AP674" s="3"/>
    </row>
    <row r="675" spans="1:42" x14ac:dyDescent="0.2">
      <c r="D675" s="209" t="s">
        <v>58</v>
      </c>
      <c r="E675" s="210"/>
      <c r="AP675" s="3"/>
    </row>
    <row r="676" spans="1:42" x14ac:dyDescent="0.2">
      <c r="D676" s="123">
        <v>-0.04</v>
      </c>
      <c r="E676" s="123">
        <v>0.01</v>
      </c>
      <c r="AP676" s="3"/>
    </row>
    <row r="677" spans="1:42" x14ac:dyDescent="0.2">
      <c r="D677" s="123">
        <v>-0.03</v>
      </c>
      <c r="E677" s="123">
        <v>0.02</v>
      </c>
      <c r="AP677" s="3"/>
    </row>
    <row r="678" spans="1:42" x14ac:dyDescent="0.2">
      <c r="D678" s="123">
        <v>-0.02</v>
      </c>
      <c r="E678" s="123">
        <v>0.03</v>
      </c>
      <c r="AP678" s="3"/>
    </row>
    <row r="679" spans="1:42" x14ac:dyDescent="0.2">
      <c r="D679" s="123">
        <v>-0.01</v>
      </c>
      <c r="E679" s="123">
        <v>-0.01</v>
      </c>
      <c r="AP679" s="3"/>
    </row>
    <row r="680" spans="1:42" x14ac:dyDescent="0.2">
      <c r="D680" s="123">
        <v>0</v>
      </c>
      <c r="E680" s="123">
        <v>0</v>
      </c>
      <c r="N680" s="2" t="s">
        <v>85</v>
      </c>
      <c r="AP680" s="3"/>
    </row>
    <row r="681" spans="1:42" x14ac:dyDescent="0.2">
      <c r="D681" s="123">
        <v>0.01</v>
      </c>
      <c r="E681" s="123">
        <v>1.0000000000005116E-2</v>
      </c>
      <c r="AP681" s="3"/>
    </row>
    <row r="682" spans="1:42" x14ac:dyDescent="0.2">
      <c r="D682" s="123">
        <v>0.02</v>
      </c>
      <c r="E682" s="123">
        <v>2.0000000000003126E-2</v>
      </c>
      <c r="AP682" s="3"/>
    </row>
    <row r="683" spans="1:42" x14ac:dyDescent="0.2">
      <c r="D683" s="123">
        <v>0.03</v>
      </c>
      <c r="E683" s="123">
        <v>3.0000000000001137E-2</v>
      </c>
      <c r="AP683" s="3"/>
    </row>
    <row r="684" spans="1:42" x14ac:dyDescent="0.2">
      <c r="D684" s="123">
        <v>0.04</v>
      </c>
      <c r="E684" s="123">
        <v>-0.01</v>
      </c>
      <c r="AP684" s="3"/>
    </row>
    <row r="685" spans="1:42" x14ac:dyDescent="0.2">
      <c r="D685" s="123">
        <v>0.05</v>
      </c>
      <c r="E685" s="123">
        <v>0</v>
      </c>
      <c r="AP685" s="3"/>
    </row>
    <row r="686" spans="1:42" x14ac:dyDescent="0.2">
      <c r="AP686" s="3"/>
    </row>
    <row r="687" spans="1:42" x14ac:dyDescent="0.2">
      <c r="AP687" s="3"/>
    </row>
    <row r="688" spans="1:42" x14ac:dyDescent="0.2">
      <c r="AP688" s="3"/>
    </row>
    <row r="689" spans="16:42" x14ac:dyDescent="0.2">
      <c r="P689" s="2"/>
      <c r="Q689" s="2"/>
      <c r="S689" s="2"/>
      <c r="U689" s="2"/>
      <c r="V689" s="2"/>
      <c r="AP689" s="3"/>
    </row>
    <row r="690" spans="16:42" x14ac:dyDescent="0.2">
      <c r="P690" s="2"/>
      <c r="Q690" s="2"/>
      <c r="S690" s="2"/>
      <c r="U690" s="2"/>
      <c r="V690" s="2"/>
      <c r="AP690" s="3"/>
    </row>
    <row r="691" spans="16:42" x14ac:dyDescent="0.2">
      <c r="P691" s="2"/>
      <c r="Q691" s="2"/>
      <c r="S691" s="2"/>
      <c r="U691" s="2"/>
      <c r="V691" s="2"/>
      <c r="AP691" s="3"/>
    </row>
    <row r="692" spans="16:42" x14ac:dyDescent="0.2">
      <c r="P692" s="2"/>
      <c r="Q692" s="2"/>
      <c r="S692" s="2"/>
      <c r="U692" s="2"/>
      <c r="V692" s="2"/>
      <c r="AP692" s="3"/>
    </row>
    <row r="693" spans="16:42" x14ac:dyDescent="0.2">
      <c r="P693" s="2"/>
      <c r="Q693" s="2"/>
      <c r="S693" s="2"/>
      <c r="U693" s="2"/>
      <c r="V693" s="2"/>
      <c r="AP693" s="3"/>
    </row>
    <row r="694" spans="16:42" x14ac:dyDescent="0.2">
      <c r="P694" s="2"/>
      <c r="Q694" s="2"/>
      <c r="S694" s="2"/>
      <c r="U694" s="2"/>
      <c r="V694" s="2"/>
      <c r="AP694" s="3"/>
    </row>
    <row r="695" spans="16:42" x14ac:dyDescent="0.2">
      <c r="P695" s="2"/>
      <c r="Q695" s="2"/>
      <c r="S695" s="2"/>
      <c r="U695" s="2"/>
      <c r="V695" s="2"/>
      <c r="AP695" s="3"/>
    </row>
    <row r="696" spans="16:42" x14ac:dyDescent="0.2">
      <c r="P696" s="2"/>
      <c r="Q696" s="2"/>
      <c r="S696" s="2"/>
      <c r="U696" s="2"/>
      <c r="V696" s="2"/>
      <c r="AP696" s="3"/>
    </row>
    <row r="697" spans="16:42" x14ac:dyDescent="0.2">
      <c r="P697" s="2"/>
      <c r="Q697" s="2"/>
      <c r="S697" s="2"/>
      <c r="U697" s="2"/>
      <c r="V697" s="2"/>
      <c r="AP697" s="3"/>
    </row>
    <row r="698" spans="16:42" x14ac:dyDescent="0.2">
      <c r="P698" s="2"/>
      <c r="Q698" s="2"/>
      <c r="S698" s="2"/>
      <c r="U698" s="2"/>
      <c r="V698" s="2"/>
      <c r="AP698" s="3"/>
    </row>
    <row r="699" spans="16:42" x14ac:dyDescent="0.2">
      <c r="P699" s="2"/>
      <c r="Q699" s="2"/>
      <c r="S699" s="2"/>
      <c r="U699" s="2"/>
      <c r="V699" s="2"/>
      <c r="AP699" s="3"/>
    </row>
    <row r="700" spans="16:42" x14ac:dyDescent="0.2">
      <c r="P700" s="2"/>
      <c r="Q700" s="2"/>
      <c r="S700" s="2"/>
      <c r="U700" s="2"/>
      <c r="V700" s="2"/>
      <c r="AP700" s="3"/>
    </row>
    <row r="701" spans="16:42" x14ac:dyDescent="0.2">
      <c r="P701" s="2"/>
      <c r="Q701" s="2"/>
      <c r="S701" s="2"/>
      <c r="U701" s="2"/>
      <c r="V701" s="2"/>
      <c r="AP701" s="3"/>
    </row>
    <row r="702" spans="16:42" x14ac:dyDescent="0.2">
      <c r="P702" s="2"/>
      <c r="Q702" s="2"/>
      <c r="S702" s="2"/>
      <c r="U702" s="2"/>
      <c r="V702" s="2"/>
      <c r="AP702" s="3"/>
    </row>
    <row r="703" spans="16:42" x14ac:dyDescent="0.2">
      <c r="P703" s="2"/>
      <c r="Q703" s="2"/>
      <c r="S703" s="2"/>
      <c r="U703" s="2"/>
      <c r="V703" s="2"/>
    </row>
    <row r="704" spans="16:42" x14ac:dyDescent="0.2">
      <c r="P704" s="2"/>
      <c r="Q704" s="2"/>
      <c r="S704" s="2"/>
      <c r="U704" s="2"/>
      <c r="V704" s="2"/>
    </row>
    <row r="705" spans="16:39" x14ac:dyDescent="0.2">
      <c r="P705" s="2"/>
      <c r="Q705" s="2"/>
      <c r="S705" s="2"/>
      <c r="U705" s="2"/>
      <c r="V705" s="2"/>
    </row>
    <row r="706" spans="16:39" x14ac:dyDescent="0.2">
      <c r="P706" s="2"/>
      <c r="Q706" s="2"/>
      <c r="S706" s="2"/>
      <c r="U706" s="2"/>
      <c r="V706" s="2"/>
    </row>
    <row r="707" spans="16:39" x14ac:dyDescent="0.2">
      <c r="P707" s="2"/>
      <c r="Q707" s="2"/>
      <c r="S707" s="2"/>
      <c r="U707" s="2"/>
      <c r="V707" s="2"/>
    </row>
    <row r="708" spans="16:39" x14ac:dyDescent="0.2">
      <c r="P708" s="2"/>
      <c r="Q708" s="2"/>
      <c r="S708" s="2"/>
      <c r="U708" s="2"/>
      <c r="V708" s="2"/>
    </row>
    <row r="709" spans="16:39" x14ac:dyDescent="0.2">
      <c r="P709" s="2"/>
      <c r="Q709" s="2"/>
      <c r="S709" s="2"/>
      <c r="U709" s="2"/>
      <c r="V709" s="2"/>
    </row>
    <row r="710" spans="16:39" x14ac:dyDescent="0.2">
      <c r="P710" s="2"/>
      <c r="Q710" s="2"/>
      <c r="S710" s="2"/>
      <c r="U710" s="2"/>
      <c r="V710" s="2"/>
    </row>
    <row r="711" spans="16:39" x14ac:dyDescent="0.2">
      <c r="P711" s="2"/>
      <c r="Q711" s="2"/>
      <c r="S711" s="2"/>
      <c r="U711" s="2"/>
      <c r="V711" s="2"/>
    </row>
    <row r="712" spans="16:39" x14ac:dyDescent="0.2">
      <c r="P712" s="2"/>
      <c r="Q712" s="2"/>
      <c r="S712" s="2"/>
      <c r="U712" s="2"/>
      <c r="V712" s="2"/>
    </row>
    <row r="713" spans="16:39" x14ac:dyDescent="0.2">
      <c r="P713" s="2"/>
      <c r="Q713" s="2"/>
      <c r="S713" s="2"/>
      <c r="U713" s="2"/>
      <c r="V713" s="2"/>
    </row>
    <row r="714" spans="16:39" x14ac:dyDescent="0.2">
      <c r="P714" s="2"/>
      <c r="Q714" s="2"/>
      <c r="S714" s="2"/>
      <c r="U714" s="2"/>
      <c r="V714" s="2"/>
    </row>
    <row r="715" spans="16:39" x14ac:dyDescent="0.2">
      <c r="P715" s="2"/>
      <c r="Q715" s="2"/>
      <c r="S715" s="2"/>
      <c r="U715" s="2"/>
      <c r="V715" s="2"/>
      <c r="W715" s="2"/>
      <c r="X715" s="2"/>
      <c r="Y715" s="2"/>
      <c r="Z715" s="2"/>
      <c r="AA715" s="2"/>
      <c r="AB715" s="2"/>
      <c r="AC715" s="2"/>
      <c r="AD715" s="2"/>
      <c r="AE715" s="2"/>
      <c r="AF715" s="2"/>
      <c r="AG715" s="2"/>
      <c r="AH715" s="2"/>
      <c r="AI715" s="2"/>
      <c r="AJ715" s="2"/>
      <c r="AK715" s="2"/>
      <c r="AL715" s="2"/>
      <c r="AM715" s="2"/>
    </row>
    <row r="716" spans="16:39" x14ac:dyDescent="0.2">
      <c r="P716" s="2"/>
      <c r="Q716" s="2"/>
      <c r="S716" s="2"/>
      <c r="U716" s="2"/>
      <c r="V716" s="2"/>
      <c r="W716" s="2"/>
      <c r="X716" s="2"/>
      <c r="Y716" s="2"/>
      <c r="Z716" s="2"/>
      <c r="AA716" s="2"/>
      <c r="AB716" s="2"/>
      <c r="AC716" s="2"/>
      <c r="AD716" s="2"/>
      <c r="AE716" s="2"/>
      <c r="AF716" s="2"/>
      <c r="AG716" s="2"/>
      <c r="AH716" s="2"/>
      <c r="AI716" s="2"/>
      <c r="AJ716" s="2"/>
      <c r="AK716" s="2"/>
      <c r="AL716" s="2"/>
      <c r="AM716" s="2"/>
    </row>
    <row r="717" spans="16:39" x14ac:dyDescent="0.2">
      <c r="P717" s="2"/>
      <c r="Q717" s="2"/>
      <c r="S717" s="2"/>
      <c r="U717" s="2"/>
      <c r="V717" s="2"/>
      <c r="W717" s="2"/>
      <c r="X717" s="2"/>
      <c r="Y717" s="2"/>
      <c r="Z717" s="2"/>
      <c r="AA717" s="2"/>
      <c r="AB717" s="2"/>
      <c r="AC717" s="2"/>
      <c r="AD717" s="2"/>
      <c r="AE717" s="2"/>
      <c r="AF717" s="2"/>
      <c r="AG717" s="2"/>
      <c r="AH717" s="2"/>
      <c r="AI717" s="2"/>
      <c r="AJ717" s="2"/>
      <c r="AK717" s="2"/>
      <c r="AL717" s="2"/>
      <c r="AM717" s="2"/>
    </row>
    <row r="718" spans="16:39" x14ac:dyDescent="0.2">
      <c r="P718" s="2"/>
      <c r="Q718" s="2"/>
      <c r="S718" s="2"/>
      <c r="U718" s="2"/>
      <c r="V718" s="2"/>
      <c r="W718" s="2"/>
      <c r="X718" s="2"/>
      <c r="Y718" s="2"/>
      <c r="Z718" s="2"/>
      <c r="AA718" s="2"/>
      <c r="AB718" s="2"/>
      <c r="AC718" s="2"/>
      <c r="AD718" s="2"/>
      <c r="AE718" s="2"/>
      <c r="AF718" s="2"/>
      <c r="AG718" s="2"/>
      <c r="AH718" s="2"/>
      <c r="AI718" s="2"/>
      <c r="AJ718" s="2"/>
      <c r="AK718" s="2"/>
      <c r="AL718" s="2"/>
      <c r="AM718" s="2"/>
    </row>
    <row r="719" spans="16:39" x14ac:dyDescent="0.2">
      <c r="P719" s="2"/>
      <c r="Q719" s="2"/>
      <c r="S719" s="2"/>
      <c r="U719" s="2"/>
      <c r="V719" s="2"/>
      <c r="W719" s="2"/>
      <c r="X719" s="2"/>
      <c r="Y719" s="2"/>
      <c r="Z719" s="2"/>
      <c r="AA719" s="2"/>
      <c r="AB719" s="2"/>
      <c r="AC719" s="2"/>
      <c r="AD719" s="2"/>
      <c r="AE719" s="2"/>
      <c r="AF719" s="2"/>
      <c r="AG719" s="2"/>
      <c r="AH719" s="2"/>
      <c r="AI719" s="2"/>
      <c r="AJ719" s="2"/>
      <c r="AK719" s="2"/>
      <c r="AL719" s="2"/>
      <c r="AM719" s="2"/>
    </row>
    <row r="720" spans="16:39" x14ac:dyDescent="0.2">
      <c r="P720" s="2"/>
      <c r="Q720" s="2"/>
      <c r="S720" s="2"/>
      <c r="U720" s="2"/>
      <c r="V720" s="2"/>
      <c r="W720" s="2"/>
      <c r="X720" s="2"/>
      <c r="Y720" s="2"/>
      <c r="Z720" s="2"/>
      <c r="AA720" s="2"/>
      <c r="AB720" s="2"/>
      <c r="AC720" s="2"/>
      <c r="AD720" s="2"/>
      <c r="AE720" s="2"/>
      <c r="AF720" s="2"/>
      <c r="AG720" s="2"/>
      <c r="AH720" s="2"/>
      <c r="AI720" s="2"/>
      <c r="AJ720" s="2"/>
      <c r="AK720" s="2"/>
      <c r="AL720" s="2"/>
      <c r="AM720" s="2"/>
    </row>
    <row r="721" spans="16:39" x14ac:dyDescent="0.2">
      <c r="P721" s="2"/>
      <c r="Q721" s="2"/>
      <c r="S721" s="2"/>
      <c r="U721" s="2"/>
      <c r="V721" s="2"/>
      <c r="W721" s="2"/>
      <c r="X721" s="2"/>
      <c r="Y721" s="2"/>
      <c r="Z721" s="2"/>
      <c r="AA721" s="2"/>
      <c r="AB721" s="2"/>
      <c r="AC721" s="2"/>
      <c r="AD721" s="2"/>
      <c r="AE721" s="2"/>
      <c r="AF721" s="2"/>
      <c r="AG721" s="2"/>
      <c r="AH721" s="2"/>
      <c r="AI721" s="2"/>
      <c r="AJ721" s="2"/>
      <c r="AK721" s="2"/>
      <c r="AL721" s="2"/>
      <c r="AM721" s="2"/>
    </row>
    <row r="722" spans="16:39" x14ac:dyDescent="0.2">
      <c r="P722" s="2"/>
      <c r="Q722" s="2"/>
      <c r="S722" s="2"/>
      <c r="U722" s="2"/>
      <c r="V722" s="2"/>
      <c r="W722" s="2"/>
      <c r="X722" s="2"/>
      <c r="Y722" s="2"/>
      <c r="Z722" s="2"/>
      <c r="AA722" s="2"/>
      <c r="AB722" s="2"/>
      <c r="AC722" s="2"/>
      <c r="AD722" s="2"/>
      <c r="AE722" s="2"/>
      <c r="AF722" s="2"/>
      <c r="AG722" s="2"/>
      <c r="AH722" s="2"/>
      <c r="AI722" s="2"/>
      <c r="AJ722" s="2"/>
      <c r="AK722" s="2"/>
      <c r="AL722" s="2"/>
      <c r="AM722" s="2"/>
    </row>
    <row r="723" spans="16:39" x14ac:dyDescent="0.2">
      <c r="P723" s="2"/>
      <c r="Q723" s="2"/>
      <c r="S723" s="2"/>
      <c r="U723" s="2"/>
      <c r="V723" s="2"/>
      <c r="W723" s="2"/>
      <c r="X723" s="2"/>
      <c r="Y723" s="2"/>
      <c r="Z723" s="2"/>
      <c r="AA723" s="2"/>
      <c r="AB723" s="2"/>
      <c r="AC723" s="2"/>
      <c r="AD723" s="2"/>
      <c r="AE723" s="2"/>
      <c r="AF723" s="2"/>
      <c r="AG723" s="2"/>
      <c r="AH723" s="2"/>
      <c r="AI723" s="2"/>
      <c r="AJ723" s="2"/>
      <c r="AK723" s="2"/>
      <c r="AL723" s="2"/>
      <c r="AM723" s="2"/>
    </row>
    <row r="724" spans="16:39" x14ac:dyDescent="0.2">
      <c r="P724" s="2"/>
      <c r="Q724" s="2"/>
      <c r="S724" s="2"/>
      <c r="U724" s="2"/>
      <c r="V724" s="2"/>
      <c r="W724" s="2"/>
      <c r="X724" s="2"/>
      <c r="Y724" s="2"/>
      <c r="Z724" s="2"/>
      <c r="AA724" s="2"/>
      <c r="AB724" s="2"/>
      <c r="AC724" s="2"/>
      <c r="AD724" s="2"/>
      <c r="AE724" s="2"/>
      <c r="AF724" s="2"/>
      <c r="AG724" s="2"/>
      <c r="AH724" s="2"/>
      <c r="AI724" s="2"/>
      <c r="AJ724" s="2"/>
      <c r="AK724" s="2"/>
      <c r="AL724" s="2"/>
      <c r="AM724" s="2"/>
    </row>
    <row r="725" spans="16:39" x14ac:dyDescent="0.2">
      <c r="P725" s="2"/>
      <c r="Q725" s="2"/>
      <c r="S725" s="2"/>
      <c r="U725" s="2"/>
      <c r="V725" s="2"/>
      <c r="W725" s="2"/>
      <c r="X725" s="2"/>
      <c r="Y725" s="2"/>
      <c r="Z725" s="2"/>
      <c r="AA725" s="2"/>
      <c r="AB725" s="2"/>
      <c r="AC725" s="2"/>
      <c r="AD725" s="2"/>
      <c r="AE725" s="2"/>
      <c r="AF725" s="2"/>
      <c r="AG725" s="2"/>
      <c r="AH725" s="2"/>
      <c r="AI725" s="2"/>
      <c r="AJ725" s="2"/>
      <c r="AK725" s="2"/>
      <c r="AL725" s="2"/>
      <c r="AM725" s="2"/>
    </row>
    <row r="726" spans="16:39" x14ac:dyDescent="0.2">
      <c r="P726" s="2"/>
      <c r="Q726" s="2"/>
      <c r="S726" s="2"/>
      <c r="U726" s="2"/>
      <c r="V726" s="2"/>
      <c r="W726" s="2"/>
      <c r="X726" s="2"/>
      <c r="Y726" s="2"/>
      <c r="Z726" s="2"/>
      <c r="AA726" s="2"/>
      <c r="AB726" s="2"/>
      <c r="AC726" s="2"/>
      <c r="AD726" s="2"/>
      <c r="AE726" s="2"/>
      <c r="AF726" s="2"/>
      <c r="AG726" s="2"/>
      <c r="AH726" s="2"/>
      <c r="AI726" s="2"/>
      <c r="AJ726" s="2"/>
      <c r="AK726" s="2"/>
      <c r="AL726" s="2"/>
      <c r="AM726" s="2"/>
    </row>
    <row r="727" spans="16:39" x14ac:dyDescent="0.2">
      <c r="P727" s="2"/>
      <c r="Q727" s="2"/>
      <c r="S727" s="2"/>
      <c r="U727" s="2"/>
      <c r="V727" s="2"/>
      <c r="W727" s="2"/>
      <c r="X727" s="2"/>
      <c r="Y727" s="2"/>
      <c r="Z727" s="2"/>
      <c r="AA727" s="2"/>
      <c r="AB727" s="2"/>
      <c r="AC727" s="2"/>
      <c r="AD727" s="2"/>
      <c r="AE727" s="2"/>
      <c r="AF727" s="2"/>
      <c r="AG727" s="2"/>
      <c r="AH727" s="2"/>
      <c r="AI727" s="2"/>
      <c r="AJ727" s="2"/>
      <c r="AK727" s="2"/>
      <c r="AL727" s="2"/>
      <c r="AM727" s="2"/>
    </row>
    <row r="728" spans="16:39" x14ac:dyDescent="0.2">
      <c r="P728" s="2"/>
      <c r="Q728" s="2"/>
      <c r="S728" s="2"/>
      <c r="U728" s="2"/>
      <c r="V728" s="2"/>
      <c r="W728" s="2"/>
      <c r="X728" s="2"/>
      <c r="Y728" s="2"/>
      <c r="Z728" s="2"/>
      <c r="AA728" s="2"/>
      <c r="AB728" s="2"/>
      <c r="AC728" s="2"/>
      <c r="AD728" s="2"/>
      <c r="AE728" s="2"/>
      <c r="AF728" s="2"/>
      <c r="AG728" s="2"/>
      <c r="AH728" s="2"/>
      <c r="AI728" s="2"/>
      <c r="AJ728" s="2"/>
      <c r="AK728" s="2"/>
      <c r="AL728" s="2"/>
      <c r="AM728" s="2"/>
    </row>
    <row r="729" spans="16:39" x14ac:dyDescent="0.2">
      <c r="P729" s="2"/>
      <c r="Q729" s="2"/>
      <c r="S729" s="2"/>
      <c r="U729" s="2"/>
      <c r="V729" s="2"/>
      <c r="W729" s="2"/>
      <c r="X729" s="2"/>
      <c r="Y729" s="2"/>
      <c r="Z729" s="2"/>
      <c r="AA729" s="2"/>
      <c r="AB729" s="2"/>
      <c r="AC729" s="2"/>
      <c r="AD729" s="2"/>
      <c r="AE729" s="2"/>
      <c r="AF729" s="2"/>
      <c r="AG729" s="2"/>
      <c r="AH729" s="2"/>
      <c r="AI729" s="2"/>
      <c r="AJ729" s="2"/>
      <c r="AK729" s="2"/>
      <c r="AL729" s="2"/>
      <c r="AM729" s="2"/>
    </row>
    <row r="730" spans="16:39" x14ac:dyDescent="0.2">
      <c r="P730" s="2"/>
      <c r="Q730" s="2"/>
      <c r="S730" s="2"/>
      <c r="U730" s="2"/>
      <c r="V730" s="2"/>
      <c r="W730" s="2"/>
      <c r="X730" s="2"/>
      <c r="Y730" s="2"/>
      <c r="Z730" s="2"/>
      <c r="AA730" s="2"/>
      <c r="AB730" s="2"/>
      <c r="AC730" s="2"/>
      <c r="AD730" s="2"/>
      <c r="AE730" s="2"/>
      <c r="AF730" s="2"/>
      <c r="AG730" s="2"/>
      <c r="AH730" s="2"/>
      <c r="AI730" s="2"/>
      <c r="AJ730" s="2"/>
      <c r="AK730" s="2"/>
      <c r="AL730" s="2"/>
      <c r="AM730" s="2"/>
    </row>
    <row r="731" spans="16:39" x14ac:dyDescent="0.2">
      <c r="P731" s="2"/>
      <c r="Q731" s="2"/>
      <c r="S731" s="2"/>
      <c r="U731" s="2"/>
      <c r="V731" s="2"/>
      <c r="W731" s="2"/>
      <c r="X731" s="2"/>
      <c r="Y731" s="2"/>
      <c r="Z731" s="2"/>
      <c r="AA731" s="2"/>
      <c r="AB731" s="2"/>
      <c r="AC731" s="2"/>
      <c r="AD731" s="2"/>
      <c r="AE731" s="2"/>
      <c r="AF731" s="2"/>
      <c r="AG731" s="2"/>
      <c r="AH731" s="2"/>
      <c r="AI731" s="2"/>
      <c r="AJ731" s="2"/>
      <c r="AK731" s="2"/>
      <c r="AL731" s="2"/>
      <c r="AM731" s="2"/>
    </row>
    <row r="732" spans="16:39" x14ac:dyDescent="0.2">
      <c r="P732" s="2"/>
      <c r="Q732" s="2"/>
      <c r="S732" s="2"/>
      <c r="U732" s="2"/>
      <c r="V732" s="2"/>
      <c r="W732" s="2"/>
      <c r="X732" s="2"/>
      <c r="Y732" s="2"/>
      <c r="Z732" s="2"/>
      <c r="AA732" s="2"/>
      <c r="AB732" s="2"/>
      <c r="AC732" s="2"/>
      <c r="AD732" s="2"/>
      <c r="AE732" s="2"/>
      <c r="AF732" s="2"/>
      <c r="AG732" s="2"/>
      <c r="AH732" s="2"/>
      <c r="AI732" s="2"/>
      <c r="AJ732" s="2"/>
      <c r="AK732" s="2"/>
      <c r="AL732" s="2"/>
      <c r="AM732" s="2"/>
    </row>
    <row r="733" spans="16:39" x14ac:dyDescent="0.2">
      <c r="P733" s="2"/>
      <c r="Q733" s="2"/>
      <c r="S733" s="2"/>
      <c r="U733" s="2"/>
      <c r="V733" s="2"/>
      <c r="W733" s="2"/>
      <c r="X733" s="2"/>
      <c r="Y733" s="2"/>
      <c r="Z733" s="2"/>
      <c r="AA733" s="2"/>
      <c r="AB733" s="2"/>
      <c r="AC733" s="2"/>
      <c r="AD733" s="2"/>
      <c r="AE733" s="2"/>
      <c r="AF733" s="2"/>
      <c r="AG733" s="2"/>
      <c r="AH733" s="2"/>
      <c r="AI733" s="2"/>
      <c r="AJ733" s="2"/>
      <c r="AK733" s="2"/>
      <c r="AL733" s="2"/>
      <c r="AM733" s="2"/>
    </row>
    <row r="734" spans="16:39" x14ac:dyDescent="0.2">
      <c r="P734" s="2"/>
      <c r="Q734" s="2"/>
      <c r="S734" s="2"/>
      <c r="U734" s="2"/>
      <c r="V734" s="2"/>
      <c r="W734" s="2"/>
      <c r="X734" s="2"/>
      <c r="Y734" s="2"/>
      <c r="Z734" s="2"/>
      <c r="AA734" s="2"/>
      <c r="AB734" s="2"/>
      <c r="AC734" s="2"/>
      <c r="AD734" s="2"/>
      <c r="AE734" s="2"/>
      <c r="AF734" s="2"/>
      <c r="AG734" s="2"/>
      <c r="AH734" s="2"/>
      <c r="AI734" s="2"/>
      <c r="AJ734" s="2"/>
      <c r="AK734" s="2"/>
      <c r="AL734" s="2"/>
      <c r="AM734" s="2"/>
    </row>
    <row r="735" spans="16:39" x14ac:dyDescent="0.2">
      <c r="P735" s="2"/>
      <c r="Q735" s="2"/>
      <c r="S735" s="2"/>
      <c r="U735" s="2"/>
      <c r="V735" s="2"/>
      <c r="W735" s="2"/>
      <c r="X735" s="2"/>
      <c r="Y735" s="2"/>
      <c r="Z735" s="2"/>
      <c r="AA735" s="2"/>
      <c r="AB735" s="2"/>
      <c r="AC735" s="2"/>
      <c r="AD735" s="2"/>
      <c r="AE735" s="2"/>
      <c r="AF735" s="2"/>
      <c r="AG735" s="2"/>
      <c r="AH735" s="2"/>
      <c r="AI735" s="2"/>
      <c r="AJ735" s="2"/>
      <c r="AK735" s="2"/>
      <c r="AL735" s="2"/>
      <c r="AM735" s="2"/>
    </row>
    <row r="736" spans="16:39" x14ac:dyDescent="0.2">
      <c r="P736" s="2"/>
      <c r="Q736" s="2"/>
      <c r="S736" s="2"/>
      <c r="U736" s="2"/>
      <c r="V736" s="2"/>
      <c r="W736" s="2"/>
      <c r="X736" s="2"/>
      <c r="Y736" s="2"/>
      <c r="Z736" s="2"/>
      <c r="AA736" s="2"/>
      <c r="AB736" s="2"/>
      <c r="AC736" s="2"/>
      <c r="AD736" s="2"/>
      <c r="AE736" s="2"/>
      <c r="AF736" s="2"/>
      <c r="AG736" s="2"/>
      <c r="AH736" s="2"/>
      <c r="AI736" s="2"/>
      <c r="AJ736" s="2"/>
      <c r="AK736" s="2"/>
      <c r="AL736" s="2"/>
      <c r="AM736" s="2"/>
    </row>
    <row r="737" spans="16:39" x14ac:dyDescent="0.2">
      <c r="P737" s="2"/>
      <c r="Q737" s="2"/>
      <c r="S737" s="2"/>
      <c r="U737" s="2"/>
      <c r="V737" s="2"/>
      <c r="W737" s="2"/>
      <c r="X737" s="2"/>
      <c r="Y737" s="2"/>
      <c r="Z737" s="2"/>
      <c r="AA737" s="2"/>
      <c r="AB737" s="2"/>
      <c r="AC737" s="2"/>
      <c r="AD737" s="2"/>
      <c r="AE737" s="2"/>
      <c r="AF737" s="2"/>
      <c r="AG737" s="2"/>
      <c r="AH737" s="2"/>
      <c r="AI737" s="2"/>
      <c r="AJ737" s="2"/>
      <c r="AK737" s="2"/>
      <c r="AL737" s="2"/>
      <c r="AM737" s="2"/>
    </row>
    <row r="738" spans="16:39" x14ac:dyDescent="0.2">
      <c r="P738" s="2"/>
      <c r="Q738" s="2"/>
      <c r="S738" s="2"/>
      <c r="U738" s="2"/>
      <c r="V738" s="2"/>
      <c r="W738" s="2"/>
      <c r="X738" s="2"/>
      <c r="Y738" s="2"/>
      <c r="Z738" s="2"/>
      <c r="AA738" s="2"/>
      <c r="AB738" s="2"/>
      <c r="AC738" s="2"/>
      <c r="AD738" s="2"/>
      <c r="AE738" s="2"/>
      <c r="AF738" s="2"/>
      <c r="AG738" s="2"/>
      <c r="AH738" s="2"/>
      <c r="AI738" s="2"/>
      <c r="AJ738" s="2"/>
      <c r="AK738" s="2"/>
      <c r="AL738" s="2"/>
      <c r="AM738" s="2"/>
    </row>
    <row r="739" spans="16:39" x14ac:dyDescent="0.2">
      <c r="P739" s="2"/>
      <c r="Q739" s="2"/>
      <c r="S739" s="2"/>
      <c r="U739" s="2"/>
      <c r="V739" s="2"/>
      <c r="W739" s="2"/>
      <c r="X739" s="2"/>
      <c r="Y739" s="2"/>
      <c r="Z739" s="2"/>
      <c r="AA739" s="2"/>
      <c r="AB739" s="2"/>
      <c r="AC739" s="2"/>
      <c r="AD739" s="2"/>
      <c r="AE739" s="2"/>
      <c r="AF739" s="2"/>
      <c r="AG739" s="2"/>
      <c r="AH739" s="2"/>
      <c r="AI739" s="2"/>
      <c r="AJ739" s="2"/>
      <c r="AK739" s="2"/>
      <c r="AL739" s="2"/>
      <c r="AM739" s="2"/>
    </row>
    <row r="740" spans="16:39" x14ac:dyDescent="0.2">
      <c r="P740" s="2"/>
      <c r="Q740" s="2"/>
      <c r="S740" s="2"/>
      <c r="U740" s="2"/>
      <c r="V740" s="2"/>
      <c r="W740" s="2"/>
      <c r="X740" s="2"/>
      <c r="Y740" s="2"/>
      <c r="Z740" s="2"/>
      <c r="AA740" s="2"/>
      <c r="AB740" s="2"/>
      <c r="AC740" s="2"/>
      <c r="AD740" s="2"/>
      <c r="AE740" s="2"/>
      <c r="AF740" s="2"/>
      <c r="AG740" s="2"/>
      <c r="AH740" s="2"/>
      <c r="AI740" s="2"/>
      <c r="AJ740" s="2"/>
      <c r="AK740" s="2"/>
      <c r="AL740" s="2"/>
      <c r="AM740" s="2"/>
    </row>
    <row r="741" spans="16:39" x14ac:dyDescent="0.2">
      <c r="P741" s="2"/>
      <c r="Q741" s="2"/>
      <c r="S741" s="2"/>
      <c r="U741" s="2"/>
      <c r="V741" s="2"/>
      <c r="W741" s="2"/>
      <c r="X741" s="2"/>
      <c r="Y741" s="2"/>
      <c r="Z741" s="2"/>
      <c r="AA741" s="2"/>
      <c r="AB741" s="2"/>
      <c r="AC741" s="2"/>
      <c r="AD741" s="2"/>
      <c r="AE741" s="2"/>
      <c r="AF741" s="2"/>
      <c r="AG741" s="2"/>
      <c r="AH741" s="2"/>
      <c r="AI741" s="2"/>
      <c r="AJ741" s="2"/>
      <c r="AK741" s="2"/>
      <c r="AL741" s="2"/>
      <c r="AM741" s="2"/>
    </row>
    <row r="742" spans="16:39" x14ac:dyDescent="0.2">
      <c r="P742" s="2"/>
      <c r="Q742" s="2"/>
      <c r="S742" s="2"/>
      <c r="U742" s="2"/>
      <c r="V742" s="2"/>
      <c r="W742" s="2"/>
      <c r="X742" s="2"/>
      <c r="Y742" s="2"/>
      <c r="Z742" s="2"/>
      <c r="AA742" s="2"/>
      <c r="AB742" s="2"/>
      <c r="AC742" s="2"/>
      <c r="AD742" s="2"/>
      <c r="AE742" s="2"/>
      <c r="AF742" s="2"/>
      <c r="AG742" s="2"/>
      <c r="AH742" s="2"/>
      <c r="AI742" s="2"/>
      <c r="AJ742" s="2"/>
      <c r="AK742" s="2"/>
      <c r="AL742" s="2"/>
      <c r="AM742" s="2"/>
    </row>
    <row r="743" spans="16:39" x14ac:dyDescent="0.2">
      <c r="P743" s="2"/>
      <c r="Q743" s="2"/>
      <c r="S743" s="2"/>
      <c r="U743" s="2"/>
      <c r="V743" s="2"/>
      <c r="W743" s="2"/>
      <c r="X743" s="2"/>
      <c r="Y743" s="2"/>
      <c r="Z743" s="2"/>
      <c r="AA743" s="2"/>
      <c r="AB743" s="2"/>
      <c r="AC743" s="2"/>
      <c r="AD743" s="2"/>
      <c r="AE743" s="2"/>
      <c r="AF743" s="2"/>
      <c r="AG743" s="2"/>
      <c r="AH743" s="2"/>
      <c r="AI743" s="2"/>
      <c r="AJ743" s="2"/>
      <c r="AK743" s="2"/>
      <c r="AL743" s="2"/>
      <c r="AM743" s="2"/>
    </row>
    <row r="744" spans="16:39" x14ac:dyDescent="0.2">
      <c r="P744" s="2"/>
      <c r="Q744" s="2"/>
      <c r="S744" s="2"/>
      <c r="U744" s="2"/>
      <c r="V744" s="2"/>
      <c r="W744" s="2"/>
      <c r="X744" s="2"/>
      <c r="Y744" s="2"/>
      <c r="Z744" s="2"/>
      <c r="AA744" s="2"/>
      <c r="AB744" s="2"/>
      <c r="AC744" s="2"/>
      <c r="AD744" s="2"/>
      <c r="AE744" s="2"/>
      <c r="AF744" s="2"/>
      <c r="AG744" s="2"/>
      <c r="AH744" s="2"/>
      <c r="AI744" s="2"/>
      <c r="AJ744" s="2"/>
      <c r="AK744" s="2"/>
      <c r="AL744" s="2"/>
      <c r="AM744" s="2"/>
    </row>
    <row r="745" spans="16:39" x14ac:dyDescent="0.2">
      <c r="P745" s="2"/>
      <c r="Q745" s="2"/>
      <c r="S745" s="2"/>
      <c r="U745" s="2"/>
      <c r="V745" s="2"/>
      <c r="W745" s="2"/>
      <c r="X745" s="2"/>
      <c r="Y745" s="2"/>
      <c r="Z745" s="2"/>
      <c r="AA745" s="2"/>
      <c r="AB745" s="2"/>
      <c r="AC745" s="2"/>
      <c r="AD745" s="2"/>
      <c r="AE745" s="2"/>
      <c r="AF745" s="2"/>
      <c r="AG745" s="2"/>
      <c r="AH745" s="2"/>
      <c r="AI745" s="2"/>
      <c r="AJ745" s="2"/>
      <c r="AK745" s="2"/>
      <c r="AL745" s="2"/>
      <c r="AM745" s="2"/>
    </row>
    <row r="746" spans="16:39" x14ac:dyDescent="0.2">
      <c r="P746" s="2"/>
      <c r="Q746" s="2"/>
      <c r="S746" s="2"/>
      <c r="U746" s="2"/>
      <c r="V746" s="2"/>
      <c r="W746" s="2"/>
      <c r="X746" s="2"/>
      <c r="Y746" s="2"/>
      <c r="Z746" s="2"/>
      <c r="AA746" s="2"/>
      <c r="AB746" s="2"/>
      <c r="AC746" s="2"/>
      <c r="AD746" s="2"/>
      <c r="AE746" s="2"/>
      <c r="AF746" s="2"/>
      <c r="AG746" s="2"/>
      <c r="AH746" s="2"/>
      <c r="AI746" s="2"/>
      <c r="AJ746" s="2"/>
      <c r="AK746" s="2"/>
      <c r="AL746" s="2"/>
      <c r="AM746" s="2"/>
    </row>
    <row r="747" spans="16:39" x14ac:dyDescent="0.2">
      <c r="P747" s="2"/>
      <c r="Q747" s="2"/>
      <c r="S747" s="2"/>
      <c r="U747" s="2"/>
      <c r="V747" s="2"/>
      <c r="W747" s="2"/>
      <c r="X747" s="2"/>
      <c r="Y747" s="2"/>
      <c r="Z747" s="2"/>
      <c r="AA747" s="2"/>
      <c r="AB747" s="2"/>
      <c r="AC747" s="2"/>
      <c r="AD747" s="2"/>
      <c r="AE747" s="2"/>
      <c r="AF747" s="2"/>
      <c r="AG747" s="2"/>
      <c r="AH747" s="2"/>
      <c r="AI747" s="2"/>
      <c r="AJ747" s="2"/>
      <c r="AK747" s="2"/>
      <c r="AL747" s="2"/>
      <c r="AM747" s="2"/>
    </row>
    <row r="748" spans="16:39" x14ac:dyDescent="0.2">
      <c r="P748" s="2"/>
      <c r="Q748" s="2"/>
      <c r="S748" s="2"/>
      <c r="U748" s="2"/>
      <c r="V748" s="2"/>
      <c r="W748" s="2"/>
      <c r="X748" s="2"/>
      <c r="Y748" s="2"/>
      <c r="Z748" s="2"/>
      <c r="AA748" s="2"/>
      <c r="AB748" s="2"/>
      <c r="AC748" s="2"/>
      <c r="AD748" s="2"/>
      <c r="AE748" s="2"/>
      <c r="AF748" s="2"/>
      <c r="AG748" s="2"/>
      <c r="AH748" s="2"/>
      <c r="AI748" s="2"/>
      <c r="AJ748" s="2"/>
      <c r="AK748" s="2"/>
      <c r="AL748" s="2"/>
      <c r="AM748" s="2"/>
    </row>
    <row r="749" spans="16:39" x14ac:dyDescent="0.2">
      <c r="P749" s="2"/>
      <c r="Q749" s="2"/>
      <c r="S749" s="2"/>
      <c r="U749" s="2"/>
      <c r="V749" s="2"/>
      <c r="W749" s="2"/>
      <c r="X749" s="2"/>
      <c r="Y749" s="2"/>
      <c r="Z749" s="2"/>
      <c r="AA749" s="2"/>
      <c r="AB749" s="2"/>
      <c r="AC749" s="2"/>
      <c r="AD749" s="2"/>
      <c r="AE749" s="2"/>
      <c r="AF749" s="2"/>
      <c r="AG749" s="2"/>
      <c r="AH749" s="2"/>
      <c r="AI749" s="2"/>
      <c r="AJ749" s="2"/>
      <c r="AK749" s="2"/>
      <c r="AL749" s="2"/>
      <c r="AM749" s="2"/>
    </row>
    <row r="750" spans="16:39" x14ac:dyDescent="0.2">
      <c r="P750" s="2"/>
      <c r="Q750" s="2"/>
      <c r="S750" s="2"/>
      <c r="U750" s="2"/>
      <c r="V750" s="2"/>
      <c r="W750" s="2"/>
      <c r="X750" s="2"/>
      <c r="Y750" s="2"/>
      <c r="Z750" s="2"/>
      <c r="AA750" s="2"/>
      <c r="AB750" s="2"/>
      <c r="AC750" s="2"/>
      <c r="AD750" s="2"/>
      <c r="AE750" s="2"/>
      <c r="AF750" s="2"/>
      <c r="AG750" s="2"/>
      <c r="AH750" s="2"/>
      <c r="AI750" s="2"/>
      <c r="AJ750" s="2"/>
      <c r="AK750" s="2"/>
      <c r="AL750" s="2"/>
      <c r="AM750" s="2"/>
    </row>
    <row r="751" spans="16:39" x14ac:dyDescent="0.2">
      <c r="P751" s="2"/>
      <c r="Q751" s="2"/>
      <c r="S751" s="2"/>
      <c r="U751" s="2"/>
      <c r="V751" s="2"/>
      <c r="W751" s="2"/>
      <c r="X751" s="2"/>
      <c r="Y751" s="2"/>
      <c r="Z751" s="2"/>
      <c r="AA751" s="2"/>
      <c r="AB751" s="2"/>
      <c r="AC751" s="2"/>
      <c r="AD751" s="2"/>
      <c r="AE751" s="2"/>
      <c r="AF751" s="2"/>
      <c r="AG751" s="2"/>
      <c r="AH751" s="2"/>
      <c r="AI751" s="2"/>
      <c r="AJ751" s="2"/>
      <c r="AK751" s="2"/>
      <c r="AL751" s="2"/>
      <c r="AM751" s="2"/>
    </row>
    <row r="752" spans="16:39" x14ac:dyDescent="0.2">
      <c r="P752" s="2"/>
      <c r="Q752" s="2"/>
      <c r="S752" s="2"/>
      <c r="U752" s="2"/>
      <c r="V752" s="2"/>
      <c r="W752" s="2"/>
      <c r="X752" s="2"/>
      <c r="Y752" s="2"/>
      <c r="Z752" s="2"/>
      <c r="AA752" s="2"/>
      <c r="AB752" s="2"/>
      <c r="AC752" s="2"/>
      <c r="AD752" s="2"/>
      <c r="AE752" s="2"/>
      <c r="AF752" s="2"/>
      <c r="AG752" s="2"/>
      <c r="AH752" s="2"/>
      <c r="AI752" s="2"/>
      <c r="AJ752" s="2"/>
      <c r="AK752" s="2"/>
      <c r="AL752" s="2"/>
      <c r="AM752" s="2"/>
    </row>
    <row r="753" spans="16:39" x14ac:dyDescent="0.2">
      <c r="P753" s="2"/>
      <c r="Q753" s="2"/>
      <c r="S753" s="2"/>
      <c r="U753" s="2"/>
      <c r="V753" s="2"/>
      <c r="W753" s="2"/>
      <c r="X753" s="2"/>
      <c r="Y753" s="2"/>
      <c r="Z753" s="2"/>
      <c r="AA753" s="2"/>
      <c r="AB753" s="2"/>
      <c r="AC753" s="2"/>
      <c r="AD753" s="2"/>
      <c r="AE753" s="2"/>
      <c r="AF753" s="2"/>
      <c r="AG753" s="2"/>
      <c r="AH753" s="2"/>
      <c r="AI753" s="2"/>
      <c r="AJ753" s="2"/>
      <c r="AK753" s="2"/>
      <c r="AL753" s="2"/>
      <c r="AM753" s="2"/>
    </row>
    <row r="754" spans="16:39" x14ac:dyDescent="0.2">
      <c r="P754" s="2"/>
      <c r="Q754" s="2"/>
      <c r="S754" s="2"/>
      <c r="U754" s="2"/>
      <c r="V754" s="2"/>
      <c r="W754" s="2"/>
      <c r="X754" s="2"/>
      <c r="Y754" s="2"/>
      <c r="Z754" s="2"/>
      <c r="AA754" s="2"/>
      <c r="AB754" s="2"/>
      <c r="AC754" s="2"/>
      <c r="AD754" s="2"/>
      <c r="AE754" s="2"/>
      <c r="AF754" s="2"/>
      <c r="AG754" s="2"/>
      <c r="AH754" s="2"/>
      <c r="AI754" s="2"/>
      <c r="AJ754" s="2"/>
      <c r="AK754" s="2"/>
      <c r="AL754" s="2"/>
      <c r="AM754" s="2"/>
    </row>
    <row r="755" spans="16:39" x14ac:dyDescent="0.2">
      <c r="P755" s="2"/>
      <c r="Q755" s="2"/>
      <c r="S755" s="2"/>
      <c r="U755" s="2"/>
      <c r="V755" s="2"/>
      <c r="W755" s="2"/>
      <c r="X755" s="2"/>
      <c r="Y755" s="2"/>
      <c r="Z755" s="2"/>
      <c r="AA755" s="2"/>
      <c r="AB755" s="2"/>
      <c r="AC755" s="2"/>
      <c r="AD755" s="2"/>
      <c r="AE755" s="2"/>
      <c r="AF755" s="2"/>
      <c r="AG755" s="2"/>
      <c r="AH755" s="2"/>
      <c r="AI755" s="2"/>
      <c r="AJ755" s="2"/>
      <c r="AK755" s="2"/>
      <c r="AL755" s="2"/>
      <c r="AM755" s="2"/>
    </row>
    <row r="756" spans="16:39" x14ac:dyDescent="0.2">
      <c r="P756" s="2"/>
      <c r="Q756" s="2"/>
      <c r="S756" s="2"/>
      <c r="U756" s="2"/>
      <c r="V756" s="2"/>
      <c r="W756" s="2"/>
      <c r="X756" s="2"/>
      <c r="Y756" s="2"/>
      <c r="Z756" s="2"/>
      <c r="AA756" s="2"/>
      <c r="AB756" s="2"/>
      <c r="AC756" s="2"/>
      <c r="AD756" s="2"/>
      <c r="AE756" s="2"/>
      <c r="AF756" s="2"/>
      <c r="AG756" s="2"/>
      <c r="AH756" s="2"/>
      <c r="AI756" s="2"/>
      <c r="AJ756" s="2"/>
      <c r="AK756" s="2"/>
      <c r="AL756" s="2"/>
      <c r="AM756" s="2"/>
    </row>
    <row r="757" spans="16:39" x14ac:dyDescent="0.2">
      <c r="P757" s="2"/>
      <c r="Q757" s="2"/>
      <c r="S757" s="2"/>
      <c r="U757" s="2"/>
      <c r="V757" s="2"/>
      <c r="W757" s="2"/>
      <c r="X757" s="2"/>
      <c r="Y757" s="2"/>
      <c r="Z757" s="2"/>
      <c r="AA757" s="2"/>
      <c r="AB757" s="2"/>
      <c r="AC757" s="2"/>
      <c r="AD757" s="2"/>
      <c r="AE757" s="2"/>
      <c r="AF757" s="2"/>
      <c r="AG757" s="2"/>
      <c r="AH757" s="2"/>
      <c r="AI757" s="2"/>
      <c r="AJ757" s="2"/>
      <c r="AK757" s="2"/>
      <c r="AL757" s="2"/>
      <c r="AM757" s="2"/>
    </row>
    <row r="758" spans="16:39" x14ac:dyDescent="0.2">
      <c r="P758" s="2"/>
      <c r="Q758" s="2"/>
      <c r="S758" s="2"/>
      <c r="U758" s="2"/>
      <c r="V758" s="2"/>
      <c r="W758" s="2"/>
      <c r="X758" s="2"/>
      <c r="Y758" s="2"/>
      <c r="Z758" s="2"/>
      <c r="AA758" s="2"/>
      <c r="AB758" s="2"/>
      <c r="AC758" s="2"/>
      <c r="AD758" s="2"/>
      <c r="AE758" s="2"/>
      <c r="AF758" s="2"/>
      <c r="AG758" s="2"/>
      <c r="AH758" s="2"/>
      <c r="AI758" s="2"/>
      <c r="AJ758" s="2"/>
      <c r="AK758" s="2"/>
      <c r="AL758" s="2"/>
      <c r="AM758" s="2"/>
    </row>
    <row r="759" spans="16:39" x14ac:dyDescent="0.2">
      <c r="P759" s="2"/>
      <c r="Q759" s="2"/>
      <c r="S759" s="2"/>
      <c r="U759" s="2"/>
      <c r="V759" s="2"/>
      <c r="W759" s="2"/>
      <c r="X759" s="2"/>
      <c r="Y759" s="2"/>
      <c r="Z759" s="2"/>
      <c r="AA759" s="2"/>
      <c r="AB759" s="2"/>
      <c r="AC759" s="2"/>
      <c r="AD759" s="2"/>
      <c r="AE759" s="2"/>
      <c r="AF759" s="2"/>
      <c r="AG759" s="2"/>
      <c r="AH759" s="2"/>
      <c r="AI759" s="2"/>
      <c r="AJ759" s="2"/>
      <c r="AK759" s="2"/>
      <c r="AL759" s="2"/>
      <c r="AM759" s="2"/>
    </row>
    <row r="760" spans="16:39" x14ac:dyDescent="0.2">
      <c r="P760" s="2"/>
      <c r="Q760" s="2"/>
      <c r="S760" s="2"/>
      <c r="U760" s="2"/>
      <c r="V760" s="2"/>
      <c r="W760" s="2"/>
      <c r="X760" s="2"/>
      <c r="Y760" s="2"/>
      <c r="Z760" s="2"/>
      <c r="AA760" s="2"/>
      <c r="AB760" s="2"/>
      <c r="AC760" s="2"/>
      <c r="AD760" s="2"/>
      <c r="AE760" s="2"/>
      <c r="AF760" s="2"/>
      <c r="AG760" s="2"/>
      <c r="AH760" s="2"/>
      <c r="AI760" s="2"/>
      <c r="AJ760" s="2"/>
      <c r="AK760" s="2"/>
      <c r="AL760" s="2"/>
      <c r="AM760" s="2"/>
    </row>
    <row r="761" spans="16:39" x14ac:dyDescent="0.2">
      <c r="P761" s="2"/>
      <c r="Q761" s="2"/>
      <c r="S761" s="2"/>
      <c r="U761" s="2"/>
      <c r="V761" s="2"/>
      <c r="W761" s="2"/>
      <c r="X761" s="2"/>
      <c r="Y761" s="2"/>
      <c r="Z761" s="2"/>
      <c r="AA761" s="2"/>
      <c r="AB761" s="2"/>
      <c r="AC761" s="2"/>
      <c r="AD761" s="2"/>
      <c r="AE761" s="2"/>
      <c r="AF761" s="2"/>
      <c r="AG761" s="2"/>
      <c r="AH761" s="2"/>
      <c r="AI761" s="2"/>
      <c r="AJ761" s="2"/>
      <c r="AK761" s="2"/>
      <c r="AL761" s="2"/>
      <c r="AM761" s="2"/>
    </row>
    <row r="762" spans="16:39" x14ac:dyDescent="0.2">
      <c r="P762" s="2"/>
      <c r="Q762" s="2"/>
      <c r="S762" s="2"/>
      <c r="U762" s="2"/>
      <c r="V762" s="2"/>
      <c r="W762" s="2"/>
      <c r="X762" s="2"/>
      <c r="Y762" s="2"/>
      <c r="Z762" s="2"/>
      <c r="AA762" s="2"/>
      <c r="AB762" s="2"/>
      <c r="AC762" s="2"/>
      <c r="AD762" s="2"/>
      <c r="AE762" s="2"/>
      <c r="AF762" s="2"/>
      <c r="AG762" s="2"/>
      <c r="AH762" s="2"/>
      <c r="AI762" s="2"/>
      <c r="AJ762" s="2"/>
      <c r="AK762" s="2"/>
      <c r="AL762" s="2"/>
      <c r="AM762" s="2"/>
    </row>
    <row r="763" spans="16:39" x14ac:dyDescent="0.2">
      <c r="P763" s="2"/>
      <c r="Q763" s="2"/>
      <c r="S763" s="2"/>
      <c r="U763" s="2"/>
      <c r="V763" s="2"/>
      <c r="W763" s="2"/>
      <c r="X763" s="2"/>
      <c r="Y763" s="2"/>
      <c r="Z763" s="2"/>
      <c r="AA763" s="2"/>
      <c r="AB763" s="2"/>
      <c r="AC763" s="2"/>
      <c r="AD763" s="2"/>
      <c r="AE763" s="2"/>
      <c r="AF763" s="2"/>
      <c r="AG763" s="2"/>
      <c r="AH763" s="2"/>
      <c r="AI763" s="2"/>
      <c r="AJ763" s="2"/>
      <c r="AK763" s="2"/>
      <c r="AL763" s="2"/>
      <c r="AM763" s="2"/>
    </row>
    <row r="764" spans="16:39" x14ac:dyDescent="0.2">
      <c r="P764" s="2"/>
      <c r="Q764" s="2"/>
      <c r="S764" s="2"/>
      <c r="U764" s="2"/>
      <c r="V764" s="2"/>
      <c r="W764" s="2"/>
      <c r="X764" s="2"/>
      <c r="Y764" s="2"/>
      <c r="Z764" s="2"/>
      <c r="AA764" s="2"/>
      <c r="AB764" s="2"/>
      <c r="AC764" s="2"/>
      <c r="AD764" s="2"/>
      <c r="AE764" s="2"/>
      <c r="AF764" s="2"/>
      <c r="AG764" s="2"/>
      <c r="AH764" s="2"/>
      <c r="AI764" s="2"/>
      <c r="AJ764" s="2"/>
      <c r="AK764" s="2"/>
      <c r="AL764" s="2"/>
      <c r="AM764" s="2"/>
    </row>
    <row r="765" spans="16:39" x14ac:dyDescent="0.2">
      <c r="P765" s="2"/>
      <c r="Q765" s="2"/>
      <c r="S765" s="2"/>
      <c r="U765" s="2"/>
      <c r="V765" s="2"/>
      <c r="W765" s="2"/>
      <c r="X765" s="2"/>
      <c r="Y765" s="2"/>
      <c r="Z765" s="2"/>
      <c r="AA765" s="2"/>
      <c r="AB765" s="2"/>
      <c r="AC765" s="2"/>
      <c r="AD765" s="2"/>
      <c r="AE765" s="2"/>
      <c r="AF765" s="2"/>
      <c r="AG765" s="2"/>
      <c r="AH765" s="2"/>
      <c r="AI765" s="2"/>
      <c r="AJ765" s="2"/>
      <c r="AK765" s="2"/>
      <c r="AL765" s="2"/>
      <c r="AM765" s="2"/>
    </row>
    <row r="766" spans="16:39" x14ac:dyDescent="0.2">
      <c r="P766" s="2"/>
      <c r="Q766" s="2"/>
      <c r="S766" s="2"/>
      <c r="U766" s="2"/>
      <c r="V766" s="2"/>
      <c r="W766" s="2"/>
      <c r="X766" s="2"/>
      <c r="Y766" s="2"/>
      <c r="Z766" s="2"/>
      <c r="AA766" s="2"/>
      <c r="AB766" s="2"/>
      <c r="AC766" s="2"/>
      <c r="AD766" s="2"/>
      <c r="AE766" s="2"/>
      <c r="AF766" s="2"/>
      <c r="AG766" s="2"/>
      <c r="AH766" s="2"/>
      <c r="AI766" s="2"/>
      <c r="AJ766" s="2"/>
      <c r="AK766" s="2"/>
      <c r="AL766" s="2"/>
      <c r="AM766" s="2"/>
    </row>
    <row r="767" spans="16:39" x14ac:dyDescent="0.2">
      <c r="P767" s="2"/>
      <c r="Q767" s="2"/>
      <c r="S767" s="2"/>
      <c r="U767" s="2"/>
      <c r="V767" s="2"/>
      <c r="W767" s="2"/>
      <c r="X767" s="2"/>
      <c r="Y767" s="2"/>
      <c r="Z767" s="2"/>
      <c r="AA767" s="2"/>
      <c r="AB767" s="2"/>
      <c r="AC767" s="2"/>
      <c r="AD767" s="2"/>
      <c r="AE767" s="2"/>
      <c r="AF767" s="2"/>
      <c r="AG767" s="2"/>
      <c r="AH767" s="2"/>
      <c r="AI767" s="2"/>
      <c r="AJ767" s="2"/>
      <c r="AK767" s="2"/>
      <c r="AL767" s="2"/>
      <c r="AM767" s="2"/>
    </row>
    <row r="768" spans="16:39" x14ac:dyDescent="0.2">
      <c r="P768" s="2"/>
      <c r="Q768" s="2"/>
      <c r="S768" s="2"/>
      <c r="U768" s="2"/>
      <c r="V768" s="2"/>
      <c r="W768" s="2"/>
      <c r="X768" s="2"/>
      <c r="Y768" s="2"/>
      <c r="Z768" s="2"/>
      <c r="AA768" s="2"/>
      <c r="AB768" s="2"/>
      <c r="AC768" s="2"/>
      <c r="AD768" s="2"/>
      <c r="AE768" s="2"/>
      <c r="AF768" s="2"/>
      <c r="AG768" s="2"/>
      <c r="AH768" s="2"/>
      <c r="AI768" s="2"/>
      <c r="AJ768" s="2"/>
      <c r="AK768" s="2"/>
      <c r="AL768" s="2"/>
      <c r="AM768" s="2"/>
    </row>
    <row r="769" spans="16:39" x14ac:dyDescent="0.2">
      <c r="P769" s="2"/>
      <c r="Q769" s="2"/>
      <c r="S769" s="2"/>
      <c r="U769" s="2"/>
      <c r="V769" s="2"/>
      <c r="W769" s="2"/>
      <c r="X769" s="2"/>
      <c r="Y769" s="2"/>
      <c r="Z769" s="2"/>
      <c r="AA769" s="2"/>
      <c r="AB769" s="2"/>
      <c r="AC769" s="2"/>
      <c r="AD769" s="2"/>
      <c r="AE769" s="2"/>
      <c r="AF769" s="2"/>
      <c r="AG769" s="2"/>
      <c r="AH769" s="2"/>
      <c r="AI769" s="2"/>
      <c r="AJ769" s="2"/>
      <c r="AK769" s="2"/>
      <c r="AL769" s="2"/>
      <c r="AM769" s="2"/>
    </row>
    <row r="770" spans="16:39" x14ac:dyDescent="0.2">
      <c r="P770" s="2"/>
      <c r="Q770" s="2"/>
      <c r="S770" s="2"/>
      <c r="U770" s="2"/>
      <c r="V770" s="2"/>
      <c r="W770" s="2"/>
      <c r="X770" s="2"/>
      <c r="Y770" s="2"/>
      <c r="Z770" s="2"/>
      <c r="AA770" s="2"/>
      <c r="AB770" s="2"/>
      <c r="AC770" s="2"/>
      <c r="AD770" s="2"/>
      <c r="AE770" s="2"/>
      <c r="AF770" s="2"/>
      <c r="AG770" s="2"/>
      <c r="AH770" s="2"/>
      <c r="AI770" s="2"/>
      <c r="AJ770" s="2"/>
      <c r="AK770" s="2"/>
      <c r="AL770" s="2"/>
      <c r="AM770" s="2"/>
    </row>
    <row r="771" spans="16:39" x14ac:dyDescent="0.2">
      <c r="P771" s="2"/>
      <c r="Q771" s="2"/>
      <c r="S771" s="2"/>
      <c r="U771" s="2"/>
      <c r="V771" s="2"/>
      <c r="W771" s="2"/>
      <c r="X771" s="2"/>
      <c r="Y771" s="2"/>
      <c r="Z771" s="2"/>
      <c r="AA771" s="2"/>
      <c r="AB771" s="2"/>
      <c r="AC771" s="2"/>
      <c r="AD771" s="2"/>
      <c r="AE771" s="2"/>
      <c r="AF771" s="2"/>
      <c r="AG771" s="2"/>
      <c r="AH771" s="2"/>
      <c r="AI771" s="2"/>
      <c r="AJ771" s="2"/>
      <c r="AK771" s="2"/>
      <c r="AL771" s="2"/>
      <c r="AM771" s="2"/>
    </row>
    <row r="772" spans="16:39" x14ac:dyDescent="0.2">
      <c r="P772" s="2"/>
      <c r="Q772" s="2"/>
      <c r="S772" s="2"/>
      <c r="U772" s="2"/>
      <c r="V772" s="2"/>
      <c r="W772" s="2"/>
      <c r="X772" s="2"/>
      <c r="Y772" s="2"/>
      <c r="Z772" s="2"/>
      <c r="AA772" s="2"/>
      <c r="AB772" s="2"/>
      <c r="AC772" s="2"/>
      <c r="AD772" s="2"/>
      <c r="AE772" s="2"/>
      <c r="AF772" s="2"/>
      <c r="AG772" s="2"/>
      <c r="AH772" s="2"/>
      <c r="AI772" s="2"/>
      <c r="AJ772" s="2"/>
      <c r="AK772" s="2"/>
      <c r="AL772" s="2"/>
      <c r="AM772" s="2"/>
    </row>
    <row r="773" spans="16:39" x14ac:dyDescent="0.2">
      <c r="P773" s="2"/>
      <c r="Q773" s="2"/>
      <c r="S773" s="2"/>
      <c r="U773" s="2"/>
      <c r="V773" s="2"/>
      <c r="W773" s="2"/>
      <c r="X773" s="2"/>
      <c r="Y773" s="2"/>
      <c r="Z773" s="2"/>
      <c r="AA773" s="2"/>
      <c r="AB773" s="2"/>
      <c r="AC773" s="2"/>
      <c r="AD773" s="2"/>
      <c r="AE773" s="2"/>
      <c r="AF773" s="2"/>
      <c r="AG773" s="2"/>
      <c r="AH773" s="2"/>
      <c r="AI773" s="2"/>
      <c r="AJ773" s="2"/>
      <c r="AK773" s="2"/>
      <c r="AL773" s="2"/>
      <c r="AM773" s="2"/>
    </row>
    <row r="774" spans="16:39" x14ac:dyDescent="0.2">
      <c r="P774" s="2"/>
      <c r="Q774" s="2"/>
      <c r="S774" s="2"/>
      <c r="U774" s="2"/>
      <c r="V774" s="2"/>
      <c r="W774" s="2"/>
      <c r="X774" s="2"/>
      <c r="Y774" s="2"/>
      <c r="Z774" s="2"/>
      <c r="AA774" s="2"/>
      <c r="AB774" s="2"/>
      <c r="AC774" s="2"/>
      <c r="AD774" s="2"/>
      <c r="AE774" s="2"/>
      <c r="AF774" s="2"/>
      <c r="AG774" s="2"/>
      <c r="AH774" s="2"/>
      <c r="AI774" s="2"/>
      <c r="AJ774" s="2"/>
      <c r="AK774" s="2"/>
      <c r="AL774" s="2"/>
      <c r="AM774" s="2"/>
    </row>
    <row r="775" spans="16:39" x14ac:dyDescent="0.2">
      <c r="P775" s="2"/>
      <c r="Q775" s="2"/>
      <c r="S775" s="2"/>
      <c r="U775" s="2"/>
      <c r="V775" s="2"/>
      <c r="W775" s="2"/>
      <c r="X775" s="2"/>
      <c r="Y775" s="2"/>
      <c r="Z775" s="2"/>
      <c r="AA775" s="2"/>
      <c r="AB775" s="2"/>
      <c r="AC775" s="2"/>
      <c r="AD775" s="2"/>
      <c r="AE775" s="2"/>
      <c r="AF775" s="2"/>
      <c r="AG775" s="2"/>
      <c r="AH775" s="2"/>
      <c r="AI775" s="2"/>
      <c r="AJ775" s="2"/>
      <c r="AK775" s="2"/>
      <c r="AL775" s="2"/>
      <c r="AM775" s="2"/>
    </row>
    <row r="776" spans="16:39" x14ac:dyDescent="0.2">
      <c r="P776" s="2"/>
      <c r="Q776" s="2"/>
      <c r="S776" s="2"/>
      <c r="U776" s="2"/>
      <c r="V776" s="2"/>
      <c r="W776" s="2"/>
      <c r="X776" s="2"/>
      <c r="Y776" s="2"/>
      <c r="Z776" s="2"/>
      <c r="AA776" s="2"/>
      <c r="AB776" s="2"/>
      <c r="AC776" s="2"/>
      <c r="AD776" s="2"/>
      <c r="AE776" s="2"/>
      <c r="AF776" s="2"/>
      <c r="AG776" s="2"/>
      <c r="AH776" s="2"/>
      <c r="AI776" s="2"/>
      <c r="AJ776" s="2"/>
      <c r="AK776" s="2"/>
      <c r="AL776" s="2"/>
      <c r="AM776" s="2"/>
    </row>
    <row r="777" spans="16:39" x14ac:dyDescent="0.2">
      <c r="P777" s="2"/>
      <c r="Q777" s="2"/>
      <c r="S777" s="2"/>
      <c r="U777" s="2"/>
      <c r="V777" s="2"/>
      <c r="W777" s="2"/>
      <c r="X777" s="2"/>
      <c r="Y777" s="2"/>
      <c r="Z777" s="2"/>
      <c r="AA777" s="2"/>
      <c r="AB777" s="2"/>
      <c r="AC777" s="2"/>
      <c r="AD777" s="2"/>
      <c r="AE777" s="2"/>
      <c r="AF777" s="2"/>
      <c r="AG777" s="2"/>
      <c r="AH777" s="2"/>
      <c r="AI777" s="2"/>
      <c r="AJ777" s="2"/>
      <c r="AK777" s="2"/>
      <c r="AL777" s="2"/>
      <c r="AM777" s="2"/>
    </row>
    <row r="778" spans="16:39" x14ac:dyDescent="0.2">
      <c r="P778" s="2"/>
      <c r="Q778" s="2"/>
      <c r="S778" s="2"/>
      <c r="U778" s="2"/>
      <c r="V778" s="2"/>
      <c r="W778" s="2"/>
      <c r="X778" s="2"/>
      <c r="Y778" s="2"/>
      <c r="Z778" s="2"/>
      <c r="AA778" s="2"/>
      <c r="AB778" s="2"/>
      <c r="AC778" s="2"/>
      <c r="AD778" s="2"/>
      <c r="AE778" s="2"/>
      <c r="AF778" s="2"/>
      <c r="AG778" s="2"/>
      <c r="AH778" s="2"/>
      <c r="AI778" s="2"/>
      <c r="AJ778" s="2"/>
      <c r="AK778" s="2"/>
      <c r="AL778" s="2"/>
      <c r="AM778" s="2"/>
    </row>
    <row r="779" spans="16:39" x14ac:dyDescent="0.2">
      <c r="P779" s="2"/>
      <c r="Q779" s="2"/>
      <c r="S779" s="2"/>
      <c r="U779" s="2"/>
      <c r="V779" s="2"/>
      <c r="W779" s="2"/>
      <c r="X779" s="2"/>
      <c r="Y779" s="2"/>
      <c r="Z779" s="2"/>
      <c r="AA779" s="2"/>
      <c r="AB779" s="2"/>
      <c r="AC779" s="2"/>
      <c r="AD779" s="2"/>
      <c r="AE779" s="2"/>
      <c r="AF779" s="2"/>
      <c r="AG779" s="2"/>
      <c r="AH779" s="2"/>
      <c r="AI779" s="2"/>
      <c r="AJ779" s="2"/>
      <c r="AK779" s="2"/>
      <c r="AL779" s="2"/>
      <c r="AM779" s="2"/>
    </row>
    <row r="780" spans="16:39" x14ac:dyDescent="0.2">
      <c r="P780" s="2"/>
      <c r="Q780" s="2"/>
      <c r="S780" s="2"/>
      <c r="U780" s="2"/>
      <c r="V780" s="2"/>
      <c r="W780" s="2"/>
      <c r="X780" s="2"/>
      <c r="Y780" s="2"/>
      <c r="Z780" s="2"/>
      <c r="AA780" s="2"/>
      <c r="AB780" s="2"/>
      <c r="AC780" s="2"/>
      <c r="AD780" s="2"/>
      <c r="AE780" s="2"/>
      <c r="AF780" s="2"/>
      <c r="AG780" s="2"/>
      <c r="AH780" s="2"/>
      <c r="AI780" s="2"/>
      <c r="AJ780" s="2"/>
      <c r="AK780" s="2"/>
      <c r="AL780" s="2"/>
      <c r="AM780" s="2"/>
    </row>
    <row r="781" spans="16:39" x14ac:dyDescent="0.2">
      <c r="P781" s="2"/>
      <c r="Q781" s="2"/>
      <c r="S781" s="2"/>
      <c r="U781" s="2"/>
      <c r="V781" s="2"/>
      <c r="W781" s="2"/>
      <c r="X781" s="2"/>
      <c r="Y781" s="2"/>
      <c r="Z781" s="2"/>
      <c r="AA781" s="2"/>
      <c r="AB781" s="2"/>
      <c r="AC781" s="2"/>
      <c r="AD781" s="2"/>
      <c r="AE781" s="2"/>
      <c r="AF781" s="2"/>
      <c r="AG781" s="2"/>
      <c r="AH781" s="2"/>
      <c r="AI781" s="2"/>
      <c r="AJ781" s="2"/>
      <c r="AK781" s="2"/>
      <c r="AL781" s="2"/>
      <c r="AM781" s="2"/>
    </row>
    <row r="782" spans="16:39" x14ac:dyDescent="0.2">
      <c r="P782" s="2"/>
      <c r="Q782" s="2"/>
      <c r="S782" s="2"/>
      <c r="U782" s="2"/>
      <c r="V782" s="2"/>
      <c r="W782" s="2"/>
      <c r="X782" s="2"/>
      <c r="Y782" s="2"/>
      <c r="Z782" s="2"/>
      <c r="AA782" s="2"/>
      <c r="AB782" s="2"/>
      <c r="AC782" s="2"/>
      <c r="AD782" s="2"/>
      <c r="AE782" s="2"/>
      <c r="AF782" s="2"/>
      <c r="AG782" s="2"/>
      <c r="AH782" s="2"/>
      <c r="AI782" s="2"/>
      <c r="AJ782" s="2"/>
      <c r="AK782" s="2"/>
      <c r="AL782" s="2"/>
      <c r="AM782" s="2"/>
    </row>
    <row r="783" spans="16:39" x14ac:dyDescent="0.2">
      <c r="P783" s="2"/>
      <c r="Q783" s="2"/>
      <c r="S783" s="2"/>
      <c r="U783" s="2"/>
      <c r="V783" s="2"/>
      <c r="W783" s="2"/>
      <c r="X783" s="2"/>
      <c r="Y783" s="2"/>
      <c r="Z783" s="2"/>
      <c r="AA783" s="2"/>
      <c r="AB783" s="2"/>
      <c r="AC783" s="2"/>
      <c r="AD783" s="2"/>
      <c r="AE783" s="2"/>
      <c r="AF783" s="2"/>
      <c r="AG783" s="2"/>
      <c r="AH783" s="2"/>
      <c r="AI783" s="2"/>
      <c r="AJ783" s="2"/>
      <c r="AK783" s="2"/>
      <c r="AL783" s="2"/>
      <c r="AM783" s="2"/>
    </row>
    <row r="784" spans="16:39" x14ac:dyDescent="0.2">
      <c r="P784" s="2"/>
      <c r="Q784" s="2"/>
      <c r="S784" s="2"/>
      <c r="U784" s="2"/>
      <c r="V784" s="2"/>
      <c r="W784" s="2"/>
      <c r="X784" s="2"/>
      <c r="Y784" s="2"/>
      <c r="Z784" s="2"/>
      <c r="AA784" s="2"/>
      <c r="AB784" s="2"/>
      <c r="AC784" s="2"/>
      <c r="AD784" s="2"/>
      <c r="AE784" s="2"/>
      <c r="AF784" s="2"/>
      <c r="AG784" s="2"/>
      <c r="AH784" s="2"/>
      <c r="AI784" s="2"/>
      <c r="AJ784" s="2"/>
      <c r="AK784" s="2"/>
      <c r="AL784" s="2"/>
      <c r="AM784" s="2"/>
    </row>
    <row r="785" spans="16:39" x14ac:dyDescent="0.2">
      <c r="P785" s="2"/>
      <c r="Q785" s="2"/>
      <c r="S785" s="2"/>
      <c r="U785" s="2"/>
      <c r="V785" s="2"/>
      <c r="W785" s="2"/>
      <c r="X785" s="2"/>
      <c r="Y785" s="2"/>
      <c r="Z785" s="2"/>
      <c r="AA785" s="2"/>
      <c r="AB785" s="2"/>
      <c r="AC785" s="2"/>
      <c r="AD785" s="2"/>
      <c r="AE785" s="2"/>
      <c r="AF785" s="2"/>
      <c r="AG785" s="2"/>
      <c r="AH785" s="2"/>
      <c r="AI785" s="2"/>
      <c r="AJ785" s="2"/>
      <c r="AK785" s="2"/>
      <c r="AL785" s="2"/>
      <c r="AM785" s="2"/>
    </row>
    <row r="786" spans="16:39" x14ac:dyDescent="0.2">
      <c r="P786" s="2"/>
      <c r="Q786" s="2"/>
      <c r="S786" s="2"/>
      <c r="U786" s="2"/>
      <c r="V786" s="2"/>
      <c r="W786" s="2"/>
      <c r="X786" s="2"/>
      <c r="Y786" s="2"/>
      <c r="Z786" s="2"/>
      <c r="AA786" s="2"/>
      <c r="AB786" s="2"/>
      <c r="AC786" s="2"/>
      <c r="AD786" s="2"/>
      <c r="AE786" s="2"/>
      <c r="AF786" s="2"/>
      <c r="AG786" s="2"/>
      <c r="AH786" s="2"/>
      <c r="AI786" s="2"/>
      <c r="AJ786" s="2"/>
      <c r="AK786" s="2"/>
      <c r="AL786" s="2"/>
      <c r="AM786" s="2"/>
    </row>
    <row r="787" spans="16:39" x14ac:dyDescent="0.2">
      <c r="P787" s="2"/>
      <c r="Q787" s="2"/>
      <c r="S787" s="2"/>
      <c r="U787" s="2"/>
      <c r="V787" s="2"/>
      <c r="W787" s="2"/>
      <c r="X787" s="2"/>
      <c r="Y787" s="2"/>
      <c r="Z787" s="2"/>
      <c r="AA787" s="2"/>
      <c r="AB787" s="2"/>
      <c r="AC787" s="2"/>
      <c r="AD787" s="2"/>
      <c r="AE787" s="2"/>
      <c r="AF787" s="2"/>
      <c r="AG787" s="2"/>
      <c r="AH787" s="2"/>
      <c r="AI787" s="2"/>
      <c r="AJ787" s="2"/>
      <c r="AK787" s="2"/>
      <c r="AL787" s="2"/>
      <c r="AM787" s="2"/>
    </row>
    <row r="788" spans="16:39" x14ac:dyDescent="0.2">
      <c r="P788" s="2"/>
      <c r="Q788" s="2"/>
      <c r="S788" s="2"/>
      <c r="U788" s="2"/>
      <c r="V788" s="2"/>
      <c r="W788" s="2"/>
      <c r="X788" s="2"/>
      <c r="Y788" s="2"/>
      <c r="Z788" s="2"/>
      <c r="AA788" s="2"/>
      <c r="AB788" s="2"/>
      <c r="AC788" s="2"/>
      <c r="AD788" s="2"/>
      <c r="AE788" s="2"/>
      <c r="AF788" s="2"/>
      <c r="AG788" s="2"/>
      <c r="AH788" s="2"/>
      <c r="AI788" s="2"/>
      <c r="AJ788" s="2"/>
      <c r="AK788" s="2"/>
      <c r="AL788" s="2"/>
      <c r="AM788" s="2"/>
    </row>
    <row r="789" spans="16:39" x14ac:dyDescent="0.2">
      <c r="P789" s="2"/>
      <c r="Q789" s="2"/>
      <c r="S789" s="2"/>
      <c r="U789" s="2"/>
      <c r="V789" s="2"/>
      <c r="W789" s="2"/>
      <c r="X789" s="2"/>
      <c r="Y789" s="2"/>
      <c r="Z789" s="2"/>
      <c r="AA789" s="2"/>
      <c r="AB789" s="2"/>
      <c r="AC789" s="2"/>
      <c r="AD789" s="2"/>
      <c r="AE789" s="2"/>
      <c r="AF789" s="2"/>
      <c r="AG789" s="2"/>
      <c r="AH789" s="2"/>
      <c r="AI789" s="2"/>
      <c r="AJ789" s="2"/>
      <c r="AK789" s="2"/>
      <c r="AL789" s="2"/>
      <c r="AM789" s="2"/>
    </row>
    <row r="790" spans="16:39" x14ac:dyDescent="0.2">
      <c r="P790" s="2"/>
      <c r="Q790" s="2"/>
      <c r="S790" s="2"/>
      <c r="U790" s="2"/>
      <c r="V790" s="2"/>
      <c r="W790" s="2"/>
      <c r="X790" s="2"/>
      <c r="Y790" s="2"/>
      <c r="Z790" s="2"/>
      <c r="AA790" s="2"/>
      <c r="AB790" s="2"/>
      <c r="AC790" s="2"/>
      <c r="AD790" s="2"/>
      <c r="AE790" s="2"/>
      <c r="AF790" s="2"/>
      <c r="AG790" s="2"/>
      <c r="AH790" s="2"/>
      <c r="AI790" s="2"/>
      <c r="AJ790" s="2"/>
      <c r="AK790" s="2"/>
      <c r="AL790" s="2"/>
      <c r="AM790" s="2"/>
    </row>
    <row r="791" spans="16:39" x14ac:dyDescent="0.2">
      <c r="P791" s="2"/>
      <c r="Q791" s="2"/>
      <c r="S791" s="2"/>
      <c r="U791" s="2"/>
      <c r="V791" s="2"/>
      <c r="W791" s="2"/>
      <c r="X791" s="2"/>
      <c r="Y791" s="2"/>
      <c r="Z791" s="2"/>
      <c r="AA791" s="2"/>
      <c r="AB791" s="2"/>
      <c r="AC791" s="2"/>
      <c r="AD791" s="2"/>
      <c r="AE791" s="2"/>
      <c r="AF791" s="2"/>
      <c r="AG791" s="2"/>
      <c r="AH791" s="2"/>
      <c r="AI791" s="2"/>
      <c r="AJ791" s="2"/>
      <c r="AK791" s="2"/>
      <c r="AL791" s="2"/>
      <c r="AM791" s="2"/>
    </row>
    <row r="792" spans="16:39" x14ac:dyDescent="0.2">
      <c r="P792" s="2"/>
      <c r="Q792" s="2"/>
      <c r="S792" s="2"/>
      <c r="U792" s="2"/>
      <c r="V792" s="2"/>
      <c r="W792" s="2"/>
      <c r="X792" s="2"/>
      <c r="Y792" s="2"/>
      <c r="Z792" s="2"/>
      <c r="AA792" s="2"/>
      <c r="AB792" s="2"/>
      <c r="AC792" s="2"/>
      <c r="AD792" s="2"/>
      <c r="AE792" s="2"/>
      <c r="AF792" s="2"/>
      <c r="AG792" s="2"/>
      <c r="AH792" s="2"/>
      <c r="AI792" s="2"/>
      <c r="AJ792" s="2"/>
      <c r="AK792" s="2"/>
      <c r="AL792" s="2"/>
      <c r="AM792" s="2"/>
    </row>
    <row r="793" spans="16:39" x14ac:dyDescent="0.2">
      <c r="P793" s="2"/>
      <c r="Q793" s="2"/>
      <c r="S793" s="2"/>
      <c r="U793" s="2"/>
      <c r="V793" s="2"/>
      <c r="W793" s="2"/>
      <c r="X793" s="2"/>
      <c r="Y793" s="2"/>
      <c r="Z793" s="2"/>
      <c r="AA793" s="2"/>
      <c r="AB793" s="2"/>
      <c r="AC793" s="2"/>
      <c r="AD793" s="2"/>
      <c r="AE793" s="2"/>
      <c r="AF793" s="2"/>
      <c r="AG793" s="2"/>
      <c r="AH793" s="2"/>
      <c r="AI793" s="2"/>
      <c r="AJ793" s="2"/>
      <c r="AK793" s="2"/>
      <c r="AL793" s="2"/>
      <c r="AM793" s="2"/>
    </row>
    <row r="794" spans="16:39" x14ac:dyDescent="0.2">
      <c r="P794" s="2"/>
      <c r="Q794" s="2"/>
      <c r="S794" s="2"/>
      <c r="U794" s="2"/>
      <c r="V794" s="2"/>
      <c r="W794" s="2"/>
      <c r="X794" s="2"/>
      <c r="Y794" s="2"/>
      <c r="Z794" s="2"/>
      <c r="AA794" s="2"/>
      <c r="AB794" s="2"/>
      <c r="AC794" s="2"/>
      <c r="AD794" s="2"/>
      <c r="AE794" s="2"/>
      <c r="AF794" s="2"/>
      <c r="AG794" s="2"/>
      <c r="AH794" s="2"/>
      <c r="AI794" s="2"/>
      <c r="AJ794" s="2"/>
      <c r="AK794" s="2"/>
      <c r="AL794" s="2"/>
      <c r="AM794" s="2"/>
    </row>
    <row r="795" spans="16:39" x14ac:dyDescent="0.2">
      <c r="P795" s="2"/>
      <c r="Q795" s="2"/>
      <c r="S795" s="2"/>
      <c r="U795" s="2"/>
      <c r="V795" s="2"/>
      <c r="W795" s="2"/>
      <c r="X795" s="2"/>
      <c r="Y795" s="2"/>
      <c r="Z795" s="2"/>
      <c r="AA795" s="2"/>
      <c r="AB795" s="2"/>
      <c r="AC795" s="2"/>
      <c r="AD795" s="2"/>
      <c r="AE795" s="2"/>
      <c r="AF795" s="2"/>
      <c r="AG795" s="2"/>
      <c r="AH795" s="2"/>
      <c r="AI795" s="2"/>
      <c r="AJ795" s="2"/>
      <c r="AK795" s="2"/>
      <c r="AL795" s="2"/>
      <c r="AM795" s="2"/>
    </row>
    <row r="796" spans="16:39" x14ac:dyDescent="0.2">
      <c r="P796" s="2"/>
      <c r="Q796" s="2"/>
      <c r="S796" s="2"/>
      <c r="U796" s="2"/>
      <c r="V796" s="2"/>
      <c r="W796" s="2"/>
      <c r="X796" s="2"/>
      <c r="Y796" s="2"/>
      <c r="Z796" s="2"/>
      <c r="AA796" s="2"/>
      <c r="AB796" s="2"/>
      <c r="AC796" s="2"/>
      <c r="AD796" s="2"/>
      <c r="AE796" s="2"/>
      <c r="AF796" s="2"/>
      <c r="AG796" s="2"/>
      <c r="AH796" s="2"/>
      <c r="AI796" s="2"/>
      <c r="AJ796" s="2"/>
      <c r="AK796" s="2"/>
      <c r="AL796" s="2"/>
      <c r="AM796" s="2"/>
    </row>
    <row r="797" spans="16:39" x14ac:dyDescent="0.2">
      <c r="P797" s="2"/>
      <c r="Q797" s="2"/>
      <c r="S797" s="2"/>
      <c r="U797" s="2"/>
      <c r="V797" s="2"/>
      <c r="W797" s="2"/>
      <c r="X797" s="2"/>
      <c r="Y797" s="2"/>
      <c r="Z797" s="2"/>
      <c r="AA797" s="2"/>
      <c r="AB797" s="2"/>
      <c r="AC797" s="2"/>
      <c r="AD797" s="2"/>
      <c r="AE797" s="2"/>
      <c r="AF797" s="2"/>
      <c r="AG797" s="2"/>
      <c r="AH797" s="2"/>
      <c r="AI797" s="2"/>
      <c r="AJ797" s="2"/>
      <c r="AK797" s="2"/>
      <c r="AL797" s="2"/>
      <c r="AM797" s="2"/>
    </row>
    <row r="798" spans="16:39" x14ac:dyDescent="0.2">
      <c r="P798" s="2"/>
      <c r="Q798" s="2"/>
      <c r="S798" s="2"/>
      <c r="U798" s="2"/>
      <c r="V798" s="2"/>
      <c r="W798" s="2"/>
      <c r="X798" s="2"/>
      <c r="Y798" s="2"/>
      <c r="Z798" s="2"/>
      <c r="AA798" s="2"/>
      <c r="AB798" s="2"/>
      <c r="AC798" s="2"/>
      <c r="AD798" s="2"/>
      <c r="AE798" s="2"/>
      <c r="AF798" s="2"/>
      <c r="AG798" s="2"/>
      <c r="AH798" s="2"/>
      <c r="AI798" s="2"/>
      <c r="AJ798" s="2"/>
      <c r="AK798" s="2"/>
      <c r="AL798" s="2"/>
      <c r="AM798" s="2"/>
    </row>
    <row r="799" spans="16:39" x14ac:dyDescent="0.2">
      <c r="P799" s="2"/>
      <c r="Q799" s="2"/>
      <c r="S799" s="2"/>
      <c r="U799" s="2"/>
      <c r="V799" s="2"/>
      <c r="W799" s="2"/>
      <c r="X799" s="2"/>
      <c r="Y799" s="2"/>
      <c r="Z799" s="2"/>
      <c r="AA799" s="2"/>
      <c r="AB799" s="2"/>
      <c r="AC799" s="2"/>
      <c r="AD799" s="2"/>
      <c r="AE799" s="2"/>
      <c r="AF799" s="2"/>
      <c r="AG799" s="2"/>
      <c r="AH799" s="2"/>
      <c r="AI799" s="2"/>
      <c r="AJ799" s="2"/>
      <c r="AK799" s="2"/>
      <c r="AL799" s="2"/>
      <c r="AM799" s="2"/>
    </row>
    <row r="800" spans="16:39" x14ac:dyDescent="0.2">
      <c r="P800" s="2"/>
      <c r="Q800" s="2"/>
      <c r="S800" s="2"/>
      <c r="U800" s="2"/>
      <c r="V800" s="2"/>
      <c r="W800" s="2"/>
      <c r="X800" s="2"/>
      <c r="Y800" s="2"/>
      <c r="Z800" s="2"/>
      <c r="AA800" s="2"/>
      <c r="AB800" s="2"/>
      <c r="AC800" s="2"/>
      <c r="AD800" s="2"/>
      <c r="AE800" s="2"/>
      <c r="AF800" s="2"/>
      <c r="AG800" s="2"/>
      <c r="AH800" s="2"/>
      <c r="AI800" s="2"/>
      <c r="AJ800" s="2"/>
      <c r="AK800" s="2"/>
      <c r="AL800" s="2"/>
      <c r="AM800" s="2"/>
    </row>
    <row r="801" spans="16:39" x14ac:dyDescent="0.2">
      <c r="P801" s="2"/>
      <c r="Q801" s="2"/>
      <c r="S801" s="2"/>
      <c r="U801" s="2"/>
      <c r="V801" s="2"/>
      <c r="W801" s="2"/>
      <c r="X801" s="2"/>
      <c r="Y801" s="2"/>
      <c r="Z801" s="2"/>
      <c r="AA801" s="2"/>
      <c r="AB801" s="2"/>
      <c r="AC801" s="2"/>
      <c r="AD801" s="2"/>
      <c r="AE801" s="2"/>
      <c r="AF801" s="2"/>
      <c r="AG801" s="2"/>
      <c r="AH801" s="2"/>
      <c r="AI801" s="2"/>
      <c r="AJ801" s="2"/>
      <c r="AK801" s="2"/>
      <c r="AL801" s="2"/>
      <c r="AM801" s="2"/>
    </row>
    <row r="802" spans="16:39" x14ac:dyDescent="0.2">
      <c r="P802" s="2"/>
      <c r="Q802" s="2"/>
      <c r="S802" s="2"/>
      <c r="U802" s="2"/>
      <c r="V802" s="2"/>
      <c r="W802" s="2"/>
      <c r="X802" s="2"/>
      <c r="Y802" s="2"/>
      <c r="Z802" s="2"/>
      <c r="AA802" s="2"/>
      <c r="AB802" s="2"/>
      <c r="AC802" s="2"/>
      <c r="AD802" s="2"/>
      <c r="AE802" s="2"/>
      <c r="AF802" s="2"/>
      <c r="AG802" s="2"/>
      <c r="AH802" s="2"/>
      <c r="AI802" s="2"/>
      <c r="AJ802" s="2"/>
      <c r="AK802" s="2"/>
      <c r="AL802" s="2"/>
      <c r="AM802" s="2"/>
    </row>
    <row r="803" spans="16:39" x14ac:dyDescent="0.2">
      <c r="P803" s="2"/>
      <c r="Q803" s="2"/>
      <c r="S803" s="2"/>
      <c r="U803" s="2"/>
      <c r="V803" s="2"/>
      <c r="W803" s="2"/>
      <c r="X803" s="2"/>
      <c r="Y803" s="2"/>
      <c r="Z803" s="2"/>
      <c r="AA803" s="2"/>
      <c r="AB803" s="2"/>
      <c r="AC803" s="2"/>
      <c r="AD803" s="2"/>
      <c r="AE803" s="2"/>
      <c r="AF803" s="2"/>
      <c r="AG803" s="2"/>
      <c r="AH803" s="2"/>
      <c r="AI803" s="2"/>
      <c r="AJ803" s="2"/>
      <c r="AK803" s="2"/>
      <c r="AL803" s="2"/>
      <c r="AM803" s="2"/>
    </row>
    <row r="804" spans="16:39" x14ac:dyDescent="0.2">
      <c r="P804" s="2"/>
      <c r="Q804" s="2"/>
      <c r="S804" s="2"/>
      <c r="U804" s="2"/>
      <c r="V804" s="2"/>
      <c r="W804" s="2"/>
      <c r="X804" s="2"/>
      <c r="Y804" s="2"/>
      <c r="Z804" s="2"/>
      <c r="AA804" s="2"/>
      <c r="AB804" s="2"/>
      <c r="AC804" s="2"/>
      <c r="AD804" s="2"/>
      <c r="AE804" s="2"/>
      <c r="AF804" s="2"/>
      <c r="AG804" s="2"/>
      <c r="AH804" s="2"/>
      <c r="AI804" s="2"/>
      <c r="AJ804" s="2"/>
      <c r="AK804" s="2"/>
      <c r="AL804" s="2"/>
      <c r="AM804" s="2"/>
    </row>
    <row r="805" spans="16:39" x14ac:dyDescent="0.2">
      <c r="P805" s="2"/>
      <c r="Q805" s="2"/>
      <c r="S805" s="2"/>
      <c r="U805" s="2"/>
      <c r="V805" s="2"/>
      <c r="W805" s="2"/>
      <c r="X805" s="2"/>
      <c r="Y805" s="2"/>
      <c r="Z805" s="2"/>
      <c r="AA805" s="2"/>
      <c r="AB805" s="2"/>
      <c r="AC805" s="2"/>
      <c r="AD805" s="2"/>
      <c r="AE805" s="2"/>
      <c r="AF805" s="2"/>
      <c r="AG805" s="2"/>
      <c r="AH805" s="2"/>
      <c r="AI805" s="2"/>
      <c r="AJ805" s="2"/>
      <c r="AK805" s="2"/>
      <c r="AL805" s="2"/>
      <c r="AM805" s="2"/>
    </row>
    <row r="806" spans="16:39" x14ac:dyDescent="0.2">
      <c r="P806" s="2"/>
      <c r="Q806" s="2"/>
      <c r="S806" s="2"/>
      <c r="U806" s="2"/>
      <c r="V806" s="2"/>
      <c r="W806" s="2"/>
      <c r="X806" s="2"/>
      <c r="Y806" s="2"/>
      <c r="Z806" s="2"/>
      <c r="AA806" s="2"/>
      <c r="AB806" s="2"/>
      <c r="AC806" s="2"/>
      <c r="AD806" s="2"/>
      <c r="AE806" s="2"/>
      <c r="AF806" s="2"/>
      <c r="AG806" s="2"/>
      <c r="AH806" s="2"/>
      <c r="AI806" s="2"/>
      <c r="AJ806" s="2"/>
      <c r="AK806" s="2"/>
      <c r="AL806" s="2"/>
      <c r="AM806" s="2"/>
    </row>
    <row r="807" spans="16:39" x14ac:dyDescent="0.2">
      <c r="P807" s="2"/>
      <c r="Q807" s="2"/>
      <c r="S807" s="2"/>
      <c r="U807" s="2"/>
      <c r="V807" s="2"/>
      <c r="W807" s="2"/>
      <c r="X807" s="2"/>
      <c r="Y807" s="2"/>
      <c r="Z807" s="2"/>
      <c r="AA807" s="2"/>
      <c r="AB807" s="2"/>
      <c r="AC807" s="2"/>
      <c r="AD807" s="2"/>
      <c r="AE807" s="2"/>
      <c r="AF807" s="2"/>
      <c r="AG807" s="2"/>
      <c r="AH807" s="2"/>
      <c r="AI807" s="2"/>
      <c r="AJ807" s="2"/>
      <c r="AK807" s="2"/>
      <c r="AL807" s="2"/>
      <c r="AM807" s="2"/>
    </row>
    <row r="808" spans="16:39" x14ac:dyDescent="0.2">
      <c r="P808" s="2"/>
      <c r="Q808" s="2"/>
      <c r="S808" s="2"/>
      <c r="U808" s="2"/>
      <c r="V808" s="2"/>
      <c r="W808" s="2"/>
      <c r="X808" s="2"/>
      <c r="Y808" s="2"/>
      <c r="Z808" s="2"/>
      <c r="AA808" s="2"/>
      <c r="AB808" s="2"/>
      <c r="AC808" s="2"/>
      <c r="AD808" s="2"/>
      <c r="AE808" s="2"/>
      <c r="AF808" s="2"/>
      <c r="AG808" s="2"/>
      <c r="AH808" s="2"/>
      <c r="AI808" s="2"/>
      <c r="AJ808" s="2"/>
      <c r="AK808" s="2"/>
      <c r="AL808" s="2"/>
      <c r="AM808" s="2"/>
    </row>
    <row r="809" spans="16:39" x14ac:dyDescent="0.2">
      <c r="P809" s="2"/>
      <c r="Q809" s="2"/>
      <c r="S809" s="2"/>
      <c r="U809" s="2"/>
      <c r="V809" s="2"/>
      <c r="W809" s="2"/>
      <c r="X809" s="2"/>
      <c r="Y809" s="2"/>
      <c r="Z809" s="2"/>
      <c r="AA809" s="2"/>
      <c r="AB809" s="2"/>
      <c r="AC809" s="2"/>
      <c r="AD809" s="2"/>
      <c r="AE809" s="2"/>
      <c r="AF809" s="2"/>
      <c r="AG809" s="2"/>
      <c r="AH809" s="2"/>
      <c r="AI809" s="2"/>
      <c r="AJ809" s="2"/>
      <c r="AK809" s="2"/>
      <c r="AL809" s="2"/>
      <c r="AM809" s="2"/>
    </row>
    <row r="810" spans="16:39" x14ac:dyDescent="0.2">
      <c r="P810" s="2"/>
      <c r="Q810" s="2"/>
      <c r="S810" s="2"/>
      <c r="U810" s="2"/>
      <c r="V810" s="2"/>
      <c r="W810" s="2"/>
      <c r="X810" s="2"/>
      <c r="Y810" s="2"/>
      <c r="Z810" s="2"/>
      <c r="AA810" s="2"/>
      <c r="AB810" s="2"/>
      <c r="AC810" s="2"/>
      <c r="AD810" s="2"/>
      <c r="AE810" s="2"/>
      <c r="AF810" s="2"/>
      <c r="AG810" s="2"/>
      <c r="AH810" s="2"/>
      <c r="AI810" s="2"/>
      <c r="AJ810" s="2"/>
      <c r="AK810" s="2"/>
      <c r="AL810" s="2"/>
      <c r="AM810" s="2"/>
    </row>
    <row r="811" spans="16:39" x14ac:dyDescent="0.2">
      <c r="P811" s="2"/>
      <c r="Q811" s="2"/>
      <c r="S811" s="2"/>
      <c r="U811" s="2"/>
      <c r="V811" s="2"/>
      <c r="W811" s="2"/>
      <c r="X811" s="2"/>
      <c r="Y811" s="2"/>
      <c r="Z811" s="2"/>
      <c r="AA811" s="2"/>
      <c r="AB811" s="2"/>
      <c r="AC811" s="2"/>
      <c r="AD811" s="2"/>
      <c r="AE811" s="2"/>
      <c r="AF811" s="2"/>
      <c r="AG811" s="2"/>
      <c r="AH811" s="2"/>
      <c r="AI811" s="2"/>
      <c r="AJ811" s="2"/>
      <c r="AK811" s="2"/>
      <c r="AL811" s="2"/>
      <c r="AM811" s="2"/>
    </row>
    <row r="812" spans="16:39" x14ac:dyDescent="0.2">
      <c r="P812" s="2"/>
      <c r="Q812" s="2"/>
      <c r="S812" s="2"/>
      <c r="U812" s="2"/>
      <c r="V812" s="2"/>
      <c r="W812" s="2"/>
      <c r="X812" s="2"/>
      <c r="Y812" s="2"/>
      <c r="Z812" s="2"/>
      <c r="AA812" s="2"/>
      <c r="AB812" s="2"/>
      <c r="AC812" s="2"/>
      <c r="AD812" s="2"/>
      <c r="AE812" s="2"/>
      <c r="AF812" s="2"/>
      <c r="AG812" s="2"/>
      <c r="AH812" s="2"/>
      <c r="AI812" s="2"/>
      <c r="AJ812" s="2"/>
      <c r="AK812" s="2"/>
      <c r="AL812" s="2"/>
      <c r="AM812" s="2"/>
    </row>
    <row r="813" spans="16:39" x14ac:dyDescent="0.2">
      <c r="P813" s="2"/>
      <c r="Q813" s="2"/>
      <c r="S813" s="2"/>
      <c r="U813" s="2"/>
      <c r="V813" s="2"/>
      <c r="W813" s="2"/>
      <c r="X813" s="2"/>
      <c r="Y813" s="2"/>
      <c r="Z813" s="2"/>
      <c r="AA813" s="2"/>
      <c r="AB813" s="2"/>
      <c r="AC813" s="2"/>
      <c r="AD813" s="2"/>
      <c r="AE813" s="2"/>
      <c r="AF813" s="2"/>
      <c r="AG813" s="2"/>
      <c r="AH813" s="2"/>
      <c r="AI813" s="2"/>
      <c r="AJ813" s="2"/>
      <c r="AK813" s="2"/>
      <c r="AL813" s="2"/>
      <c r="AM813" s="2"/>
    </row>
    <row r="814" spans="16:39" x14ac:dyDescent="0.2">
      <c r="P814" s="2"/>
      <c r="Q814" s="2"/>
      <c r="S814" s="2"/>
      <c r="U814" s="2"/>
      <c r="V814" s="2"/>
      <c r="W814" s="2"/>
      <c r="X814" s="2"/>
      <c r="Y814" s="2"/>
      <c r="Z814" s="2"/>
      <c r="AA814" s="2"/>
      <c r="AB814" s="2"/>
      <c r="AC814" s="2"/>
      <c r="AD814" s="2"/>
      <c r="AE814" s="2"/>
      <c r="AF814" s="2"/>
      <c r="AG814" s="2"/>
      <c r="AH814" s="2"/>
      <c r="AI814" s="2"/>
      <c r="AJ814" s="2"/>
      <c r="AK814" s="2"/>
      <c r="AL814" s="2"/>
      <c r="AM814" s="2"/>
    </row>
    <row r="815" spans="16:39" x14ac:dyDescent="0.2">
      <c r="P815" s="2"/>
      <c r="Q815" s="2"/>
      <c r="S815" s="2"/>
      <c r="U815" s="2"/>
      <c r="V815" s="2"/>
      <c r="W815" s="2"/>
      <c r="X815" s="2"/>
      <c r="Y815" s="2"/>
      <c r="Z815" s="2"/>
      <c r="AA815" s="2"/>
      <c r="AB815" s="2"/>
      <c r="AC815" s="2"/>
      <c r="AD815" s="2"/>
      <c r="AE815" s="2"/>
      <c r="AF815" s="2"/>
      <c r="AG815" s="2"/>
      <c r="AH815" s="2"/>
      <c r="AI815" s="2"/>
      <c r="AJ815" s="2"/>
      <c r="AK815" s="2"/>
      <c r="AL815" s="2"/>
      <c r="AM815" s="2"/>
    </row>
    <row r="816" spans="16:39" x14ac:dyDescent="0.2">
      <c r="P816" s="2"/>
      <c r="Q816" s="2"/>
      <c r="S816" s="2"/>
      <c r="U816" s="2"/>
      <c r="V816" s="2"/>
      <c r="W816" s="2"/>
      <c r="X816" s="2"/>
      <c r="Y816" s="2"/>
      <c r="Z816" s="2"/>
      <c r="AA816" s="2"/>
      <c r="AB816" s="2"/>
      <c r="AC816" s="2"/>
      <c r="AD816" s="2"/>
      <c r="AE816" s="2"/>
      <c r="AF816" s="2"/>
      <c r="AG816" s="2"/>
      <c r="AH816" s="2"/>
      <c r="AI816" s="2"/>
      <c r="AJ816" s="2"/>
      <c r="AK816" s="2"/>
      <c r="AL816" s="2"/>
      <c r="AM816" s="2"/>
    </row>
    <row r="817" spans="16:39" x14ac:dyDescent="0.2">
      <c r="P817" s="2"/>
      <c r="Q817" s="2"/>
      <c r="S817" s="2"/>
      <c r="U817" s="2"/>
      <c r="V817" s="2"/>
      <c r="W817" s="2"/>
      <c r="X817" s="2"/>
      <c r="Y817" s="2"/>
      <c r="Z817" s="2"/>
      <c r="AA817" s="2"/>
      <c r="AB817" s="2"/>
      <c r="AC817" s="2"/>
      <c r="AD817" s="2"/>
      <c r="AE817" s="2"/>
      <c r="AF817" s="2"/>
      <c r="AG817" s="2"/>
      <c r="AH817" s="2"/>
      <c r="AI817" s="2"/>
      <c r="AJ817" s="2"/>
      <c r="AK817" s="2"/>
      <c r="AL817" s="2"/>
      <c r="AM817" s="2"/>
    </row>
    <row r="818" spans="16:39" x14ac:dyDescent="0.2">
      <c r="P818" s="2"/>
      <c r="Q818" s="2"/>
      <c r="S818" s="2"/>
      <c r="U818" s="2"/>
      <c r="V818" s="2"/>
      <c r="W818" s="2"/>
      <c r="X818" s="2"/>
      <c r="Y818" s="2"/>
      <c r="Z818" s="2"/>
      <c r="AA818" s="2"/>
      <c r="AB818" s="2"/>
      <c r="AC818" s="2"/>
      <c r="AD818" s="2"/>
      <c r="AE818" s="2"/>
      <c r="AF818" s="2"/>
      <c r="AG818" s="2"/>
      <c r="AH818" s="2"/>
      <c r="AI818" s="2"/>
      <c r="AJ818" s="2"/>
      <c r="AK818" s="2"/>
      <c r="AL818" s="2"/>
      <c r="AM818" s="2"/>
    </row>
    <row r="819" spans="16:39" x14ac:dyDescent="0.2">
      <c r="P819" s="2"/>
      <c r="Q819" s="2"/>
      <c r="S819" s="2"/>
      <c r="U819" s="2"/>
      <c r="V819" s="2"/>
      <c r="W819" s="2"/>
      <c r="X819" s="2"/>
      <c r="Y819" s="2"/>
      <c r="Z819" s="2"/>
      <c r="AA819" s="2"/>
      <c r="AB819" s="2"/>
      <c r="AC819" s="2"/>
      <c r="AD819" s="2"/>
      <c r="AE819" s="2"/>
      <c r="AF819" s="2"/>
      <c r="AG819" s="2"/>
      <c r="AH819" s="2"/>
      <c r="AI819" s="2"/>
      <c r="AJ819" s="2"/>
      <c r="AK819" s="2"/>
      <c r="AL819" s="2"/>
      <c r="AM819" s="2"/>
    </row>
    <row r="820" spans="16:39" x14ac:dyDescent="0.2">
      <c r="P820" s="2"/>
      <c r="Q820" s="2"/>
      <c r="S820" s="2"/>
      <c r="U820" s="2"/>
      <c r="V820" s="2"/>
      <c r="W820" s="2"/>
      <c r="X820" s="2"/>
      <c r="Y820" s="2"/>
      <c r="Z820" s="2"/>
      <c r="AA820" s="2"/>
      <c r="AB820" s="2"/>
      <c r="AC820" s="2"/>
      <c r="AD820" s="2"/>
      <c r="AE820" s="2"/>
      <c r="AF820" s="2"/>
      <c r="AG820" s="2"/>
      <c r="AH820" s="2"/>
      <c r="AI820" s="2"/>
      <c r="AJ820" s="2"/>
      <c r="AK820" s="2"/>
      <c r="AL820" s="2"/>
      <c r="AM820" s="2"/>
    </row>
    <row r="821" spans="16:39" x14ac:dyDescent="0.2">
      <c r="P821" s="2"/>
      <c r="Q821" s="2"/>
      <c r="S821" s="2"/>
      <c r="U821" s="2"/>
      <c r="V821" s="2"/>
      <c r="W821" s="2"/>
      <c r="X821" s="2"/>
      <c r="Y821" s="2"/>
      <c r="Z821" s="2"/>
      <c r="AA821" s="2"/>
      <c r="AB821" s="2"/>
      <c r="AC821" s="2"/>
      <c r="AD821" s="2"/>
      <c r="AE821" s="2"/>
      <c r="AF821" s="2"/>
      <c r="AG821" s="2"/>
      <c r="AH821" s="2"/>
      <c r="AI821" s="2"/>
      <c r="AJ821" s="2"/>
      <c r="AK821" s="2"/>
      <c r="AL821" s="2"/>
      <c r="AM821" s="2"/>
    </row>
    <row r="822" spans="16:39" x14ac:dyDescent="0.2">
      <c r="P822" s="2"/>
      <c r="Q822" s="2"/>
      <c r="S822" s="2"/>
      <c r="U822" s="2"/>
      <c r="V822" s="2"/>
      <c r="W822" s="2"/>
      <c r="X822" s="2"/>
      <c r="Y822" s="2"/>
      <c r="Z822" s="2"/>
      <c r="AA822" s="2"/>
      <c r="AB822" s="2"/>
      <c r="AC822" s="2"/>
      <c r="AD822" s="2"/>
      <c r="AE822" s="2"/>
      <c r="AF822" s="2"/>
      <c r="AG822" s="2"/>
      <c r="AH822" s="2"/>
      <c r="AI822" s="2"/>
      <c r="AJ822" s="2"/>
      <c r="AK822" s="2"/>
      <c r="AL822" s="2"/>
      <c r="AM822" s="2"/>
    </row>
    <row r="823" spans="16:39" x14ac:dyDescent="0.2">
      <c r="P823" s="2"/>
      <c r="Q823" s="2"/>
      <c r="S823" s="2"/>
      <c r="U823" s="2"/>
      <c r="V823" s="2"/>
      <c r="W823" s="2"/>
      <c r="X823" s="2"/>
      <c r="Y823" s="2"/>
      <c r="Z823" s="2"/>
      <c r="AA823" s="2"/>
      <c r="AB823" s="2"/>
      <c r="AC823" s="2"/>
      <c r="AD823" s="2"/>
      <c r="AE823" s="2"/>
      <c r="AF823" s="2"/>
      <c r="AG823" s="2"/>
      <c r="AH823" s="2"/>
      <c r="AI823" s="2"/>
      <c r="AJ823" s="2"/>
      <c r="AK823" s="2"/>
      <c r="AL823" s="2"/>
      <c r="AM823" s="2"/>
    </row>
    <row r="824" spans="16:39" x14ac:dyDescent="0.2">
      <c r="P824" s="2"/>
      <c r="Q824" s="2"/>
      <c r="S824" s="2"/>
      <c r="U824" s="2"/>
      <c r="V824" s="2"/>
      <c r="W824" s="2"/>
      <c r="X824" s="2"/>
      <c r="Y824" s="2"/>
      <c r="Z824" s="2"/>
      <c r="AA824" s="2"/>
      <c r="AB824" s="2"/>
      <c r="AC824" s="2"/>
      <c r="AD824" s="2"/>
      <c r="AE824" s="2"/>
      <c r="AF824" s="2"/>
      <c r="AG824" s="2"/>
      <c r="AH824" s="2"/>
      <c r="AI824" s="2"/>
      <c r="AJ824" s="2"/>
      <c r="AK824" s="2"/>
      <c r="AL824" s="2"/>
      <c r="AM824" s="2"/>
    </row>
    <row r="825" spans="16:39" x14ac:dyDescent="0.2">
      <c r="P825" s="2"/>
      <c r="Q825" s="2"/>
      <c r="S825" s="2"/>
      <c r="U825" s="2"/>
      <c r="V825" s="2"/>
      <c r="W825" s="2"/>
      <c r="X825" s="2"/>
      <c r="Y825" s="2"/>
      <c r="Z825" s="2"/>
      <c r="AA825" s="2"/>
      <c r="AB825" s="2"/>
      <c r="AC825" s="2"/>
      <c r="AD825" s="2"/>
      <c r="AE825" s="2"/>
      <c r="AF825" s="2"/>
      <c r="AG825" s="2"/>
      <c r="AH825" s="2"/>
      <c r="AI825" s="2"/>
      <c r="AJ825" s="2"/>
      <c r="AK825" s="2"/>
      <c r="AL825" s="2"/>
      <c r="AM825" s="2"/>
    </row>
    <row r="826" spans="16:39" x14ac:dyDescent="0.2">
      <c r="P826" s="2"/>
      <c r="Q826" s="2"/>
      <c r="S826" s="2"/>
      <c r="U826" s="2"/>
      <c r="V826" s="2"/>
      <c r="W826" s="2"/>
      <c r="X826" s="2"/>
      <c r="Y826" s="2"/>
      <c r="Z826" s="2"/>
      <c r="AA826" s="2"/>
      <c r="AB826" s="2"/>
      <c r="AC826" s="2"/>
      <c r="AD826" s="2"/>
      <c r="AE826" s="2"/>
      <c r="AF826" s="2"/>
      <c r="AG826" s="2"/>
      <c r="AH826" s="2"/>
      <c r="AI826" s="2"/>
      <c r="AJ826" s="2"/>
      <c r="AK826" s="2"/>
      <c r="AL826" s="2"/>
      <c r="AM826" s="2"/>
    </row>
    <row r="827" spans="16:39" x14ac:dyDescent="0.2">
      <c r="P827" s="2"/>
      <c r="Q827" s="2"/>
      <c r="S827" s="2"/>
      <c r="U827" s="2"/>
      <c r="V827" s="2"/>
      <c r="W827" s="2"/>
      <c r="X827" s="2"/>
      <c r="Y827" s="2"/>
      <c r="Z827" s="2"/>
      <c r="AA827" s="2"/>
      <c r="AB827" s="2"/>
      <c r="AC827" s="2"/>
      <c r="AD827" s="2"/>
      <c r="AE827" s="2"/>
      <c r="AF827" s="2"/>
      <c r="AG827" s="2"/>
      <c r="AH827" s="2"/>
      <c r="AI827" s="2"/>
      <c r="AJ827" s="2"/>
      <c r="AK827" s="2"/>
      <c r="AL827" s="2"/>
      <c r="AM827" s="2"/>
    </row>
    <row r="828" spans="16:39" x14ac:dyDescent="0.2">
      <c r="P828" s="2"/>
      <c r="Q828" s="2"/>
      <c r="S828" s="2"/>
      <c r="U828" s="2"/>
      <c r="V828" s="2"/>
      <c r="W828" s="2"/>
      <c r="X828" s="2"/>
      <c r="Y828" s="2"/>
      <c r="Z828" s="2"/>
      <c r="AA828" s="2"/>
      <c r="AB828" s="2"/>
      <c r="AC828" s="2"/>
      <c r="AD828" s="2"/>
      <c r="AE828" s="2"/>
      <c r="AF828" s="2"/>
      <c r="AG828" s="2"/>
      <c r="AH828" s="2"/>
      <c r="AI828" s="2"/>
      <c r="AJ828" s="2"/>
      <c r="AK828" s="2"/>
      <c r="AL828" s="2"/>
      <c r="AM828" s="2"/>
    </row>
    <row r="829" spans="16:39" x14ac:dyDescent="0.2">
      <c r="P829" s="2"/>
      <c r="Q829" s="2"/>
      <c r="S829" s="2"/>
      <c r="U829" s="2"/>
      <c r="V829" s="2"/>
      <c r="W829" s="2"/>
      <c r="X829" s="2"/>
      <c r="Y829" s="2"/>
      <c r="Z829" s="2"/>
      <c r="AA829" s="2"/>
      <c r="AB829" s="2"/>
      <c r="AC829" s="2"/>
      <c r="AD829" s="2"/>
      <c r="AE829" s="2"/>
      <c r="AF829" s="2"/>
      <c r="AG829" s="2"/>
      <c r="AH829" s="2"/>
      <c r="AI829" s="2"/>
      <c r="AJ829" s="2"/>
      <c r="AK829" s="2"/>
      <c r="AL829" s="2"/>
      <c r="AM829" s="2"/>
    </row>
    <row r="830" spans="16:39" x14ac:dyDescent="0.2">
      <c r="P830" s="2"/>
      <c r="Q830" s="2"/>
      <c r="S830" s="2"/>
      <c r="U830" s="2"/>
      <c r="V830" s="2"/>
      <c r="W830" s="2"/>
      <c r="X830" s="2"/>
      <c r="Y830" s="2"/>
      <c r="Z830" s="2"/>
      <c r="AA830" s="2"/>
      <c r="AB830" s="2"/>
      <c r="AC830" s="2"/>
      <c r="AD830" s="2"/>
      <c r="AE830" s="2"/>
      <c r="AF830" s="2"/>
      <c r="AG830" s="2"/>
      <c r="AH830" s="2"/>
      <c r="AI830" s="2"/>
      <c r="AJ830" s="2"/>
      <c r="AK830" s="2"/>
      <c r="AL830" s="2"/>
      <c r="AM830" s="2"/>
    </row>
    <row r="831" spans="16:39" x14ac:dyDescent="0.2">
      <c r="P831" s="2"/>
      <c r="Q831" s="2"/>
      <c r="S831" s="2"/>
      <c r="U831" s="2"/>
      <c r="V831" s="2"/>
      <c r="W831" s="2"/>
      <c r="X831" s="2"/>
      <c r="Y831" s="2"/>
      <c r="Z831" s="2"/>
      <c r="AA831" s="2"/>
      <c r="AB831" s="2"/>
      <c r="AC831" s="2"/>
      <c r="AD831" s="2"/>
      <c r="AE831" s="2"/>
      <c r="AF831" s="2"/>
      <c r="AG831" s="2"/>
      <c r="AH831" s="2"/>
      <c r="AI831" s="2"/>
      <c r="AJ831" s="2"/>
      <c r="AK831" s="2"/>
      <c r="AL831" s="2"/>
      <c r="AM831" s="2"/>
    </row>
    <row r="832" spans="16:39" x14ac:dyDescent="0.2">
      <c r="P832" s="2"/>
      <c r="Q832" s="2"/>
      <c r="S832" s="2"/>
      <c r="U832" s="2"/>
      <c r="V832" s="2"/>
      <c r="W832" s="2"/>
      <c r="X832" s="2"/>
      <c r="Y832" s="2"/>
      <c r="Z832" s="2"/>
      <c r="AA832" s="2"/>
      <c r="AB832" s="2"/>
      <c r="AC832" s="2"/>
      <c r="AD832" s="2"/>
      <c r="AE832" s="2"/>
      <c r="AF832" s="2"/>
      <c r="AG832" s="2"/>
      <c r="AH832" s="2"/>
      <c r="AI832" s="2"/>
      <c r="AJ832" s="2"/>
      <c r="AK832" s="2"/>
      <c r="AL832" s="2"/>
      <c r="AM832" s="2"/>
    </row>
    <row r="833" spans="16:39" x14ac:dyDescent="0.2">
      <c r="P833" s="2"/>
      <c r="Q833" s="2"/>
      <c r="S833" s="2"/>
      <c r="U833" s="2"/>
      <c r="V833" s="2"/>
      <c r="W833" s="2"/>
      <c r="X833" s="2"/>
      <c r="Y833" s="2"/>
      <c r="Z833" s="2"/>
      <c r="AA833" s="2"/>
      <c r="AB833" s="2"/>
      <c r="AC833" s="2"/>
      <c r="AD833" s="2"/>
      <c r="AE833" s="2"/>
      <c r="AF833" s="2"/>
      <c r="AG833" s="2"/>
      <c r="AH833" s="2"/>
      <c r="AI833" s="2"/>
      <c r="AJ833" s="2"/>
      <c r="AK833" s="2"/>
      <c r="AL833" s="2"/>
      <c r="AM833" s="2"/>
    </row>
    <row r="834" spans="16:39" x14ac:dyDescent="0.2">
      <c r="P834" s="2"/>
      <c r="Q834" s="2"/>
      <c r="S834" s="2"/>
      <c r="U834" s="2"/>
      <c r="V834" s="2"/>
      <c r="W834" s="2"/>
      <c r="X834" s="2"/>
      <c r="Y834" s="2"/>
      <c r="Z834" s="2"/>
      <c r="AA834" s="2"/>
      <c r="AB834" s="2"/>
      <c r="AC834" s="2"/>
      <c r="AD834" s="2"/>
      <c r="AE834" s="2"/>
      <c r="AF834" s="2"/>
      <c r="AG834" s="2"/>
      <c r="AH834" s="2"/>
      <c r="AI834" s="2"/>
      <c r="AJ834" s="2"/>
      <c r="AK834" s="2"/>
      <c r="AL834" s="2"/>
      <c r="AM834" s="2"/>
    </row>
    <row r="835" spans="16:39" x14ac:dyDescent="0.2">
      <c r="P835" s="2"/>
      <c r="Q835" s="2"/>
      <c r="S835" s="2"/>
      <c r="U835" s="2"/>
      <c r="V835" s="2"/>
      <c r="W835" s="2"/>
      <c r="X835" s="2"/>
      <c r="Y835" s="2"/>
      <c r="Z835" s="2"/>
      <c r="AA835" s="2"/>
      <c r="AB835" s="2"/>
      <c r="AC835" s="2"/>
      <c r="AD835" s="2"/>
      <c r="AE835" s="2"/>
      <c r="AF835" s="2"/>
      <c r="AG835" s="2"/>
      <c r="AH835" s="2"/>
      <c r="AI835" s="2"/>
      <c r="AJ835" s="2"/>
      <c r="AK835" s="2"/>
      <c r="AL835" s="2"/>
      <c r="AM835" s="2"/>
    </row>
    <row r="836" spans="16:39" x14ac:dyDescent="0.2">
      <c r="P836" s="2"/>
      <c r="Q836" s="2"/>
      <c r="S836" s="2"/>
      <c r="U836" s="2"/>
      <c r="V836" s="2"/>
      <c r="W836" s="2"/>
      <c r="X836" s="2"/>
      <c r="Y836" s="2"/>
      <c r="Z836" s="2"/>
      <c r="AA836" s="2"/>
      <c r="AB836" s="2"/>
      <c r="AC836" s="2"/>
      <c r="AD836" s="2"/>
      <c r="AE836" s="2"/>
      <c r="AF836" s="2"/>
      <c r="AG836" s="2"/>
      <c r="AH836" s="2"/>
      <c r="AI836" s="2"/>
      <c r="AJ836" s="2"/>
      <c r="AK836" s="2"/>
      <c r="AL836" s="2"/>
      <c r="AM836" s="2"/>
    </row>
    <row r="837" spans="16:39" x14ac:dyDescent="0.2">
      <c r="P837" s="2"/>
      <c r="Q837" s="2"/>
      <c r="S837" s="2"/>
      <c r="U837" s="2"/>
      <c r="V837" s="2"/>
      <c r="W837" s="2"/>
      <c r="X837" s="2"/>
      <c r="Y837" s="2"/>
      <c r="Z837" s="2"/>
      <c r="AA837" s="2"/>
      <c r="AB837" s="2"/>
      <c r="AC837" s="2"/>
      <c r="AD837" s="2"/>
      <c r="AE837" s="2"/>
      <c r="AF837" s="2"/>
      <c r="AG837" s="2"/>
      <c r="AH837" s="2"/>
      <c r="AI837" s="2"/>
      <c r="AJ837" s="2"/>
      <c r="AK837" s="2"/>
      <c r="AL837" s="2"/>
      <c r="AM837" s="2"/>
    </row>
    <row r="838" spans="16:39" x14ac:dyDescent="0.2">
      <c r="P838" s="2"/>
      <c r="Q838" s="2"/>
      <c r="S838" s="2"/>
      <c r="U838" s="2"/>
      <c r="V838" s="2"/>
      <c r="W838" s="2"/>
      <c r="X838" s="2"/>
      <c r="Y838" s="2"/>
      <c r="Z838" s="2"/>
      <c r="AA838" s="2"/>
      <c r="AB838" s="2"/>
      <c r="AC838" s="2"/>
      <c r="AD838" s="2"/>
      <c r="AE838" s="2"/>
      <c r="AF838" s="2"/>
      <c r="AG838" s="2"/>
      <c r="AH838" s="2"/>
      <c r="AI838" s="2"/>
      <c r="AJ838" s="2"/>
      <c r="AK838" s="2"/>
      <c r="AL838" s="2"/>
      <c r="AM838" s="2"/>
    </row>
    <row r="839" spans="16:39" x14ac:dyDescent="0.2">
      <c r="P839" s="2"/>
      <c r="Q839" s="2"/>
      <c r="S839" s="2"/>
      <c r="U839" s="2"/>
      <c r="V839" s="2"/>
      <c r="W839" s="2"/>
      <c r="X839" s="2"/>
      <c r="Y839" s="2"/>
      <c r="Z839" s="2"/>
      <c r="AA839" s="2"/>
      <c r="AB839" s="2"/>
      <c r="AC839" s="2"/>
      <c r="AD839" s="2"/>
      <c r="AE839" s="2"/>
      <c r="AF839" s="2"/>
      <c r="AG839" s="2"/>
      <c r="AH839" s="2"/>
      <c r="AI839" s="2"/>
      <c r="AJ839" s="2"/>
      <c r="AK839" s="2"/>
      <c r="AL839" s="2"/>
      <c r="AM839" s="2"/>
    </row>
    <row r="840" spans="16:39" x14ac:dyDescent="0.2">
      <c r="P840" s="2"/>
      <c r="Q840" s="2"/>
      <c r="S840" s="2"/>
      <c r="U840" s="2"/>
      <c r="V840" s="2"/>
      <c r="W840" s="2"/>
      <c r="X840" s="2"/>
      <c r="Y840" s="2"/>
      <c r="Z840" s="2"/>
      <c r="AA840" s="2"/>
      <c r="AB840" s="2"/>
      <c r="AC840" s="2"/>
      <c r="AD840" s="2"/>
      <c r="AE840" s="2"/>
      <c r="AF840" s="2"/>
      <c r="AG840" s="2"/>
      <c r="AH840" s="2"/>
      <c r="AI840" s="2"/>
      <c r="AJ840" s="2"/>
      <c r="AK840" s="2"/>
      <c r="AL840" s="2"/>
      <c r="AM840" s="2"/>
    </row>
    <row r="841" spans="16:39" x14ac:dyDescent="0.2">
      <c r="P841" s="2"/>
      <c r="Q841" s="2"/>
      <c r="S841" s="2"/>
      <c r="U841" s="2"/>
      <c r="V841" s="2"/>
      <c r="W841" s="2"/>
      <c r="X841" s="2"/>
      <c r="Y841" s="2"/>
      <c r="Z841" s="2"/>
      <c r="AA841" s="2"/>
      <c r="AB841" s="2"/>
      <c r="AC841" s="2"/>
      <c r="AD841" s="2"/>
      <c r="AE841" s="2"/>
      <c r="AF841" s="2"/>
      <c r="AG841" s="2"/>
      <c r="AH841" s="2"/>
      <c r="AI841" s="2"/>
      <c r="AJ841" s="2"/>
      <c r="AK841" s="2"/>
      <c r="AL841" s="2"/>
      <c r="AM841" s="2"/>
    </row>
    <row r="842" spans="16:39" x14ac:dyDescent="0.2">
      <c r="P842" s="2"/>
      <c r="Q842" s="2"/>
      <c r="S842" s="2"/>
      <c r="U842" s="2"/>
      <c r="V842" s="2"/>
      <c r="W842" s="2"/>
      <c r="X842" s="2"/>
      <c r="Y842" s="2"/>
      <c r="Z842" s="2"/>
      <c r="AA842" s="2"/>
      <c r="AB842" s="2"/>
      <c r="AC842" s="2"/>
      <c r="AD842" s="2"/>
      <c r="AE842" s="2"/>
      <c r="AF842" s="2"/>
      <c r="AG842" s="2"/>
      <c r="AH842" s="2"/>
      <c r="AI842" s="2"/>
      <c r="AJ842" s="2"/>
      <c r="AK842" s="2"/>
      <c r="AL842" s="2"/>
      <c r="AM842" s="2"/>
    </row>
    <row r="843" spans="16:39" x14ac:dyDescent="0.2">
      <c r="P843" s="2"/>
      <c r="Q843" s="2"/>
      <c r="S843" s="2"/>
      <c r="U843" s="2"/>
      <c r="V843" s="2"/>
      <c r="W843" s="2"/>
      <c r="X843" s="2"/>
      <c r="Y843" s="2"/>
      <c r="Z843" s="2"/>
      <c r="AA843" s="2"/>
      <c r="AB843" s="2"/>
      <c r="AC843" s="2"/>
      <c r="AD843" s="2"/>
      <c r="AE843" s="2"/>
      <c r="AF843" s="2"/>
      <c r="AG843" s="2"/>
      <c r="AH843" s="2"/>
      <c r="AI843" s="2"/>
      <c r="AJ843" s="2"/>
      <c r="AK843" s="2"/>
      <c r="AL843" s="2"/>
      <c r="AM843" s="2"/>
    </row>
    <row r="844" spans="16:39" x14ac:dyDescent="0.2">
      <c r="P844" s="2"/>
      <c r="Q844" s="2"/>
      <c r="S844" s="2"/>
      <c r="U844" s="2"/>
      <c r="V844" s="2"/>
      <c r="W844" s="2"/>
      <c r="X844" s="2"/>
      <c r="Y844" s="2"/>
      <c r="Z844" s="2"/>
      <c r="AA844" s="2"/>
      <c r="AB844" s="2"/>
      <c r="AC844" s="2"/>
      <c r="AD844" s="2"/>
      <c r="AE844" s="2"/>
      <c r="AF844" s="2"/>
      <c r="AG844" s="2"/>
      <c r="AH844" s="2"/>
      <c r="AI844" s="2"/>
      <c r="AJ844" s="2"/>
      <c r="AK844" s="2"/>
      <c r="AL844" s="2"/>
      <c r="AM844" s="2"/>
    </row>
    <row r="845" spans="16:39" x14ac:dyDescent="0.2">
      <c r="P845" s="2"/>
      <c r="Q845" s="2"/>
      <c r="S845" s="2"/>
      <c r="U845" s="2"/>
      <c r="V845" s="2"/>
      <c r="W845" s="2"/>
      <c r="X845" s="2"/>
      <c r="Y845" s="2"/>
      <c r="Z845" s="2"/>
      <c r="AA845" s="2"/>
      <c r="AB845" s="2"/>
      <c r="AC845" s="2"/>
      <c r="AD845" s="2"/>
      <c r="AE845" s="2"/>
      <c r="AF845" s="2"/>
      <c r="AG845" s="2"/>
      <c r="AH845" s="2"/>
      <c r="AI845" s="2"/>
      <c r="AJ845" s="2"/>
      <c r="AK845" s="2"/>
      <c r="AL845" s="2"/>
      <c r="AM845" s="2"/>
    </row>
    <row r="846" spans="16:39" x14ac:dyDescent="0.2">
      <c r="P846" s="2"/>
      <c r="Q846" s="2"/>
      <c r="S846" s="2"/>
      <c r="U846" s="2"/>
      <c r="V846" s="2"/>
      <c r="W846" s="2"/>
      <c r="X846" s="2"/>
      <c r="Y846" s="2"/>
      <c r="Z846" s="2"/>
      <c r="AA846" s="2"/>
      <c r="AB846" s="2"/>
      <c r="AC846" s="2"/>
      <c r="AD846" s="2"/>
      <c r="AE846" s="2"/>
      <c r="AF846" s="2"/>
      <c r="AG846" s="2"/>
      <c r="AH846" s="2"/>
      <c r="AI846" s="2"/>
      <c r="AJ846" s="2"/>
      <c r="AK846" s="2"/>
      <c r="AL846" s="2"/>
      <c r="AM846" s="2"/>
    </row>
    <row r="847" spans="16:39" x14ac:dyDescent="0.2">
      <c r="P847" s="2"/>
      <c r="Q847" s="2"/>
      <c r="S847" s="2"/>
      <c r="U847" s="2"/>
      <c r="V847" s="2"/>
      <c r="W847" s="2"/>
      <c r="X847" s="2"/>
      <c r="Y847" s="2"/>
      <c r="Z847" s="2"/>
      <c r="AA847" s="2"/>
      <c r="AB847" s="2"/>
      <c r="AC847" s="2"/>
      <c r="AD847" s="2"/>
      <c r="AE847" s="2"/>
      <c r="AF847" s="2"/>
      <c r="AG847" s="2"/>
      <c r="AH847" s="2"/>
      <c r="AI847" s="2"/>
      <c r="AJ847" s="2"/>
      <c r="AK847" s="2"/>
      <c r="AL847" s="2"/>
      <c r="AM847" s="2"/>
    </row>
    <row r="848" spans="16:39" x14ac:dyDescent="0.2">
      <c r="P848" s="2"/>
      <c r="Q848" s="2"/>
      <c r="S848" s="2"/>
      <c r="U848" s="2"/>
      <c r="V848" s="2"/>
      <c r="W848" s="2"/>
      <c r="X848" s="2"/>
      <c r="Y848" s="2"/>
      <c r="Z848" s="2"/>
      <c r="AA848" s="2"/>
      <c r="AB848" s="2"/>
      <c r="AC848" s="2"/>
      <c r="AD848" s="2"/>
      <c r="AE848" s="2"/>
      <c r="AF848" s="2"/>
      <c r="AG848" s="2"/>
      <c r="AH848" s="2"/>
      <c r="AI848" s="2"/>
      <c r="AJ848" s="2"/>
      <c r="AK848" s="2"/>
      <c r="AL848" s="2"/>
      <c r="AM848" s="2"/>
    </row>
    <row r="849" spans="16:39" x14ac:dyDescent="0.2">
      <c r="P849" s="2"/>
      <c r="Q849" s="2"/>
      <c r="S849" s="2"/>
      <c r="U849" s="2"/>
      <c r="V849" s="2"/>
      <c r="W849" s="2"/>
      <c r="X849" s="2"/>
      <c r="Y849" s="2"/>
      <c r="Z849" s="2"/>
      <c r="AA849" s="2"/>
      <c r="AB849" s="2"/>
      <c r="AC849" s="2"/>
      <c r="AD849" s="2"/>
      <c r="AE849" s="2"/>
      <c r="AF849" s="2"/>
      <c r="AG849" s="2"/>
      <c r="AH849" s="2"/>
      <c r="AI849" s="2"/>
      <c r="AJ849" s="2"/>
      <c r="AK849" s="2"/>
      <c r="AL849" s="2"/>
      <c r="AM849" s="2"/>
    </row>
    <row r="850" spans="16:39" x14ac:dyDescent="0.2">
      <c r="P850" s="2"/>
      <c r="Q850" s="2"/>
      <c r="S850" s="2"/>
      <c r="U850" s="2"/>
      <c r="V850" s="2"/>
      <c r="W850" s="2"/>
      <c r="X850" s="2"/>
      <c r="Y850" s="2"/>
      <c r="Z850" s="2"/>
      <c r="AA850" s="2"/>
      <c r="AB850" s="2"/>
      <c r="AC850" s="2"/>
      <c r="AD850" s="2"/>
      <c r="AE850" s="2"/>
      <c r="AF850" s="2"/>
      <c r="AG850" s="2"/>
      <c r="AH850" s="2"/>
      <c r="AI850" s="2"/>
      <c r="AJ850" s="2"/>
      <c r="AK850" s="2"/>
      <c r="AL850" s="2"/>
      <c r="AM850" s="2"/>
    </row>
    <row r="851" spans="16:39" x14ac:dyDescent="0.2">
      <c r="P851" s="2"/>
      <c r="Q851" s="2"/>
      <c r="S851" s="2"/>
      <c r="U851" s="2"/>
      <c r="V851" s="2"/>
      <c r="W851" s="2"/>
      <c r="X851" s="2"/>
      <c r="Y851" s="2"/>
      <c r="Z851" s="2"/>
      <c r="AA851" s="2"/>
      <c r="AB851" s="2"/>
      <c r="AC851" s="2"/>
      <c r="AD851" s="2"/>
      <c r="AE851" s="2"/>
      <c r="AF851" s="2"/>
      <c r="AG851" s="2"/>
      <c r="AH851" s="2"/>
      <c r="AI851" s="2"/>
      <c r="AJ851" s="2"/>
      <c r="AK851" s="2"/>
      <c r="AL851" s="2"/>
      <c r="AM851" s="2"/>
    </row>
    <row r="852" spans="16:39" x14ac:dyDescent="0.2">
      <c r="P852" s="2"/>
      <c r="Q852" s="2"/>
      <c r="S852" s="2"/>
      <c r="U852" s="2"/>
      <c r="V852" s="2"/>
      <c r="W852" s="2"/>
      <c r="X852" s="2"/>
      <c r="Y852" s="2"/>
      <c r="Z852" s="2"/>
      <c r="AA852" s="2"/>
      <c r="AB852" s="2"/>
      <c r="AC852" s="2"/>
      <c r="AD852" s="2"/>
      <c r="AE852" s="2"/>
      <c r="AF852" s="2"/>
      <c r="AG852" s="2"/>
      <c r="AH852" s="2"/>
      <c r="AI852" s="2"/>
      <c r="AJ852" s="2"/>
      <c r="AK852" s="2"/>
      <c r="AL852" s="2"/>
      <c r="AM852" s="2"/>
    </row>
    <row r="853" spans="16:39" x14ac:dyDescent="0.2">
      <c r="P853" s="2"/>
      <c r="Q853" s="2"/>
      <c r="S853" s="2"/>
      <c r="U853" s="2"/>
      <c r="V853" s="2"/>
      <c r="W853" s="2"/>
      <c r="X853" s="2"/>
      <c r="Y853" s="2"/>
      <c r="Z853" s="2"/>
      <c r="AA853" s="2"/>
      <c r="AB853" s="2"/>
      <c r="AC853" s="2"/>
      <c r="AD853" s="2"/>
      <c r="AE853" s="2"/>
      <c r="AF853" s="2"/>
      <c r="AG853" s="2"/>
      <c r="AH853" s="2"/>
      <c r="AI853" s="2"/>
      <c r="AJ853" s="2"/>
      <c r="AK853" s="2"/>
      <c r="AL853" s="2"/>
      <c r="AM853" s="2"/>
    </row>
    <row r="854" spans="16:39" x14ac:dyDescent="0.2">
      <c r="P854" s="2"/>
      <c r="Q854" s="2"/>
      <c r="S854" s="2"/>
      <c r="U854" s="2"/>
      <c r="V854" s="2"/>
      <c r="W854" s="2"/>
      <c r="X854" s="2"/>
      <c r="Y854" s="2"/>
      <c r="Z854" s="2"/>
      <c r="AA854" s="2"/>
      <c r="AB854" s="2"/>
      <c r="AC854" s="2"/>
      <c r="AD854" s="2"/>
      <c r="AE854" s="2"/>
      <c r="AF854" s="2"/>
      <c r="AG854" s="2"/>
      <c r="AH854" s="2"/>
      <c r="AI854" s="2"/>
      <c r="AJ854" s="2"/>
      <c r="AK854" s="2"/>
      <c r="AL854" s="2"/>
      <c r="AM854" s="2"/>
    </row>
    <row r="855" spans="16:39" x14ac:dyDescent="0.2">
      <c r="P855" s="2"/>
      <c r="Q855" s="2"/>
      <c r="S855" s="2"/>
      <c r="U855" s="2"/>
      <c r="V855" s="2"/>
      <c r="W855" s="2"/>
      <c r="X855" s="2"/>
      <c r="Y855" s="2"/>
      <c r="Z855" s="2"/>
      <c r="AA855" s="2"/>
      <c r="AB855" s="2"/>
      <c r="AC855" s="2"/>
      <c r="AD855" s="2"/>
      <c r="AE855" s="2"/>
      <c r="AF855" s="2"/>
      <c r="AG855" s="2"/>
      <c r="AH855" s="2"/>
      <c r="AI855" s="2"/>
      <c r="AJ855" s="2"/>
      <c r="AK855" s="2"/>
      <c r="AL855" s="2"/>
      <c r="AM855" s="2"/>
    </row>
    <row r="856" spans="16:39" x14ac:dyDescent="0.2">
      <c r="P856" s="2"/>
      <c r="Q856" s="2"/>
      <c r="S856" s="2"/>
      <c r="U856" s="2"/>
      <c r="V856" s="2"/>
      <c r="W856" s="2"/>
      <c r="X856" s="2"/>
      <c r="Y856" s="2"/>
      <c r="Z856" s="2"/>
      <c r="AA856" s="2"/>
      <c r="AB856" s="2"/>
      <c r="AC856" s="2"/>
      <c r="AD856" s="2"/>
      <c r="AE856" s="2"/>
      <c r="AF856" s="2"/>
      <c r="AG856" s="2"/>
      <c r="AH856" s="2"/>
      <c r="AI856" s="2"/>
      <c r="AJ856" s="2"/>
      <c r="AK856" s="2"/>
      <c r="AL856" s="2"/>
      <c r="AM856" s="2"/>
    </row>
    <row r="857" spans="16:39" x14ac:dyDescent="0.2">
      <c r="P857" s="2"/>
      <c r="Q857" s="2"/>
      <c r="S857" s="2"/>
      <c r="U857" s="2"/>
      <c r="V857" s="2"/>
      <c r="W857" s="2"/>
      <c r="X857" s="2"/>
      <c r="Y857" s="2"/>
      <c r="Z857" s="2"/>
      <c r="AA857" s="2"/>
      <c r="AB857" s="2"/>
      <c r="AC857" s="2"/>
      <c r="AD857" s="2"/>
      <c r="AE857" s="2"/>
      <c r="AF857" s="2"/>
      <c r="AG857" s="2"/>
      <c r="AH857" s="2"/>
      <c r="AI857" s="2"/>
      <c r="AJ857" s="2"/>
      <c r="AK857" s="2"/>
      <c r="AL857" s="2"/>
      <c r="AM857" s="2"/>
    </row>
    <row r="858" spans="16:39" x14ac:dyDescent="0.2">
      <c r="P858" s="2"/>
      <c r="Q858" s="2"/>
      <c r="S858" s="2"/>
      <c r="U858" s="2"/>
      <c r="V858" s="2"/>
      <c r="W858" s="2"/>
      <c r="X858" s="2"/>
      <c r="Y858" s="2"/>
      <c r="Z858" s="2"/>
      <c r="AA858" s="2"/>
      <c r="AB858" s="2"/>
      <c r="AC858" s="2"/>
      <c r="AD858" s="2"/>
      <c r="AE858" s="2"/>
      <c r="AF858" s="2"/>
      <c r="AG858" s="2"/>
      <c r="AH858" s="2"/>
      <c r="AI858" s="2"/>
      <c r="AJ858" s="2"/>
      <c r="AK858" s="2"/>
      <c r="AL858" s="2"/>
      <c r="AM858" s="2"/>
    </row>
    <row r="859" spans="16:39" x14ac:dyDescent="0.2">
      <c r="P859" s="2"/>
      <c r="Q859" s="2"/>
      <c r="S859" s="2"/>
      <c r="U859" s="2"/>
      <c r="V859" s="2"/>
      <c r="W859" s="2"/>
      <c r="X859" s="2"/>
      <c r="Y859" s="2"/>
      <c r="Z859" s="2"/>
      <c r="AA859" s="2"/>
      <c r="AB859" s="2"/>
      <c r="AC859" s="2"/>
      <c r="AD859" s="2"/>
      <c r="AE859" s="2"/>
      <c r="AF859" s="2"/>
      <c r="AG859" s="2"/>
      <c r="AH859" s="2"/>
      <c r="AI859" s="2"/>
      <c r="AJ859" s="2"/>
      <c r="AK859" s="2"/>
      <c r="AL859" s="2"/>
      <c r="AM859" s="2"/>
    </row>
    <row r="860" spans="16:39" x14ac:dyDescent="0.2">
      <c r="P860" s="2"/>
      <c r="Q860" s="2"/>
      <c r="S860" s="2"/>
      <c r="U860" s="2"/>
      <c r="V860" s="2"/>
      <c r="W860" s="2"/>
      <c r="X860" s="2"/>
      <c r="Y860" s="2"/>
      <c r="Z860" s="2"/>
      <c r="AA860" s="2"/>
      <c r="AB860" s="2"/>
      <c r="AC860" s="2"/>
      <c r="AD860" s="2"/>
      <c r="AE860" s="2"/>
      <c r="AF860" s="2"/>
      <c r="AG860" s="2"/>
      <c r="AH860" s="2"/>
      <c r="AI860" s="2"/>
      <c r="AJ860" s="2"/>
      <c r="AK860" s="2"/>
      <c r="AL860" s="2"/>
      <c r="AM860" s="2"/>
    </row>
    <row r="861" spans="16:39" x14ac:dyDescent="0.2">
      <c r="P861" s="2"/>
      <c r="Q861" s="2"/>
      <c r="S861" s="2"/>
      <c r="U861" s="2"/>
      <c r="V861" s="2"/>
      <c r="W861" s="2"/>
      <c r="X861" s="2"/>
      <c r="Y861" s="2"/>
      <c r="Z861" s="2"/>
      <c r="AA861" s="2"/>
      <c r="AB861" s="2"/>
      <c r="AC861" s="2"/>
      <c r="AD861" s="2"/>
      <c r="AE861" s="2"/>
      <c r="AF861" s="2"/>
      <c r="AG861" s="2"/>
      <c r="AH861" s="2"/>
      <c r="AI861" s="2"/>
      <c r="AJ861" s="2"/>
      <c r="AK861" s="2"/>
      <c r="AL861" s="2"/>
      <c r="AM861" s="2"/>
    </row>
    <row r="862" spans="16:39" x14ac:dyDescent="0.2">
      <c r="P862" s="2"/>
      <c r="Q862" s="2"/>
      <c r="S862" s="2"/>
      <c r="U862" s="2"/>
      <c r="V862" s="2"/>
      <c r="W862" s="2"/>
      <c r="X862" s="2"/>
      <c r="Y862" s="2"/>
      <c r="Z862" s="2"/>
      <c r="AA862" s="2"/>
      <c r="AB862" s="2"/>
      <c r="AC862" s="2"/>
      <c r="AD862" s="2"/>
      <c r="AE862" s="2"/>
      <c r="AF862" s="2"/>
      <c r="AG862" s="2"/>
      <c r="AH862" s="2"/>
      <c r="AI862" s="2"/>
      <c r="AJ862" s="2"/>
      <c r="AK862" s="2"/>
      <c r="AL862" s="2"/>
      <c r="AM862" s="2"/>
    </row>
    <row r="863" spans="16:39" x14ac:dyDescent="0.2">
      <c r="P863" s="2"/>
      <c r="Q863" s="2"/>
      <c r="S863" s="2"/>
      <c r="U863" s="2"/>
      <c r="V863" s="2"/>
      <c r="W863" s="2"/>
      <c r="X863" s="2"/>
      <c r="Y863" s="2"/>
      <c r="Z863" s="2"/>
      <c r="AA863" s="2"/>
      <c r="AB863" s="2"/>
      <c r="AC863" s="2"/>
      <c r="AD863" s="2"/>
      <c r="AE863" s="2"/>
      <c r="AF863" s="2"/>
      <c r="AG863" s="2"/>
      <c r="AH863" s="2"/>
      <c r="AI863" s="2"/>
      <c r="AJ863" s="2"/>
      <c r="AK863" s="2"/>
      <c r="AL863" s="2"/>
      <c r="AM863" s="2"/>
    </row>
    <row r="864" spans="16:39" x14ac:dyDescent="0.2">
      <c r="P864" s="2"/>
      <c r="Q864" s="2"/>
      <c r="S864" s="2"/>
      <c r="U864" s="2"/>
      <c r="V864" s="2"/>
      <c r="W864" s="2"/>
      <c r="X864" s="2"/>
      <c r="Y864" s="2"/>
      <c r="Z864" s="2"/>
      <c r="AA864" s="2"/>
      <c r="AB864" s="2"/>
      <c r="AC864" s="2"/>
      <c r="AD864" s="2"/>
      <c r="AE864" s="2"/>
      <c r="AF864" s="2"/>
      <c r="AG864" s="2"/>
      <c r="AH864" s="2"/>
      <c r="AI864" s="2"/>
      <c r="AJ864" s="2"/>
      <c r="AK864" s="2"/>
      <c r="AL864" s="2"/>
      <c r="AM864" s="2"/>
    </row>
    <row r="865" spans="16:39" x14ac:dyDescent="0.2">
      <c r="P865" s="2"/>
      <c r="Q865" s="2"/>
      <c r="S865" s="2"/>
      <c r="U865" s="2"/>
      <c r="V865" s="2"/>
      <c r="W865" s="2"/>
      <c r="X865" s="2"/>
      <c r="Y865" s="2"/>
      <c r="Z865" s="2"/>
      <c r="AA865" s="2"/>
      <c r="AB865" s="2"/>
      <c r="AC865" s="2"/>
      <c r="AD865" s="2"/>
      <c r="AE865" s="2"/>
      <c r="AF865" s="2"/>
      <c r="AG865" s="2"/>
      <c r="AH865" s="2"/>
      <c r="AI865" s="2"/>
      <c r="AJ865" s="2"/>
      <c r="AK865" s="2"/>
      <c r="AL865" s="2"/>
      <c r="AM865" s="2"/>
    </row>
    <row r="866" spans="16:39" x14ac:dyDescent="0.2">
      <c r="P866" s="2"/>
      <c r="Q866" s="2"/>
      <c r="S866" s="2"/>
      <c r="U866" s="2"/>
      <c r="V866" s="2"/>
      <c r="W866" s="2"/>
      <c r="X866" s="2"/>
      <c r="Y866" s="2"/>
      <c r="Z866" s="2"/>
      <c r="AA866" s="2"/>
      <c r="AB866" s="2"/>
      <c r="AC866" s="2"/>
      <c r="AD866" s="2"/>
      <c r="AE866" s="2"/>
      <c r="AF866" s="2"/>
      <c r="AG866" s="2"/>
      <c r="AH866" s="2"/>
      <c r="AI866" s="2"/>
      <c r="AJ866" s="2"/>
      <c r="AK866" s="2"/>
      <c r="AL866" s="2"/>
      <c r="AM866" s="2"/>
    </row>
    <row r="867" spans="16:39" x14ac:dyDescent="0.2">
      <c r="P867" s="2"/>
      <c r="Q867" s="2"/>
      <c r="S867" s="2"/>
      <c r="U867" s="2"/>
      <c r="V867" s="2"/>
      <c r="W867" s="2"/>
      <c r="X867" s="2"/>
      <c r="Y867" s="2"/>
      <c r="Z867" s="2"/>
      <c r="AA867" s="2"/>
      <c r="AB867" s="2"/>
      <c r="AC867" s="2"/>
      <c r="AD867" s="2"/>
      <c r="AE867" s="2"/>
      <c r="AF867" s="2"/>
      <c r="AG867" s="2"/>
      <c r="AH867" s="2"/>
      <c r="AI867" s="2"/>
      <c r="AJ867" s="2"/>
      <c r="AK867" s="2"/>
      <c r="AL867" s="2"/>
      <c r="AM867" s="2"/>
    </row>
    <row r="868" spans="16:39" x14ac:dyDescent="0.2">
      <c r="P868" s="2"/>
      <c r="Q868" s="2"/>
      <c r="S868" s="2"/>
      <c r="U868" s="2"/>
      <c r="V868" s="2"/>
      <c r="W868" s="2"/>
      <c r="X868" s="2"/>
      <c r="Y868" s="2"/>
      <c r="Z868" s="2"/>
      <c r="AA868" s="2"/>
      <c r="AB868" s="2"/>
      <c r="AC868" s="2"/>
      <c r="AD868" s="2"/>
      <c r="AE868" s="2"/>
      <c r="AF868" s="2"/>
      <c r="AG868" s="2"/>
      <c r="AH868" s="2"/>
      <c r="AI868" s="2"/>
      <c r="AJ868" s="2"/>
      <c r="AK868" s="2"/>
      <c r="AL868" s="2"/>
      <c r="AM868" s="2"/>
    </row>
    <row r="869" spans="16:39" x14ac:dyDescent="0.2">
      <c r="P869" s="2"/>
      <c r="Q869" s="2"/>
      <c r="S869" s="2"/>
      <c r="U869" s="2"/>
      <c r="V869" s="2"/>
      <c r="W869" s="2"/>
      <c r="X869" s="2"/>
      <c r="Y869" s="2"/>
      <c r="Z869" s="2"/>
      <c r="AA869" s="2"/>
      <c r="AB869" s="2"/>
      <c r="AC869" s="2"/>
      <c r="AD869" s="2"/>
      <c r="AE869" s="2"/>
      <c r="AF869" s="2"/>
      <c r="AG869" s="2"/>
      <c r="AH869" s="2"/>
      <c r="AI869" s="2"/>
      <c r="AJ869" s="2"/>
      <c r="AK869" s="2"/>
      <c r="AL869" s="2"/>
      <c r="AM869" s="2"/>
    </row>
    <row r="870" spans="16:39" x14ac:dyDescent="0.2">
      <c r="P870" s="2"/>
      <c r="Q870" s="2"/>
      <c r="S870" s="2"/>
      <c r="U870" s="2"/>
      <c r="V870" s="2"/>
      <c r="W870" s="2"/>
      <c r="X870" s="2"/>
      <c r="Y870" s="2"/>
      <c r="Z870" s="2"/>
      <c r="AA870" s="2"/>
      <c r="AB870" s="2"/>
      <c r="AC870" s="2"/>
      <c r="AD870" s="2"/>
      <c r="AE870" s="2"/>
      <c r="AF870" s="2"/>
      <c r="AG870" s="2"/>
      <c r="AH870" s="2"/>
      <c r="AI870" s="2"/>
      <c r="AJ870" s="2"/>
      <c r="AK870" s="2"/>
      <c r="AL870" s="2"/>
      <c r="AM870" s="2"/>
    </row>
    <row r="871" spans="16:39" x14ac:dyDescent="0.2">
      <c r="P871" s="2"/>
      <c r="Q871" s="2"/>
      <c r="S871" s="2"/>
      <c r="U871" s="2"/>
      <c r="V871" s="2"/>
      <c r="W871" s="2"/>
      <c r="X871" s="2"/>
      <c r="Y871" s="2"/>
      <c r="Z871" s="2"/>
      <c r="AA871" s="2"/>
      <c r="AB871" s="2"/>
      <c r="AC871" s="2"/>
      <c r="AD871" s="2"/>
      <c r="AE871" s="2"/>
      <c r="AF871" s="2"/>
      <c r="AG871" s="2"/>
      <c r="AH871" s="2"/>
      <c r="AI871" s="2"/>
      <c r="AJ871" s="2"/>
      <c r="AK871" s="2"/>
      <c r="AL871" s="2"/>
      <c r="AM871" s="2"/>
    </row>
    <row r="872" spans="16:39" x14ac:dyDescent="0.2">
      <c r="P872" s="2"/>
      <c r="Q872" s="2"/>
      <c r="S872" s="2"/>
      <c r="U872" s="2"/>
      <c r="V872" s="2"/>
      <c r="W872" s="2"/>
      <c r="X872" s="2"/>
      <c r="Y872" s="2"/>
      <c r="Z872" s="2"/>
      <c r="AA872" s="2"/>
      <c r="AB872" s="2"/>
      <c r="AC872" s="2"/>
      <c r="AD872" s="2"/>
      <c r="AE872" s="2"/>
      <c r="AF872" s="2"/>
      <c r="AG872" s="2"/>
      <c r="AH872" s="2"/>
      <c r="AI872" s="2"/>
      <c r="AJ872" s="2"/>
      <c r="AK872" s="2"/>
      <c r="AL872" s="2"/>
      <c r="AM872" s="2"/>
    </row>
    <row r="873" spans="16:39" x14ac:dyDescent="0.2">
      <c r="P873" s="2"/>
      <c r="Q873" s="2"/>
      <c r="S873" s="2"/>
      <c r="U873" s="2"/>
      <c r="V873" s="2"/>
      <c r="W873" s="2"/>
      <c r="X873" s="2"/>
      <c r="Y873" s="2"/>
      <c r="Z873" s="2"/>
      <c r="AA873" s="2"/>
      <c r="AB873" s="2"/>
      <c r="AC873" s="2"/>
      <c r="AD873" s="2"/>
      <c r="AE873" s="2"/>
      <c r="AF873" s="2"/>
      <c r="AG873" s="2"/>
      <c r="AH873" s="2"/>
      <c r="AI873" s="2"/>
      <c r="AJ873" s="2"/>
      <c r="AK873" s="2"/>
      <c r="AL873" s="2"/>
      <c r="AM873" s="2"/>
    </row>
    <row r="874" spans="16:39" x14ac:dyDescent="0.2">
      <c r="P874" s="2"/>
      <c r="Q874" s="2"/>
      <c r="S874" s="2"/>
      <c r="U874" s="2"/>
      <c r="V874" s="2"/>
      <c r="W874" s="2"/>
      <c r="X874" s="2"/>
      <c r="Y874" s="2"/>
      <c r="Z874" s="2"/>
      <c r="AA874" s="2"/>
      <c r="AB874" s="2"/>
      <c r="AC874" s="2"/>
      <c r="AD874" s="2"/>
      <c r="AE874" s="2"/>
      <c r="AF874" s="2"/>
      <c r="AG874" s="2"/>
      <c r="AH874" s="2"/>
      <c r="AI874" s="2"/>
      <c r="AJ874" s="2"/>
      <c r="AK874" s="2"/>
      <c r="AL874" s="2"/>
      <c r="AM874" s="2"/>
    </row>
    <row r="875" spans="16:39" x14ac:dyDescent="0.2">
      <c r="P875" s="2"/>
      <c r="Q875" s="2"/>
      <c r="S875" s="2"/>
      <c r="U875" s="2"/>
      <c r="V875" s="2"/>
      <c r="W875" s="2"/>
      <c r="X875" s="2"/>
      <c r="Y875" s="2"/>
      <c r="Z875" s="2"/>
      <c r="AA875" s="2"/>
      <c r="AB875" s="2"/>
      <c r="AC875" s="2"/>
      <c r="AD875" s="2"/>
      <c r="AE875" s="2"/>
      <c r="AF875" s="2"/>
      <c r="AG875" s="2"/>
      <c r="AH875" s="2"/>
      <c r="AI875" s="2"/>
      <c r="AJ875" s="2"/>
      <c r="AK875" s="2"/>
      <c r="AL875" s="2"/>
      <c r="AM875" s="2"/>
    </row>
    <row r="876" spans="16:39" x14ac:dyDescent="0.2">
      <c r="P876" s="2"/>
      <c r="Q876" s="2"/>
      <c r="S876" s="2"/>
      <c r="U876" s="2"/>
      <c r="V876" s="2"/>
      <c r="W876" s="2"/>
      <c r="X876" s="2"/>
      <c r="Y876" s="2"/>
      <c r="Z876" s="2"/>
      <c r="AA876" s="2"/>
      <c r="AB876" s="2"/>
      <c r="AC876" s="2"/>
      <c r="AD876" s="2"/>
      <c r="AE876" s="2"/>
      <c r="AF876" s="2"/>
      <c r="AG876" s="2"/>
      <c r="AH876" s="2"/>
      <c r="AI876" s="2"/>
      <c r="AJ876" s="2"/>
      <c r="AK876" s="2"/>
      <c r="AL876" s="2"/>
      <c r="AM876" s="2"/>
    </row>
    <row r="877" spans="16:39" x14ac:dyDescent="0.2">
      <c r="P877" s="2"/>
      <c r="Q877" s="2"/>
      <c r="S877" s="2"/>
      <c r="U877" s="2"/>
      <c r="V877" s="2"/>
      <c r="W877" s="2"/>
      <c r="X877" s="2"/>
      <c r="Y877" s="2"/>
      <c r="Z877" s="2"/>
      <c r="AA877" s="2"/>
      <c r="AB877" s="2"/>
      <c r="AC877" s="2"/>
      <c r="AD877" s="2"/>
      <c r="AE877" s="2"/>
      <c r="AF877" s="2"/>
      <c r="AG877" s="2"/>
      <c r="AH877" s="2"/>
      <c r="AI877" s="2"/>
      <c r="AJ877" s="2"/>
      <c r="AK877" s="2"/>
      <c r="AL877" s="2"/>
      <c r="AM877" s="2"/>
    </row>
    <row r="878" spans="16:39" x14ac:dyDescent="0.2">
      <c r="P878" s="2"/>
      <c r="Q878" s="2"/>
      <c r="S878" s="2"/>
      <c r="U878" s="2"/>
      <c r="V878" s="2"/>
      <c r="W878" s="2"/>
      <c r="X878" s="2"/>
      <c r="Y878" s="2"/>
      <c r="Z878" s="2"/>
      <c r="AA878" s="2"/>
      <c r="AB878" s="2"/>
      <c r="AC878" s="2"/>
      <c r="AD878" s="2"/>
      <c r="AE878" s="2"/>
      <c r="AF878" s="2"/>
      <c r="AG878" s="2"/>
      <c r="AH878" s="2"/>
      <c r="AI878" s="2"/>
      <c r="AJ878" s="2"/>
      <c r="AK878" s="2"/>
      <c r="AL878" s="2"/>
      <c r="AM878" s="2"/>
    </row>
    <row r="879" spans="16:39" x14ac:dyDescent="0.2">
      <c r="P879" s="2"/>
      <c r="Q879" s="2"/>
      <c r="S879" s="2"/>
      <c r="U879" s="2"/>
      <c r="V879" s="2"/>
      <c r="W879" s="2"/>
      <c r="X879" s="2"/>
      <c r="Y879" s="2"/>
      <c r="Z879" s="2"/>
      <c r="AA879" s="2"/>
      <c r="AB879" s="2"/>
      <c r="AC879" s="2"/>
      <c r="AD879" s="2"/>
      <c r="AE879" s="2"/>
      <c r="AF879" s="2"/>
      <c r="AG879" s="2"/>
      <c r="AH879" s="2"/>
      <c r="AI879" s="2"/>
      <c r="AJ879" s="2"/>
      <c r="AK879" s="2"/>
      <c r="AL879" s="2"/>
      <c r="AM879" s="2"/>
    </row>
    <row r="880" spans="16:39" x14ac:dyDescent="0.2">
      <c r="P880" s="2"/>
      <c r="Q880" s="2"/>
      <c r="S880" s="2"/>
      <c r="U880" s="2"/>
      <c r="V880" s="2"/>
      <c r="W880" s="2"/>
      <c r="X880" s="2"/>
      <c r="Y880" s="2"/>
      <c r="Z880" s="2"/>
      <c r="AA880" s="2"/>
      <c r="AB880" s="2"/>
      <c r="AC880" s="2"/>
      <c r="AD880" s="2"/>
      <c r="AE880" s="2"/>
      <c r="AF880" s="2"/>
      <c r="AG880" s="2"/>
      <c r="AH880" s="2"/>
      <c r="AI880" s="2"/>
      <c r="AJ880" s="2"/>
      <c r="AK880" s="2"/>
      <c r="AL880" s="2"/>
      <c r="AM880" s="2"/>
    </row>
    <row r="881" spans="16:39" x14ac:dyDescent="0.2">
      <c r="P881" s="2"/>
      <c r="Q881" s="2"/>
      <c r="S881" s="2"/>
      <c r="U881" s="2"/>
      <c r="V881" s="2"/>
      <c r="W881" s="2"/>
      <c r="X881" s="2"/>
      <c r="Y881" s="2"/>
      <c r="Z881" s="2"/>
      <c r="AA881" s="2"/>
      <c r="AB881" s="2"/>
      <c r="AC881" s="2"/>
      <c r="AD881" s="2"/>
      <c r="AE881" s="2"/>
      <c r="AF881" s="2"/>
      <c r="AG881" s="2"/>
      <c r="AH881" s="2"/>
      <c r="AI881" s="2"/>
      <c r="AJ881" s="2"/>
      <c r="AK881" s="2"/>
      <c r="AL881" s="2"/>
      <c r="AM881" s="2"/>
    </row>
    <row r="882" spans="16:39" x14ac:dyDescent="0.2">
      <c r="P882" s="2"/>
      <c r="Q882" s="2"/>
      <c r="S882" s="2"/>
      <c r="U882" s="2"/>
      <c r="V882" s="2"/>
      <c r="W882" s="2"/>
      <c r="X882" s="2"/>
      <c r="Y882" s="2"/>
      <c r="Z882" s="2"/>
      <c r="AA882" s="2"/>
      <c r="AB882" s="2"/>
      <c r="AC882" s="2"/>
      <c r="AD882" s="2"/>
      <c r="AE882" s="2"/>
      <c r="AF882" s="2"/>
      <c r="AG882" s="2"/>
      <c r="AH882" s="2"/>
      <c r="AI882" s="2"/>
      <c r="AJ882" s="2"/>
      <c r="AK882" s="2"/>
      <c r="AL882" s="2"/>
      <c r="AM882" s="2"/>
    </row>
    <row r="883" spans="16:39" x14ac:dyDescent="0.2">
      <c r="P883" s="2"/>
      <c r="Q883" s="2"/>
      <c r="S883" s="2"/>
      <c r="U883" s="2"/>
      <c r="V883" s="2"/>
      <c r="W883" s="2"/>
      <c r="X883" s="2"/>
      <c r="Y883" s="2"/>
      <c r="Z883" s="2"/>
      <c r="AA883" s="2"/>
      <c r="AB883" s="2"/>
      <c r="AC883" s="2"/>
      <c r="AD883" s="2"/>
      <c r="AE883" s="2"/>
      <c r="AF883" s="2"/>
      <c r="AG883" s="2"/>
      <c r="AH883" s="2"/>
      <c r="AI883" s="2"/>
      <c r="AJ883" s="2"/>
      <c r="AK883" s="2"/>
      <c r="AL883" s="2"/>
      <c r="AM883" s="2"/>
    </row>
    <row r="884" spans="16:39" x14ac:dyDescent="0.2">
      <c r="P884" s="2"/>
      <c r="Q884" s="2"/>
      <c r="S884" s="2"/>
      <c r="U884" s="2"/>
      <c r="V884" s="2"/>
      <c r="W884" s="2"/>
      <c r="X884" s="2"/>
      <c r="Y884" s="2"/>
      <c r="Z884" s="2"/>
      <c r="AA884" s="2"/>
      <c r="AB884" s="2"/>
      <c r="AC884" s="2"/>
      <c r="AD884" s="2"/>
      <c r="AE884" s="2"/>
      <c r="AF884" s="2"/>
      <c r="AG884" s="2"/>
      <c r="AH884" s="2"/>
      <c r="AI884" s="2"/>
      <c r="AJ884" s="2"/>
      <c r="AK884" s="2"/>
      <c r="AL884" s="2"/>
      <c r="AM884" s="2"/>
    </row>
    <row r="885" spans="16:39" x14ac:dyDescent="0.2">
      <c r="P885" s="2"/>
      <c r="Q885" s="2"/>
      <c r="S885" s="2"/>
      <c r="U885" s="2"/>
      <c r="V885" s="2"/>
      <c r="W885" s="2"/>
      <c r="X885" s="2"/>
      <c r="Y885" s="2"/>
      <c r="Z885" s="2"/>
      <c r="AA885" s="2"/>
      <c r="AB885" s="2"/>
      <c r="AC885" s="2"/>
      <c r="AD885" s="2"/>
      <c r="AE885" s="2"/>
      <c r="AF885" s="2"/>
      <c r="AG885" s="2"/>
      <c r="AH885" s="2"/>
      <c r="AI885" s="2"/>
      <c r="AJ885" s="2"/>
      <c r="AK885" s="2"/>
      <c r="AL885" s="2"/>
      <c r="AM885" s="2"/>
    </row>
    <row r="886" spans="16:39" x14ac:dyDescent="0.2">
      <c r="P886" s="2"/>
      <c r="Q886" s="2"/>
      <c r="S886" s="2"/>
      <c r="U886" s="2"/>
      <c r="V886" s="2"/>
      <c r="W886" s="2"/>
      <c r="X886" s="2"/>
      <c r="Y886" s="2"/>
      <c r="Z886" s="2"/>
      <c r="AA886" s="2"/>
      <c r="AB886" s="2"/>
      <c r="AC886" s="2"/>
      <c r="AD886" s="2"/>
      <c r="AE886" s="2"/>
      <c r="AF886" s="2"/>
      <c r="AG886" s="2"/>
      <c r="AH886" s="2"/>
      <c r="AI886" s="2"/>
      <c r="AJ886" s="2"/>
      <c r="AK886" s="2"/>
      <c r="AL886" s="2"/>
      <c r="AM886" s="2"/>
    </row>
    <row r="887" spans="16:39" x14ac:dyDescent="0.2">
      <c r="P887" s="2"/>
      <c r="Q887" s="2"/>
      <c r="S887" s="2"/>
      <c r="U887" s="2"/>
      <c r="V887" s="2"/>
      <c r="W887" s="2"/>
      <c r="X887" s="2"/>
      <c r="Y887" s="2"/>
      <c r="Z887" s="2"/>
      <c r="AA887" s="2"/>
      <c r="AB887" s="2"/>
      <c r="AC887" s="2"/>
      <c r="AD887" s="2"/>
      <c r="AE887" s="2"/>
      <c r="AF887" s="2"/>
      <c r="AG887" s="2"/>
      <c r="AH887" s="2"/>
      <c r="AI887" s="2"/>
      <c r="AJ887" s="2"/>
      <c r="AK887" s="2"/>
      <c r="AL887" s="2"/>
      <c r="AM887" s="2"/>
    </row>
    <row r="888" spans="16:39" x14ac:dyDescent="0.2">
      <c r="P888" s="2"/>
      <c r="Q888" s="2"/>
      <c r="S888" s="2"/>
      <c r="U888" s="2"/>
      <c r="V888" s="2"/>
      <c r="W888" s="2"/>
      <c r="X888" s="2"/>
      <c r="Y888" s="2"/>
      <c r="Z888" s="2"/>
      <c r="AA888" s="2"/>
      <c r="AB888" s="2"/>
      <c r="AC888" s="2"/>
      <c r="AD888" s="2"/>
      <c r="AE888" s="2"/>
      <c r="AF888" s="2"/>
      <c r="AG888" s="2"/>
      <c r="AH888" s="2"/>
      <c r="AI888" s="2"/>
      <c r="AJ888" s="2"/>
      <c r="AK888" s="2"/>
      <c r="AL888" s="2"/>
      <c r="AM888" s="2"/>
    </row>
    <row r="889" spans="16:39" x14ac:dyDescent="0.2">
      <c r="P889" s="2"/>
      <c r="Q889" s="2"/>
      <c r="S889" s="2"/>
      <c r="U889" s="2"/>
      <c r="V889" s="2"/>
      <c r="W889" s="2"/>
      <c r="X889" s="2"/>
      <c r="Y889" s="2"/>
      <c r="Z889" s="2"/>
      <c r="AA889" s="2"/>
      <c r="AB889" s="2"/>
      <c r="AC889" s="2"/>
      <c r="AD889" s="2"/>
      <c r="AE889" s="2"/>
      <c r="AF889" s="2"/>
      <c r="AG889" s="2"/>
      <c r="AH889" s="2"/>
      <c r="AI889" s="2"/>
      <c r="AJ889" s="2"/>
      <c r="AK889" s="2"/>
      <c r="AL889" s="2"/>
      <c r="AM889" s="2"/>
    </row>
    <row r="890" spans="16:39" x14ac:dyDescent="0.2">
      <c r="P890" s="2"/>
      <c r="Q890" s="2"/>
      <c r="S890" s="2"/>
      <c r="U890" s="2"/>
      <c r="V890" s="2"/>
      <c r="W890" s="2"/>
      <c r="X890" s="2"/>
      <c r="Y890" s="2"/>
      <c r="Z890" s="2"/>
      <c r="AA890" s="2"/>
      <c r="AB890" s="2"/>
      <c r="AC890" s="2"/>
      <c r="AD890" s="2"/>
      <c r="AE890" s="2"/>
      <c r="AF890" s="2"/>
      <c r="AG890" s="2"/>
      <c r="AH890" s="2"/>
      <c r="AI890" s="2"/>
      <c r="AJ890" s="2"/>
      <c r="AK890" s="2"/>
      <c r="AL890" s="2"/>
      <c r="AM890" s="2"/>
    </row>
    <row r="891" spans="16:39" x14ac:dyDescent="0.2">
      <c r="P891" s="2"/>
      <c r="Q891" s="2"/>
      <c r="S891" s="2"/>
      <c r="U891" s="2"/>
      <c r="V891" s="2"/>
      <c r="W891" s="2"/>
      <c r="X891" s="2"/>
      <c r="Y891" s="2"/>
      <c r="Z891" s="2"/>
      <c r="AA891" s="2"/>
      <c r="AB891" s="2"/>
      <c r="AC891" s="2"/>
      <c r="AD891" s="2"/>
      <c r="AE891" s="2"/>
      <c r="AF891" s="2"/>
      <c r="AG891" s="2"/>
      <c r="AH891" s="2"/>
      <c r="AI891" s="2"/>
      <c r="AJ891" s="2"/>
      <c r="AK891" s="2"/>
      <c r="AL891" s="2"/>
      <c r="AM891" s="2"/>
    </row>
    <row r="892" spans="16:39" x14ac:dyDescent="0.2">
      <c r="P892" s="2"/>
      <c r="Q892" s="2"/>
      <c r="S892" s="2"/>
      <c r="U892" s="2"/>
      <c r="V892" s="2"/>
      <c r="W892" s="2"/>
      <c r="X892" s="2"/>
      <c r="Y892" s="2"/>
      <c r="Z892" s="2"/>
      <c r="AA892" s="2"/>
      <c r="AB892" s="2"/>
      <c r="AC892" s="2"/>
      <c r="AD892" s="2"/>
      <c r="AE892" s="2"/>
      <c r="AF892" s="2"/>
      <c r="AG892" s="2"/>
      <c r="AH892" s="2"/>
      <c r="AI892" s="2"/>
      <c r="AJ892" s="2"/>
      <c r="AK892" s="2"/>
      <c r="AL892" s="2"/>
      <c r="AM892" s="2"/>
    </row>
    <row r="893" spans="16:39" x14ac:dyDescent="0.2">
      <c r="P893" s="2"/>
      <c r="Q893" s="2"/>
      <c r="S893" s="2"/>
      <c r="U893" s="2"/>
      <c r="V893" s="2"/>
      <c r="W893" s="2"/>
      <c r="X893" s="2"/>
      <c r="Y893" s="2"/>
      <c r="Z893" s="2"/>
      <c r="AA893" s="2"/>
      <c r="AB893" s="2"/>
      <c r="AC893" s="2"/>
      <c r="AD893" s="2"/>
      <c r="AE893" s="2"/>
      <c r="AF893" s="2"/>
      <c r="AG893" s="2"/>
      <c r="AH893" s="2"/>
      <c r="AI893" s="2"/>
      <c r="AJ893" s="2"/>
      <c r="AK893" s="2"/>
      <c r="AL893" s="2"/>
      <c r="AM893" s="2"/>
    </row>
    <row r="894" spans="16:39" x14ac:dyDescent="0.2">
      <c r="P894" s="2"/>
      <c r="Q894" s="2"/>
      <c r="S894" s="2"/>
      <c r="U894" s="2"/>
      <c r="V894" s="2"/>
      <c r="W894" s="2"/>
      <c r="X894" s="2"/>
      <c r="Y894" s="2"/>
      <c r="Z894" s="2"/>
      <c r="AA894" s="2"/>
      <c r="AB894" s="2"/>
      <c r="AC894" s="2"/>
      <c r="AD894" s="2"/>
      <c r="AE894" s="2"/>
      <c r="AF894" s="2"/>
      <c r="AG894" s="2"/>
      <c r="AH894" s="2"/>
      <c r="AI894" s="2"/>
      <c r="AJ894" s="2"/>
      <c r="AK894" s="2"/>
      <c r="AL894" s="2"/>
      <c r="AM894" s="2"/>
    </row>
    <row r="895" spans="16:39" x14ac:dyDescent="0.2">
      <c r="P895" s="2"/>
      <c r="Q895" s="2"/>
      <c r="S895" s="2"/>
      <c r="U895" s="2"/>
      <c r="V895" s="2"/>
      <c r="W895" s="2"/>
      <c r="X895" s="2"/>
      <c r="Y895" s="2"/>
      <c r="Z895" s="2"/>
      <c r="AA895" s="2"/>
      <c r="AB895" s="2"/>
      <c r="AC895" s="2"/>
      <c r="AD895" s="2"/>
      <c r="AE895" s="2"/>
      <c r="AF895" s="2"/>
      <c r="AG895" s="2"/>
      <c r="AH895" s="2"/>
      <c r="AI895" s="2"/>
      <c r="AJ895" s="2"/>
      <c r="AK895" s="2"/>
      <c r="AL895" s="2"/>
      <c r="AM895" s="2"/>
    </row>
    <row r="896" spans="16:39" x14ac:dyDescent="0.2">
      <c r="P896" s="2"/>
      <c r="Q896" s="2"/>
      <c r="S896" s="2"/>
      <c r="U896" s="2"/>
      <c r="V896" s="2"/>
      <c r="W896" s="2"/>
      <c r="X896" s="2"/>
      <c r="Y896" s="2"/>
      <c r="Z896" s="2"/>
      <c r="AA896" s="2"/>
      <c r="AB896" s="2"/>
      <c r="AC896" s="2"/>
      <c r="AD896" s="2"/>
      <c r="AE896" s="2"/>
      <c r="AF896" s="2"/>
      <c r="AG896" s="2"/>
      <c r="AH896" s="2"/>
      <c r="AI896" s="2"/>
      <c r="AJ896" s="2"/>
      <c r="AK896" s="2"/>
      <c r="AL896" s="2"/>
      <c r="AM896" s="2"/>
    </row>
    <row r="897" spans="16:39" x14ac:dyDescent="0.2">
      <c r="P897" s="2"/>
      <c r="Q897" s="2"/>
      <c r="S897" s="2"/>
      <c r="U897" s="2"/>
      <c r="V897" s="2"/>
      <c r="W897" s="2"/>
      <c r="X897" s="2"/>
      <c r="Y897" s="2"/>
      <c r="Z897" s="2"/>
      <c r="AA897" s="2"/>
      <c r="AB897" s="2"/>
      <c r="AC897" s="2"/>
      <c r="AD897" s="2"/>
      <c r="AE897" s="2"/>
      <c r="AF897" s="2"/>
      <c r="AG897" s="2"/>
      <c r="AH897" s="2"/>
      <c r="AI897" s="2"/>
      <c r="AJ897" s="2"/>
      <c r="AK897" s="2"/>
      <c r="AL897" s="2"/>
      <c r="AM897" s="2"/>
    </row>
    <row r="898" spans="16:39" x14ac:dyDescent="0.2">
      <c r="P898" s="2"/>
      <c r="Q898" s="2"/>
      <c r="S898" s="2"/>
      <c r="U898" s="2"/>
      <c r="V898" s="2"/>
      <c r="W898" s="2"/>
      <c r="X898" s="2"/>
      <c r="Y898" s="2"/>
      <c r="Z898" s="2"/>
      <c r="AA898" s="2"/>
      <c r="AB898" s="2"/>
      <c r="AC898" s="2"/>
      <c r="AD898" s="2"/>
      <c r="AE898" s="2"/>
      <c r="AF898" s="2"/>
      <c r="AG898" s="2"/>
      <c r="AH898" s="2"/>
      <c r="AI898" s="2"/>
      <c r="AJ898" s="2"/>
      <c r="AK898" s="2"/>
      <c r="AL898" s="2"/>
      <c r="AM898" s="2"/>
    </row>
    <row r="899" spans="16:39" x14ac:dyDescent="0.2">
      <c r="P899" s="2"/>
      <c r="Q899" s="2"/>
      <c r="S899" s="2"/>
      <c r="U899" s="2"/>
      <c r="V899" s="2"/>
      <c r="W899" s="2"/>
      <c r="X899" s="2"/>
      <c r="Y899" s="2"/>
      <c r="Z899" s="2"/>
      <c r="AA899" s="2"/>
      <c r="AB899" s="2"/>
      <c r="AC899" s="2"/>
      <c r="AD899" s="2"/>
      <c r="AE899" s="2"/>
      <c r="AF899" s="2"/>
      <c r="AG899" s="2"/>
      <c r="AH899" s="2"/>
      <c r="AI899" s="2"/>
      <c r="AJ899" s="2"/>
      <c r="AK899" s="2"/>
      <c r="AL899" s="2"/>
      <c r="AM899" s="2"/>
    </row>
    <row r="900" spans="16:39" x14ac:dyDescent="0.2">
      <c r="P900" s="2"/>
      <c r="Q900" s="2"/>
      <c r="S900" s="2"/>
      <c r="U900" s="2"/>
      <c r="V900" s="2"/>
      <c r="W900" s="2"/>
      <c r="X900" s="2"/>
      <c r="Y900" s="2"/>
      <c r="Z900" s="2"/>
      <c r="AA900" s="2"/>
      <c r="AB900" s="2"/>
      <c r="AC900" s="2"/>
      <c r="AD900" s="2"/>
      <c r="AE900" s="2"/>
      <c r="AF900" s="2"/>
      <c r="AG900" s="2"/>
      <c r="AH900" s="2"/>
      <c r="AI900" s="2"/>
      <c r="AJ900" s="2"/>
      <c r="AK900" s="2"/>
      <c r="AL900" s="2"/>
      <c r="AM900" s="2"/>
    </row>
    <row r="901" spans="16:39" x14ac:dyDescent="0.2">
      <c r="P901" s="2"/>
      <c r="Q901" s="2"/>
      <c r="S901" s="2"/>
      <c r="U901" s="2"/>
      <c r="V901" s="2"/>
      <c r="W901" s="2"/>
      <c r="X901" s="2"/>
      <c r="Y901" s="2"/>
      <c r="Z901" s="2"/>
      <c r="AA901" s="2"/>
      <c r="AB901" s="2"/>
      <c r="AC901" s="2"/>
      <c r="AD901" s="2"/>
      <c r="AE901" s="2"/>
      <c r="AF901" s="2"/>
      <c r="AG901" s="2"/>
      <c r="AH901" s="2"/>
      <c r="AI901" s="2"/>
      <c r="AJ901" s="2"/>
      <c r="AK901" s="2"/>
      <c r="AL901" s="2"/>
      <c r="AM901" s="2"/>
    </row>
    <row r="902" spans="16:39" x14ac:dyDescent="0.2">
      <c r="P902" s="2"/>
      <c r="Q902" s="2"/>
      <c r="S902" s="2"/>
      <c r="U902" s="2"/>
      <c r="V902" s="2"/>
      <c r="W902" s="2"/>
      <c r="X902" s="2"/>
      <c r="Y902" s="2"/>
      <c r="Z902" s="2"/>
      <c r="AA902" s="2"/>
      <c r="AB902" s="2"/>
      <c r="AC902" s="2"/>
      <c r="AD902" s="2"/>
      <c r="AE902" s="2"/>
      <c r="AF902" s="2"/>
      <c r="AG902" s="2"/>
      <c r="AH902" s="2"/>
      <c r="AI902" s="2"/>
      <c r="AJ902" s="2"/>
      <c r="AK902" s="2"/>
      <c r="AL902" s="2"/>
      <c r="AM902" s="2"/>
    </row>
    <row r="903" spans="16:39" x14ac:dyDescent="0.2">
      <c r="P903" s="2"/>
      <c r="Q903" s="2"/>
      <c r="S903" s="2"/>
      <c r="U903" s="2"/>
      <c r="V903" s="2"/>
      <c r="W903" s="2"/>
      <c r="X903" s="2"/>
      <c r="Y903" s="2"/>
      <c r="Z903" s="2"/>
      <c r="AA903" s="2"/>
      <c r="AB903" s="2"/>
      <c r="AC903" s="2"/>
      <c r="AD903" s="2"/>
      <c r="AE903" s="2"/>
      <c r="AF903" s="2"/>
      <c r="AG903" s="2"/>
      <c r="AH903" s="2"/>
      <c r="AI903" s="2"/>
      <c r="AJ903" s="2"/>
      <c r="AK903" s="2"/>
      <c r="AL903" s="2"/>
      <c r="AM903" s="2"/>
    </row>
    <row r="904" spans="16:39" x14ac:dyDescent="0.2">
      <c r="P904" s="2"/>
      <c r="Q904" s="2"/>
      <c r="S904" s="2"/>
      <c r="U904" s="2"/>
      <c r="V904" s="2"/>
      <c r="W904" s="2"/>
      <c r="X904" s="2"/>
      <c r="Y904" s="2"/>
      <c r="Z904" s="2"/>
      <c r="AA904" s="2"/>
      <c r="AB904" s="2"/>
      <c r="AC904" s="2"/>
      <c r="AD904" s="2"/>
      <c r="AE904" s="2"/>
      <c r="AF904" s="2"/>
      <c r="AG904" s="2"/>
      <c r="AH904" s="2"/>
      <c r="AI904" s="2"/>
      <c r="AJ904" s="2"/>
      <c r="AK904" s="2"/>
      <c r="AL904" s="2"/>
      <c r="AM904" s="2"/>
    </row>
    <row r="905" spans="16:39" x14ac:dyDescent="0.2">
      <c r="P905" s="2"/>
      <c r="Q905" s="2"/>
      <c r="S905" s="2"/>
      <c r="U905" s="2"/>
      <c r="V905" s="2"/>
      <c r="W905" s="2"/>
      <c r="X905" s="2"/>
      <c r="Y905" s="2"/>
      <c r="Z905" s="2"/>
      <c r="AA905" s="2"/>
      <c r="AB905" s="2"/>
      <c r="AC905" s="2"/>
      <c r="AD905" s="2"/>
      <c r="AE905" s="2"/>
      <c r="AF905" s="2"/>
      <c r="AG905" s="2"/>
      <c r="AH905" s="2"/>
      <c r="AI905" s="2"/>
      <c r="AJ905" s="2"/>
      <c r="AK905" s="2"/>
      <c r="AL905" s="2"/>
      <c r="AM905" s="2"/>
    </row>
    <row r="906" spans="16:39" x14ac:dyDescent="0.2">
      <c r="P906" s="2"/>
      <c r="Q906" s="2"/>
      <c r="S906" s="2"/>
      <c r="U906" s="2"/>
      <c r="V906" s="2"/>
      <c r="W906" s="2"/>
      <c r="X906" s="2"/>
      <c r="Y906" s="2"/>
      <c r="Z906" s="2"/>
      <c r="AA906" s="2"/>
      <c r="AB906" s="2"/>
      <c r="AC906" s="2"/>
      <c r="AD906" s="2"/>
      <c r="AE906" s="2"/>
      <c r="AF906" s="2"/>
      <c r="AG906" s="2"/>
      <c r="AH906" s="2"/>
      <c r="AI906" s="2"/>
      <c r="AJ906" s="2"/>
      <c r="AK906" s="2"/>
      <c r="AL906" s="2"/>
      <c r="AM906" s="2"/>
    </row>
    <row r="907" spans="16:39" x14ac:dyDescent="0.2">
      <c r="P907" s="2"/>
      <c r="Q907" s="2"/>
      <c r="S907" s="2"/>
      <c r="U907" s="2"/>
      <c r="V907" s="2"/>
      <c r="W907" s="2"/>
      <c r="X907" s="2"/>
      <c r="Y907" s="2"/>
      <c r="Z907" s="2"/>
      <c r="AA907" s="2"/>
      <c r="AB907" s="2"/>
      <c r="AC907" s="2"/>
      <c r="AD907" s="2"/>
      <c r="AE907" s="2"/>
      <c r="AF907" s="2"/>
      <c r="AG907" s="2"/>
      <c r="AH907" s="2"/>
      <c r="AI907" s="2"/>
      <c r="AJ907" s="2"/>
      <c r="AK907" s="2"/>
      <c r="AL907" s="2"/>
      <c r="AM907" s="2"/>
    </row>
    <row r="908" spans="16:39" x14ac:dyDescent="0.2">
      <c r="P908" s="2"/>
      <c r="Q908" s="2"/>
      <c r="S908" s="2"/>
      <c r="U908" s="2"/>
      <c r="V908" s="2"/>
      <c r="W908" s="2"/>
      <c r="X908" s="2"/>
      <c r="Y908" s="2"/>
      <c r="Z908" s="2"/>
      <c r="AA908" s="2"/>
      <c r="AB908" s="2"/>
      <c r="AC908" s="2"/>
      <c r="AD908" s="2"/>
      <c r="AE908" s="2"/>
      <c r="AF908" s="2"/>
      <c r="AG908" s="2"/>
      <c r="AH908" s="2"/>
      <c r="AI908" s="2"/>
      <c r="AJ908" s="2"/>
      <c r="AK908" s="2"/>
      <c r="AL908" s="2"/>
      <c r="AM908" s="2"/>
    </row>
    <row r="909" spans="16:39" x14ac:dyDescent="0.2">
      <c r="P909" s="2"/>
      <c r="Q909" s="2"/>
      <c r="S909" s="2"/>
      <c r="U909" s="2"/>
      <c r="V909" s="2"/>
      <c r="W909" s="2"/>
      <c r="X909" s="2"/>
      <c r="Y909" s="2"/>
      <c r="Z909" s="2"/>
      <c r="AA909" s="2"/>
      <c r="AB909" s="2"/>
      <c r="AC909" s="2"/>
      <c r="AD909" s="2"/>
      <c r="AE909" s="2"/>
      <c r="AF909" s="2"/>
      <c r="AG909" s="2"/>
      <c r="AH909" s="2"/>
      <c r="AI909" s="2"/>
      <c r="AJ909" s="2"/>
      <c r="AK909" s="2"/>
      <c r="AL909" s="2"/>
      <c r="AM909" s="2"/>
    </row>
    <row r="910" spans="16:39" x14ac:dyDescent="0.2">
      <c r="P910" s="2"/>
      <c r="Q910" s="2"/>
      <c r="S910" s="2"/>
      <c r="U910" s="2"/>
      <c r="V910" s="2"/>
      <c r="W910" s="2"/>
      <c r="X910" s="2"/>
      <c r="Y910" s="2"/>
      <c r="Z910" s="2"/>
      <c r="AA910" s="2"/>
      <c r="AB910" s="2"/>
      <c r="AC910" s="2"/>
      <c r="AD910" s="2"/>
      <c r="AE910" s="2"/>
      <c r="AF910" s="2"/>
      <c r="AG910" s="2"/>
      <c r="AH910" s="2"/>
      <c r="AI910" s="2"/>
      <c r="AJ910" s="2"/>
      <c r="AK910" s="2"/>
      <c r="AL910" s="2"/>
      <c r="AM910" s="2"/>
    </row>
    <row r="911" spans="16:39" x14ac:dyDescent="0.2">
      <c r="P911" s="2"/>
      <c r="Q911" s="2"/>
      <c r="S911" s="2"/>
      <c r="U911" s="2"/>
      <c r="V911" s="2"/>
      <c r="W911" s="2"/>
      <c r="X911" s="2"/>
      <c r="Y911" s="2"/>
      <c r="Z911" s="2"/>
      <c r="AA911" s="2"/>
      <c r="AB911" s="2"/>
      <c r="AC911" s="2"/>
      <c r="AD911" s="2"/>
      <c r="AE911" s="2"/>
      <c r="AF911" s="2"/>
      <c r="AG911" s="2"/>
      <c r="AH911" s="2"/>
      <c r="AI911" s="2"/>
      <c r="AJ911" s="2"/>
      <c r="AK911" s="2"/>
      <c r="AL911" s="2"/>
      <c r="AM911" s="2"/>
    </row>
    <row r="912" spans="16:39" x14ac:dyDescent="0.2">
      <c r="P912" s="2"/>
      <c r="Q912" s="2"/>
      <c r="S912" s="2"/>
      <c r="U912" s="2"/>
      <c r="V912" s="2"/>
      <c r="W912" s="2"/>
      <c r="X912" s="2"/>
      <c r="Y912" s="2"/>
      <c r="Z912" s="2"/>
      <c r="AA912" s="2"/>
      <c r="AB912" s="2"/>
      <c r="AC912" s="2"/>
      <c r="AD912" s="2"/>
      <c r="AE912" s="2"/>
      <c r="AF912" s="2"/>
      <c r="AG912" s="2"/>
      <c r="AH912" s="2"/>
      <c r="AI912" s="2"/>
      <c r="AJ912" s="2"/>
      <c r="AK912" s="2"/>
      <c r="AL912" s="2"/>
      <c r="AM912" s="2"/>
    </row>
    <row r="913" spans="16:39" x14ac:dyDescent="0.2">
      <c r="P913" s="2"/>
      <c r="Q913" s="2"/>
      <c r="S913" s="2"/>
      <c r="U913" s="2"/>
      <c r="V913" s="2"/>
      <c r="W913" s="2"/>
      <c r="X913" s="2"/>
      <c r="Y913" s="2"/>
      <c r="Z913" s="2"/>
      <c r="AA913" s="2"/>
      <c r="AB913" s="2"/>
      <c r="AC913" s="2"/>
      <c r="AD913" s="2"/>
      <c r="AE913" s="2"/>
      <c r="AF913" s="2"/>
      <c r="AG913" s="2"/>
      <c r="AH913" s="2"/>
      <c r="AI913" s="2"/>
      <c r="AJ913" s="2"/>
      <c r="AK913" s="2"/>
      <c r="AL913" s="2"/>
      <c r="AM913" s="2"/>
    </row>
    <row r="914" spans="16:39" x14ac:dyDescent="0.2">
      <c r="P914" s="2"/>
      <c r="Q914" s="2"/>
      <c r="S914" s="2"/>
      <c r="U914" s="2"/>
      <c r="V914" s="2"/>
      <c r="W914" s="2"/>
      <c r="X914" s="2"/>
      <c r="Y914" s="2"/>
      <c r="Z914" s="2"/>
      <c r="AA914" s="2"/>
      <c r="AB914" s="2"/>
      <c r="AC914" s="2"/>
      <c r="AD914" s="2"/>
      <c r="AE914" s="2"/>
      <c r="AF914" s="2"/>
      <c r="AG914" s="2"/>
      <c r="AH914" s="2"/>
      <c r="AI914" s="2"/>
      <c r="AJ914" s="2"/>
      <c r="AK914" s="2"/>
      <c r="AL914" s="2"/>
      <c r="AM914" s="2"/>
    </row>
    <row r="915" spans="16:39" x14ac:dyDescent="0.2">
      <c r="P915" s="2"/>
      <c r="Q915" s="2"/>
      <c r="S915" s="2"/>
      <c r="U915" s="2"/>
      <c r="V915" s="2"/>
      <c r="W915" s="2"/>
      <c r="X915" s="2"/>
      <c r="Y915" s="2"/>
      <c r="Z915" s="2"/>
      <c r="AA915" s="2"/>
      <c r="AB915" s="2"/>
      <c r="AC915" s="2"/>
      <c r="AD915" s="2"/>
      <c r="AE915" s="2"/>
      <c r="AF915" s="2"/>
      <c r="AG915" s="2"/>
      <c r="AH915" s="2"/>
      <c r="AI915" s="2"/>
      <c r="AJ915" s="2"/>
      <c r="AK915" s="2"/>
      <c r="AL915" s="2"/>
      <c r="AM915" s="2"/>
    </row>
    <row r="916" spans="16:39" x14ac:dyDescent="0.2">
      <c r="P916" s="2"/>
      <c r="Q916" s="2"/>
      <c r="S916" s="2"/>
      <c r="U916" s="2"/>
      <c r="V916" s="2"/>
      <c r="W916" s="2"/>
      <c r="X916" s="2"/>
      <c r="Y916" s="2"/>
      <c r="Z916" s="2"/>
      <c r="AA916" s="2"/>
      <c r="AB916" s="2"/>
      <c r="AC916" s="2"/>
      <c r="AD916" s="2"/>
      <c r="AE916" s="2"/>
      <c r="AF916" s="2"/>
      <c r="AG916" s="2"/>
      <c r="AH916" s="2"/>
      <c r="AI916" s="2"/>
      <c r="AJ916" s="2"/>
      <c r="AK916" s="2"/>
      <c r="AL916" s="2"/>
      <c r="AM916" s="2"/>
    </row>
    <row r="917" spans="16:39" x14ac:dyDescent="0.2">
      <c r="P917" s="2"/>
      <c r="Q917" s="2"/>
      <c r="S917" s="2"/>
      <c r="U917" s="2"/>
      <c r="V917" s="2"/>
      <c r="W917" s="2"/>
      <c r="X917" s="2"/>
      <c r="Y917" s="2"/>
      <c r="Z917" s="2"/>
      <c r="AA917" s="2"/>
      <c r="AB917" s="2"/>
      <c r="AC917" s="2"/>
      <c r="AD917" s="2"/>
      <c r="AE917" s="2"/>
      <c r="AF917" s="2"/>
      <c r="AG917" s="2"/>
      <c r="AH917" s="2"/>
      <c r="AI917" s="2"/>
      <c r="AJ917" s="2"/>
      <c r="AK917" s="2"/>
      <c r="AL917" s="2"/>
      <c r="AM917" s="2"/>
    </row>
    <row r="918" spans="16:39" x14ac:dyDescent="0.2">
      <c r="P918" s="2"/>
      <c r="Q918" s="2"/>
      <c r="S918" s="2"/>
      <c r="U918" s="2"/>
      <c r="V918" s="2"/>
      <c r="W918" s="2"/>
      <c r="X918" s="2"/>
      <c r="Y918" s="2"/>
      <c r="Z918" s="2"/>
      <c r="AA918" s="2"/>
      <c r="AB918" s="2"/>
      <c r="AC918" s="2"/>
      <c r="AD918" s="2"/>
      <c r="AE918" s="2"/>
      <c r="AF918" s="2"/>
      <c r="AG918" s="2"/>
      <c r="AH918" s="2"/>
      <c r="AI918" s="2"/>
      <c r="AJ918" s="2"/>
      <c r="AK918" s="2"/>
      <c r="AL918" s="2"/>
      <c r="AM918" s="2"/>
    </row>
    <row r="919" spans="16:39" x14ac:dyDescent="0.2">
      <c r="P919" s="2"/>
      <c r="Q919" s="2"/>
      <c r="S919" s="2"/>
      <c r="U919" s="2"/>
      <c r="V919" s="2"/>
      <c r="W919" s="2"/>
      <c r="X919" s="2"/>
      <c r="Y919" s="2"/>
      <c r="Z919" s="2"/>
      <c r="AA919" s="2"/>
      <c r="AB919" s="2"/>
      <c r="AC919" s="2"/>
      <c r="AD919" s="2"/>
      <c r="AE919" s="2"/>
      <c r="AF919" s="2"/>
      <c r="AG919" s="2"/>
      <c r="AH919" s="2"/>
      <c r="AI919" s="2"/>
      <c r="AJ919" s="2"/>
      <c r="AK919" s="2"/>
      <c r="AL919" s="2"/>
      <c r="AM919" s="2"/>
    </row>
    <row r="920" spans="16:39" x14ac:dyDescent="0.2">
      <c r="P920" s="2"/>
      <c r="Q920" s="2"/>
      <c r="S920" s="2"/>
      <c r="U920" s="2"/>
      <c r="V920" s="2"/>
      <c r="W920" s="2"/>
      <c r="X920" s="2"/>
      <c r="Y920" s="2"/>
      <c r="Z920" s="2"/>
      <c r="AA920" s="2"/>
      <c r="AB920" s="2"/>
      <c r="AC920" s="2"/>
      <c r="AD920" s="2"/>
      <c r="AE920" s="2"/>
      <c r="AF920" s="2"/>
      <c r="AG920" s="2"/>
      <c r="AH920" s="2"/>
      <c r="AI920" s="2"/>
      <c r="AJ920" s="2"/>
      <c r="AK920" s="2"/>
      <c r="AL920" s="2"/>
      <c r="AM920" s="2"/>
    </row>
    <row r="921" spans="16:39" x14ac:dyDescent="0.2">
      <c r="P921" s="2"/>
      <c r="Q921" s="2"/>
      <c r="S921" s="2"/>
      <c r="U921" s="2"/>
      <c r="V921" s="2"/>
      <c r="W921" s="2"/>
      <c r="X921" s="2"/>
      <c r="Y921" s="2"/>
      <c r="Z921" s="2"/>
      <c r="AA921" s="2"/>
      <c r="AB921" s="2"/>
      <c r="AC921" s="2"/>
      <c r="AD921" s="2"/>
      <c r="AE921" s="2"/>
      <c r="AF921" s="2"/>
      <c r="AG921" s="2"/>
      <c r="AH921" s="2"/>
      <c r="AI921" s="2"/>
      <c r="AJ921" s="2"/>
      <c r="AK921" s="2"/>
      <c r="AL921" s="2"/>
      <c r="AM921" s="2"/>
    </row>
    <row r="922" spans="16:39" x14ac:dyDescent="0.2">
      <c r="P922" s="2"/>
      <c r="Q922" s="2"/>
      <c r="S922" s="2"/>
      <c r="U922" s="2"/>
      <c r="V922" s="2"/>
      <c r="W922" s="2"/>
      <c r="X922" s="2"/>
      <c r="Y922" s="2"/>
      <c r="Z922" s="2"/>
      <c r="AA922" s="2"/>
      <c r="AB922" s="2"/>
      <c r="AC922" s="2"/>
      <c r="AD922" s="2"/>
      <c r="AE922" s="2"/>
      <c r="AF922" s="2"/>
      <c r="AG922" s="2"/>
      <c r="AH922" s="2"/>
      <c r="AI922" s="2"/>
      <c r="AJ922" s="2"/>
      <c r="AK922" s="2"/>
      <c r="AL922" s="2"/>
      <c r="AM922" s="2"/>
    </row>
    <row r="923" spans="16:39" x14ac:dyDescent="0.2">
      <c r="P923" s="2"/>
      <c r="Q923" s="2"/>
      <c r="S923" s="2"/>
      <c r="U923" s="2"/>
      <c r="V923" s="2"/>
      <c r="W923" s="2"/>
      <c r="X923" s="2"/>
      <c r="Y923" s="2"/>
      <c r="Z923" s="2"/>
      <c r="AA923" s="2"/>
      <c r="AB923" s="2"/>
      <c r="AC923" s="2"/>
      <c r="AD923" s="2"/>
      <c r="AE923" s="2"/>
      <c r="AF923" s="2"/>
      <c r="AG923" s="2"/>
      <c r="AH923" s="2"/>
      <c r="AI923" s="2"/>
      <c r="AJ923" s="2"/>
      <c r="AK923" s="2"/>
      <c r="AL923" s="2"/>
      <c r="AM923" s="2"/>
    </row>
    <row r="924" spans="16:39" x14ac:dyDescent="0.2">
      <c r="P924" s="2"/>
      <c r="Q924" s="2"/>
      <c r="S924" s="2"/>
      <c r="U924" s="2"/>
      <c r="V924" s="2"/>
      <c r="W924" s="2"/>
      <c r="X924" s="2"/>
      <c r="Y924" s="2"/>
      <c r="Z924" s="2"/>
      <c r="AA924" s="2"/>
      <c r="AB924" s="2"/>
      <c r="AC924" s="2"/>
      <c r="AD924" s="2"/>
      <c r="AE924" s="2"/>
      <c r="AF924" s="2"/>
      <c r="AG924" s="2"/>
      <c r="AH924" s="2"/>
      <c r="AI924" s="2"/>
      <c r="AJ924" s="2"/>
      <c r="AK924" s="2"/>
      <c r="AL924" s="2"/>
      <c r="AM924" s="2"/>
    </row>
    <row r="925" spans="16:39" x14ac:dyDescent="0.2">
      <c r="P925" s="2"/>
      <c r="Q925" s="2"/>
      <c r="S925" s="2"/>
      <c r="U925" s="2"/>
      <c r="V925" s="2"/>
      <c r="W925" s="2"/>
      <c r="X925" s="2"/>
      <c r="Y925" s="2"/>
      <c r="Z925" s="2"/>
      <c r="AA925" s="2"/>
      <c r="AB925" s="2"/>
      <c r="AC925" s="2"/>
      <c r="AD925" s="2"/>
      <c r="AE925" s="2"/>
      <c r="AF925" s="2"/>
      <c r="AG925" s="2"/>
      <c r="AH925" s="2"/>
      <c r="AI925" s="2"/>
      <c r="AJ925" s="2"/>
      <c r="AK925" s="2"/>
      <c r="AL925" s="2"/>
      <c r="AM925" s="2"/>
    </row>
    <row r="926" spans="16:39" x14ac:dyDescent="0.2">
      <c r="P926" s="2"/>
      <c r="Q926" s="2"/>
      <c r="S926" s="2"/>
      <c r="U926" s="2"/>
      <c r="V926" s="2"/>
      <c r="W926" s="2"/>
      <c r="X926" s="2"/>
      <c r="Y926" s="2"/>
      <c r="Z926" s="2"/>
      <c r="AA926" s="2"/>
      <c r="AB926" s="2"/>
      <c r="AC926" s="2"/>
      <c r="AD926" s="2"/>
      <c r="AE926" s="2"/>
      <c r="AF926" s="2"/>
      <c r="AG926" s="2"/>
      <c r="AH926" s="2"/>
      <c r="AI926" s="2"/>
      <c r="AJ926" s="2"/>
      <c r="AK926" s="2"/>
      <c r="AL926" s="2"/>
      <c r="AM926" s="2"/>
    </row>
    <row r="927" spans="16:39" x14ac:dyDescent="0.2">
      <c r="P927" s="2"/>
      <c r="Q927" s="2"/>
      <c r="S927" s="2"/>
      <c r="U927" s="2"/>
      <c r="V927" s="2"/>
      <c r="W927" s="2"/>
      <c r="X927" s="2"/>
      <c r="Y927" s="2"/>
      <c r="Z927" s="2"/>
      <c r="AA927" s="2"/>
      <c r="AB927" s="2"/>
      <c r="AC927" s="2"/>
      <c r="AD927" s="2"/>
      <c r="AE927" s="2"/>
      <c r="AF927" s="2"/>
      <c r="AG927" s="2"/>
      <c r="AH927" s="2"/>
      <c r="AI927" s="2"/>
      <c r="AJ927" s="2"/>
      <c r="AK927" s="2"/>
      <c r="AL927" s="2"/>
      <c r="AM927" s="2"/>
    </row>
    <row r="928" spans="16:39" x14ac:dyDescent="0.2">
      <c r="P928" s="2"/>
      <c r="Q928" s="2"/>
      <c r="S928" s="2"/>
      <c r="U928" s="2"/>
      <c r="V928" s="2"/>
      <c r="W928" s="2"/>
      <c r="X928" s="2"/>
      <c r="Y928" s="2"/>
      <c r="Z928" s="2"/>
      <c r="AA928" s="2"/>
      <c r="AB928" s="2"/>
      <c r="AC928" s="2"/>
      <c r="AD928" s="2"/>
      <c r="AE928" s="2"/>
      <c r="AF928" s="2"/>
      <c r="AG928" s="2"/>
      <c r="AH928" s="2"/>
      <c r="AI928" s="2"/>
      <c r="AJ928" s="2"/>
      <c r="AK928" s="2"/>
      <c r="AL928" s="2"/>
      <c r="AM928" s="2"/>
    </row>
    <row r="929" spans="16:39" x14ac:dyDescent="0.2">
      <c r="P929" s="2"/>
      <c r="Q929" s="2"/>
      <c r="S929" s="2"/>
      <c r="U929" s="2"/>
      <c r="V929" s="2"/>
      <c r="W929" s="2"/>
      <c r="X929" s="2"/>
      <c r="Y929" s="2"/>
      <c r="Z929" s="2"/>
      <c r="AA929" s="2"/>
      <c r="AB929" s="2"/>
      <c r="AC929" s="2"/>
      <c r="AD929" s="2"/>
      <c r="AE929" s="2"/>
      <c r="AF929" s="2"/>
      <c r="AG929" s="2"/>
      <c r="AH929" s="2"/>
      <c r="AI929" s="2"/>
      <c r="AJ929" s="2"/>
      <c r="AK929" s="2"/>
      <c r="AL929" s="2"/>
      <c r="AM929" s="2"/>
    </row>
    <row r="930" spans="16:39" x14ac:dyDescent="0.2">
      <c r="P930" s="2"/>
      <c r="Q930" s="2"/>
      <c r="S930" s="2"/>
      <c r="U930" s="2"/>
      <c r="V930" s="2"/>
      <c r="W930" s="2"/>
      <c r="X930" s="2"/>
      <c r="Y930" s="2"/>
      <c r="Z930" s="2"/>
      <c r="AA930" s="2"/>
      <c r="AB930" s="2"/>
      <c r="AC930" s="2"/>
      <c r="AD930" s="2"/>
      <c r="AE930" s="2"/>
      <c r="AF930" s="2"/>
      <c r="AG930" s="2"/>
      <c r="AH930" s="2"/>
      <c r="AI930" s="2"/>
      <c r="AJ930" s="2"/>
      <c r="AK930" s="2"/>
      <c r="AL930" s="2"/>
      <c r="AM930" s="2"/>
    </row>
    <row r="931" spans="16:39" x14ac:dyDescent="0.2">
      <c r="P931" s="2"/>
      <c r="Q931" s="2"/>
      <c r="S931" s="2"/>
      <c r="U931" s="2"/>
      <c r="V931" s="2"/>
      <c r="W931" s="2"/>
      <c r="X931" s="2"/>
      <c r="Y931" s="2"/>
      <c r="Z931" s="2"/>
      <c r="AA931" s="2"/>
      <c r="AB931" s="2"/>
      <c r="AC931" s="2"/>
      <c r="AD931" s="2"/>
      <c r="AE931" s="2"/>
      <c r="AF931" s="2"/>
      <c r="AG931" s="2"/>
      <c r="AH931" s="2"/>
      <c r="AI931" s="2"/>
      <c r="AJ931" s="2"/>
      <c r="AK931" s="2"/>
      <c r="AL931" s="2"/>
      <c r="AM931" s="2"/>
    </row>
    <row r="932" spans="16:39" x14ac:dyDescent="0.2">
      <c r="P932" s="2"/>
      <c r="Q932" s="2"/>
      <c r="S932" s="2"/>
      <c r="U932" s="2"/>
      <c r="V932" s="2"/>
      <c r="W932" s="2"/>
      <c r="X932" s="2"/>
      <c r="Y932" s="2"/>
      <c r="Z932" s="2"/>
      <c r="AA932" s="2"/>
      <c r="AB932" s="2"/>
      <c r="AC932" s="2"/>
      <c r="AD932" s="2"/>
      <c r="AE932" s="2"/>
      <c r="AF932" s="2"/>
      <c r="AG932" s="2"/>
      <c r="AH932" s="2"/>
      <c r="AI932" s="2"/>
      <c r="AJ932" s="2"/>
      <c r="AK932" s="2"/>
      <c r="AL932" s="2"/>
      <c r="AM932" s="2"/>
    </row>
    <row r="933" spans="16:39" x14ac:dyDescent="0.2">
      <c r="P933" s="2"/>
      <c r="Q933" s="2"/>
      <c r="S933" s="2"/>
      <c r="U933" s="2"/>
      <c r="V933" s="2"/>
      <c r="W933" s="2"/>
      <c r="X933" s="2"/>
      <c r="Y933" s="2"/>
      <c r="Z933" s="2"/>
      <c r="AA933" s="2"/>
      <c r="AB933" s="2"/>
      <c r="AC933" s="2"/>
      <c r="AD933" s="2"/>
      <c r="AE933" s="2"/>
      <c r="AF933" s="2"/>
      <c r="AG933" s="2"/>
      <c r="AH933" s="2"/>
      <c r="AI933" s="2"/>
      <c r="AJ933" s="2"/>
      <c r="AK933" s="2"/>
      <c r="AL933" s="2"/>
      <c r="AM933" s="2"/>
    </row>
    <row r="934" spans="16:39" x14ac:dyDescent="0.2">
      <c r="P934" s="2"/>
      <c r="Q934" s="2"/>
      <c r="S934" s="2"/>
      <c r="U934" s="2"/>
      <c r="V934" s="2"/>
      <c r="W934" s="2"/>
      <c r="X934" s="2"/>
      <c r="Y934" s="2"/>
      <c r="Z934" s="2"/>
      <c r="AA934" s="2"/>
      <c r="AB934" s="2"/>
      <c r="AC934" s="2"/>
      <c r="AD934" s="2"/>
      <c r="AE934" s="2"/>
      <c r="AF934" s="2"/>
      <c r="AG934" s="2"/>
      <c r="AH934" s="2"/>
      <c r="AI934" s="2"/>
      <c r="AJ934" s="2"/>
      <c r="AK934" s="2"/>
      <c r="AL934" s="2"/>
      <c r="AM934" s="2"/>
    </row>
    <row r="935" spans="16:39" x14ac:dyDescent="0.2">
      <c r="P935" s="2"/>
      <c r="Q935" s="2"/>
      <c r="S935" s="2"/>
      <c r="U935" s="2"/>
      <c r="V935" s="2"/>
      <c r="W935" s="2"/>
      <c r="X935" s="2"/>
      <c r="Y935" s="2"/>
      <c r="Z935" s="2"/>
      <c r="AA935" s="2"/>
      <c r="AB935" s="2"/>
      <c r="AC935" s="2"/>
      <c r="AD935" s="2"/>
      <c r="AE935" s="2"/>
      <c r="AF935" s="2"/>
      <c r="AG935" s="2"/>
      <c r="AH935" s="2"/>
      <c r="AI935" s="2"/>
      <c r="AJ935" s="2"/>
      <c r="AK935" s="2"/>
      <c r="AL935" s="2"/>
      <c r="AM935" s="2"/>
    </row>
    <row r="936" spans="16:39" x14ac:dyDescent="0.2">
      <c r="P936" s="2"/>
      <c r="Q936" s="2"/>
      <c r="S936" s="2"/>
      <c r="U936" s="2"/>
      <c r="V936" s="2"/>
      <c r="W936" s="2"/>
      <c r="X936" s="2"/>
      <c r="Y936" s="2"/>
      <c r="Z936" s="2"/>
      <c r="AA936" s="2"/>
      <c r="AB936" s="2"/>
      <c r="AC936" s="2"/>
      <c r="AD936" s="2"/>
      <c r="AE936" s="2"/>
      <c r="AF936" s="2"/>
      <c r="AG936" s="2"/>
      <c r="AH936" s="2"/>
      <c r="AI936" s="2"/>
      <c r="AJ936" s="2"/>
      <c r="AK936" s="2"/>
      <c r="AL936" s="2"/>
      <c r="AM936" s="2"/>
    </row>
    <row r="937" spans="16:39" x14ac:dyDescent="0.2">
      <c r="P937" s="2"/>
      <c r="Q937" s="2"/>
      <c r="S937" s="2"/>
      <c r="U937" s="2"/>
      <c r="V937" s="2"/>
      <c r="W937" s="2"/>
      <c r="X937" s="2"/>
      <c r="Y937" s="2"/>
      <c r="Z937" s="2"/>
      <c r="AA937" s="2"/>
      <c r="AB937" s="2"/>
      <c r="AC937" s="2"/>
      <c r="AD937" s="2"/>
      <c r="AE937" s="2"/>
      <c r="AF937" s="2"/>
      <c r="AG937" s="2"/>
      <c r="AH937" s="2"/>
      <c r="AI937" s="2"/>
      <c r="AJ937" s="2"/>
      <c r="AK937" s="2"/>
      <c r="AL937" s="2"/>
      <c r="AM937" s="2"/>
    </row>
    <row r="938" spans="16:39" x14ac:dyDescent="0.2">
      <c r="P938" s="2"/>
      <c r="Q938" s="2"/>
      <c r="S938" s="2"/>
      <c r="U938" s="2"/>
      <c r="V938" s="2"/>
      <c r="W938" s="2"/>
      <c r="X938" s="2"/>
      <c r="Y938" s="2"/>
      <c r="Z938" s="2"/>
      <c r="AA938" s="2"/>
      <c r="AB938" s="2"/>
      <c r="AC938" s="2"/>
      <c r="AD938" s="2"/>
      <c r="AE938" s="2"/>
      <c r="AF938" s="2"/>
      <c r="AG938" s="2"/>
      <c r="AH938" s="2"/>
      <c r="AI938" s="2"/>
      <c r="AJ938" s="2"/>
      <c r="AK938" s="2"/>
      <c r="AL938" s="2"/>
      <c r="AM938" s="2"/>
    </row>
    <row r="939" spans="16:39" x14ac:dyDescent="0.2">
      <c r="P939" s="2"/>
      <c r="Q939" s="2"/>
      <c r="S939" s="2"/>
      <c r="U939" s="2"/>
      <c r="V939" s="2"/>
      <c r="W939" s="2"/>
      <c r="X939" s="2"/>
      <c r="Y939" s="2"/>
      <c r="Z939" s="2"/>
      <c r="AA939" s="2"/>
      <c r="AB939" s="2"/>
      <c r="AC939" s="2"/>
      <c r="AD939" s="2"/>
      <c r="AE939" s="2"/>
      <c r="AF939" s="2"/>
      <c r="AG939" s="2"/>
      <c r="AH939" s="2"/>
      <c r="AI939" s="2"/>
      <c r="AJ939" s="2"/>
      <c r="AK939" s="2"/>
      <c r="AL939" s="2"/>
      <c r="AM939" s="2"/>
    </row>
    <row r="940" spans="16:39" x14ac:dyDescent="0.2">
      <c r="P940" s="2"/>
      <c r="Q940" s="2"/>
      <c r="S940" s="2"/>
      <c r="U940" s="2"/>
      <c r="V940" s="2"/>
      <c r="W940" s="2"/>
      <c r="X940" s="2"/>
      <c r="Y940" s="2"/>
      <c r="Z940" s="2"/>
      <c r="AA940" s="2"/>
      <c r="AB940" s="2"/>
      <c r="AC940" s="2"/>
      <c r="AD940" s="2"/>
      <c r="AE940" s="2"/>
      <c r="AF940" s="2"/>
      <c r="AG940" s="2"/>
      <c r="AH940" s="2"/>
      <c r="AI940" s="2"/>
      <c r="AJ940" s="2"/>
      <c r="AK940" s="2"/>
      <c r="AL940" s="2"/>
      <c r="AM940" s="2"/>
    </row>
    <row r="941" spans="16:39" x14ac:dyDescent="0.2">
      <c r="P941" s="2"/>
      <c r="Q941" s="2"/>
      <c r="S941" s="2"/>
      <c r="U941" s="2"/>
      <c r="V941" s="2"/>
      <c r="W941" s="2"/>
      <c r="X941" s="2"/>
      <c r="Y941" s="2"/>
      <c r="Z941" s="2"/>
      <c r="AA941" s="2"/>
      <c r="AB941" s="2"/>
      <c r="AC941" s="2"/>
      <c r="AD941" s="2"/>
      <c r="AE941" s="2"/>
      <c r="AF941" s="2"/>
      <c r="AG941" s="2"/>
      <c r="AH941" s="2"/>
      <c r="AI941" s="2"/>
      <c r="AJ941" s="2"/>
      <c r="AK941" s="2"/>
      <c r="AL941" s="2"/>
      <c r="AM941" s="2"/>
    </row>
    <row r="942" spans="16:39" x14ac:dyDescent="0.2">
      <c r="P942" s="2"/>
      <c r="Q942" s="2"/>
      <c r="S942" s="2"/>
      <c r="U942" s="2"/>
      <c r="V942" s="2"/>
      <c r="W942" s="2"/>
      <c r="X942" s="2"/>
      <c r="Y942" s="2"/>
      <c r="Z942" s="2"/>
      <c r="AA942" s="2"/>
      <c r="AB942" s="2"/>
      <c r="AC942" s="2"/>
      <c r="AD942" s="2"/>
      <c r="AE942" s="2"/>
      <c r="AF942" s="2"/>
      <c r="AG942" s="2"/>
      <c r="AH942" s="2"/>
      <c r="AI942" s="2"/>
      <c r="AJ942" s="2"/>
      <c r="AK942" s="2"/>
      <c r="AL942" s="2"/>
      <c r="AM942" s="2"/>
    </row>
    <row r="943" spans="16:39" x14ac:dyDescent="0.2">
      <c r="P943" s="2"/>
      <c r="Q943" s="2"/>
      <c r="S943" s="2"/>
      <c r="U943" s="2"/>
      <c r="V943" s="2"/>
      <c r="W943" s="2"/>
      <c r="X943" s="2"/>
      <c r="Y943" s="2"/>
      <c r="Z943" s="2"/>
      <c r="AA943" s="2"/>
      <c r="AB943" s="2"/>
      <c r="AC943" s="2"/>
      <c r="AD943" s="2"/>
      <c r="AE943" s="2"/>
      <c r="AF943" s="2"/>
      <c r="AG943" s="2"/>
      <c r="AH943" s="2"/>
      <c r="AI943" s="2"/>
      <c r="AJ943" s="2"/>
      <c r="AK943" s="2"/>
      <c r="AL943" s="2"/>
      <c r="AM943" s="2"/>
    </row>
    <row r="944" spans="16:39" x14ac:dyDescent="0.2">
      <c r="P944" s="2"/>
      <c r="Q944" s="2"/>
      <c r="S944" s="2"/>
      <c r="U944" s="2"/>
      <c r="V944" s="2"/>
      <c r="W944" s="2"/>
      <c r="X944" s="2"/>
      <c r="Y944" s="2"/>
      <c r="Z944" s="2"/>
      <c r="AA944" s="2"/>
      <c r="AB944" s="2"/>
      <c r="AC944" s="2"/>
      <c r="AD944" s="2"/>
      <c r="AE944" s="2"/>
      <c r="AF944" s="2"/>
      <c r="AG944" s="2"/>
      <c r="AH944" s="2"/>
      <c r="AI944" s="2"/>
      <c r="AJ944" s="2"/>
      <c r="AK944" s="2"/>
      <c r="AL944" s="2"/>
      <c r="AM944" s="2"/>
    </row>
    <row r="945" spans="16:39" x14ac:dyDescent="0.2">
      <c r="P945" s="2"/>
      <c r="Q945" s="2"/>
      <c r="S945" s="2"/>
      <c r="U945" s="2"/>
      <c r="V945" s="2"/>
      <c r="W945" s="2"/>
      <c r="X945" s="2"/>
      <c r="Y945" s="2"/>
      <c r="Z945" s="2"/>
      <c r="AA945" s="2"/>
      <c r="AB945" s="2"/>
      <c r="AC945" s="2"/>
      <c r="AD945" s="2"/>
      <c r="AE945" s="2"/>
      <c r="AF945" s="2"/>
      <c r="AG945" s="2"/>
      <c r="AH945" s="2"/>
      <c r="AI945" s="2"/>
      <c r="AJ945" s="2"/>
      <c r="AK945" s="2"/>
      <c r="AL945" s="2"/>
      <c r="AM945" s="2"/>
    </row>
    <row r="946" spans="16:39" x14ac:dyDescent="0.2">
      <c r="P946" s="2"/>
      <c r="Q946" s="2"/>
      <c r="S946" s="2"/>
      <c r="U946" s="2"/>
      <c r="V946" s="2"/>
      <c r="W946" s="2"/>
      <c r="X946" s="2"/>
      <c r="Y946" s="2"/>
      <c r="Z946" s="2"/>
      <c r="AA946" s="2"/>
      <c r="AB946" s="2"/>
      <c r="AC946" s="2"/>
      <c r="AD946" s="2"/>
      <c r="AE946" s="2"/>
      <c r="AF946" s="2"/>
      <c r="AG946" s="2"/>
      <c r="AH946" s="2"/>
      <c r="AI946" s="2"/>
      <c r="AJ946" s="2"/>
      <c r="AK946" s="2"/>
      <c r="AL946" s="2"/>
      <c r="AM946" s="2"/>
    </row>
    <row r="947" spans="16:39" x14ac:dyDescent="0.2">
      <c r="P947" s="2"/>
      <c r="Q947" s="2"/>
      <c r="S947" s="2"/>
      <c r="U947" s="2"/>
      <c r="V947" s="2"/>
      <c r="W947" s="2"/>
      <c r="X947" s="2"/>
      <c r="Y947" s="2"/>
      <c r="Z947" s="2"/>
      <c r="AA947" s="2"/>
      <c r="AB947" s="2"/>
      <c r="AC947" s="2"/>
      <c r="AD947" s="2"/>
      <c r="AE947" s="2"/>
      <c r="AF947" s="2"/>
      <c r="AG947" s="2"/>
      <c r="AH947" s="2"/>
      <c r="AI947" s="2"/>
      <c r="AJ947" s="2"/>
      <c r="AK947" s="2"/>
      <c r="AL947" s="2"/>
      <c r="AM947" s="2"/>
    </row>
    <row r="948" spans="16:39" x14ac:dyDescent="0.2">
      <c r="P948" s="2"/>
      <c r="Q948" s="2"/>
      <c r="S948" s="2"/>
      <c r="U948" s="2"/>
      <c r="V948" s="2"/>
      <c r="W948" s="2"/>
      <c r="X948" s="2"/>
      <c r="Y948" s="2"/>
      <c r="Z948" s="2"/>
      <c r="AA948" s="2"/>
      <c r="AB948" s="2"/>
      <c r="AC948" s="2"/>
      <c r="AD948" s="2"/>
      <c r="AE948" s="2"/>
      <c r="AF948" s="2"/>
      <c r="AG948" s="2"/>
      <c r="AH948" s="2"/>
      <c r="AI948" s="2"/>
      <c r="AJ948" s="2"/>
      <c r="AK948" s="2"/>
      <c r="AL948" s="2"/>
      <c r="AM948" s="2"/>
    </row>
    <row r="949" spans="16:39" x14ac:dyDescent="0.2">
      <c r="P949" s="2"/>
      <c r="Q949" s="2"/>
      <c r="S949" s="2"/>
      <c r="U949" s="2"/>
      <c r="V949" s="2"/>
      <c r="W949" s="2"/>
      <c r="X949" s="2"/>
      <c r="Y949" s="2"/>
      <c r="Z949" s="2"/>
      <c r="AA949" s="2"/>
      <c r="AB949" s="2"/>
      <c r="AC949" s="2"/>
      <c r="AD949" s="2"/>
      <c r="AE949" s="2"/>
      <c r="AF949" s="2"/>
      <c r="AG949" s="2"/>
      <c r="AH949" s="2"/>
      <c r="AI949" s="2"/>
      <c r="AJ949" s="2"/>
      <c r="AK949" s="2"/>
      <c r="AL949" s="2"/>
      <c r="AM949" s="2"/>
    </row>
    <row r="950" spans="16:39" x14ac:dyDescent="0.2">
      <c r="P950" s="2"/>
      <c r="Q950" s="2"/>
      <c r="S950" s="2"/>
      <c r="U950" s="2"/>
      <c r="V950" s="2"/>
      <c r="W950" s="2"/>
      <c r="X950" s="2"/>
      <c r="Y950" s="2"/>
      <c r="Z950" s="2"/>
      <c r="AA950" s="2"/>
      <c r="AB950" s="2"/>
      <c r="AC950" s="2"/>
      <c r="AD950" s="2"/>
      <c r="AE950" s="2"/>
      <c r="AF950" s="2"/>
      <c r="AG950" s="2"/>
      <c r="AH950" s="2"/>
      <c r="AI950" s="2"/>
      <c r="AJ950" s="2"/>
      <c r="AK950" s="2"/>
      <c r="AL950" s="2"/>
      <c r="AM950" s="2"/>
    </row>
    <row r="951" spans="16:39" x14ac:dyDescent="0.2">
      <c r="P951" s="2"/>
      <c r="Q951" s="2"/>
      <c r="S951" s="2"/>
      <c r="U951" s="2"/>
      <c r="V951" s="2"/>
      <c r="W951" s="2"/>
      <c r="X951" s="2"/>
      <c r="Y951" s="2"/>
      <c r="Z951" s="2"/>
      <c r="AA951" s="2"/>
      <c r="AB951" s="2"/>
      <c r="AC951" s="2"/>
      <c r="AD951" s="2"/>
      <c r="AE951" s="2"/>
      <c r="AF951" s="2"/>
      <c r="AG951" s="2"/>
      <c r="AH951" s="2"/>
      <c r="AI951" s="2"/>
      <c r="AJ951" s="2"/>
      <c r="AK951" s="2"/>
      <c r="AL951" s="2"/>
      <c r="AM951" s="2"/>
    </row>
    <row r="952" spans="16:39" x14ac:dyDescent="0.2">
      <c r="P952" s="2"/>
      <c r="Q952" s="2"/>
      <c r="S952" s="2"/>
      <c r="U952" s="2"/>
      <c r="V952" s="2"/>
      <c r="W952" s="2"/>
      <c r="X952" s="2"/>
      <c r="Y952" s="2"/>
      <c r="Z952" s="2"/>
      <c r="AA952" s="2"/>
      <c r="AB952" s="2"/>
      <c r="AC952" s="2"/>
      <c r="AD952" s="2"/>
      <c r="AE952" s="2"/>
      <c r="AF952" s="2"/>
      <c r="AG952" s="2"/>
      <c r="AH952" s="2"/>
      <c r="AI952" s="2"/>
      <c r="AJ952" s="2"/>
      <c r="AK952" s="2"/>
      <c r="AL952" s="2"/>
      <c r="AM952" s="2"/>
    </row>
    <row r="953" spans="16:39" x14ac:dyDescent="0.2">
      <c r="P953" s="2"/>
      <c r="Q953" s="2"/>
      <c r="S953" s="2"/>
      <c r="U953" s="2"/>
      <c r="V953" s="2"/>
      <c r="W953" s="2"/>
      <c r="X953" s="2"/>
      <c r="Y953" s="2"/>
      <c r="Z953" s="2"/>
      <c r="AA953" s="2"/>
      <c r="AB953" s="2"/>
      <c r="AC953" s="2"/>
      <c r="AD953" s="2"/>
      <c r="AE953" s="2"/>
      <c r="AF953" s="2"/>
      <c r="AG953" s="2"/>
      <c r="AH953" s="2"/>
      <c r="AI953" s="2"/>
      <c r="AJ953" s="2"/>
      <c r="AK953" s="2"/>
      <c r="AL953" s="2"/>
      <c r="AM953" s="2"/>
    </row>
    <row r="954" spans="16:39" x14ac:dyDescent="0.2">
      <c r="P954" s="2"/>
      <c r="Q954" s="2"/>
      <c r="S954" s="2"/>
      <c r="U954" s="2"/>
      <c r="V954" s="2"/>
      <c r="W954" s="2"/>
      <c r="X954" s="2"/>
      <c r="Y954" s="2"/>
      <c r="Z954" s="2"/>
      <c r="AA954" s="2"/>
      <c r="AB954" s="2"/>
      <c r="AC954" s="2"/>
      <c r="AD954" s="2"/>
      <c r="AE954" s="2"/>
      <c r="AF954" s="2"/>
      <c r="AG954" s="2"/>
      <c r="AH954" s="2"/>
      <c r="AI954" s="2"/>
      <c r="AJ954" s="2"/>
      <c r="AK954" s="2"/>
      <c r="AL954" s="2"/>
      <c r="AM954" s="2"/>
    </row>
    <row r="955" spans="16:39" x14ac:dyDescent="0.2">
      <c r="P955" s="2"/>
      <c r="Q955" s="2"/>
      <c r="S955" s="2"/>
      <c r="U955" s="2"/>
      <c r="V955" s="2"/>
      <c r="W955" s="2"/>
      <c r="X955" s="2"/>
      <c r="Y955" s="2"/>
      <c r="Z955" s="2"/>
      <c r="AA955" s="2"/>
      <c r="AB955" s="2"/>
      <c r="AC955" s="2"/>
      <c r="AD955" s="2"/>
      <c r="AE955" s="2"/>
      <c r="AF955" s="2"/>
      <c r="AG955" s="2"/>
      <c r="AH955" s="2"/>
      <c r="AI955" s="2"/>
      <c r="AJ955" s="2"/>
      <c r="AK955" s="2"/>
      <c r="AL955" s="2"/>
      <c r="AM955" s="2"/>
    </row>
    <row r="956" spans="16:39" x14ac:dyDescent="0.2">
      <c r="P956" s="2"/>
      <c r="Q956" s="2"/>
      <c r="S956" s="2"/>
      <c r="U956" s="2"/>
      <c r="V956" s="2"/>
      <c r="W956" s="2"/>
      <c r="X956" s="2"/>
      <c r="Y956" s="2"/>
      <c r="Z956" s="2"/>
      <c r="AA956" s="2"/>
      <c r="AB956" s="2"/>
      <c r="AC956" s="2"/>
      <c r="AD956" s="2"/>
      <c r="AE956" s="2"/>
      <c r="AF956" s="2"/>
      <c r="AG956" s="2"/>
      <c r="AH956" s="2"/>
      <c r="AI956" s="2"/>
      <c r="AJ956" s="2"/>
      <c r="AK956" s="2"/>
      <c r="AL956" s="2"/>
      <c r="AM956" s="2"/>
    </row>
    <row r="957" spans="16:39" x14ac:dyDescent="0.2">
      <c r="P957" s="2"/>
      <c r="Q957" s="2"/>
      <c r="S957" s="2"/>
      <c r="U957" s="2"/>
      <c r="V957" s="2"/>
      <c r="W957" s="2"/>
      <c r="X957" s="2"/>
      <c r="Y957" s="2"/>
      <c r="Z957" s="2"/>
      <c r="AA957" s="2"/>
      <c r="AB957" s="2"/>
      <c r="AC957" s="2"/>
      <c r="AD957" s="2"/>
      <c r="AE957" s="2"/>
      <c r="AF957" s="2"/>
      <c r="AG957" s="2"/>
      <c r="AH957" s="2"/>
      <c r="AI957" s="2"/>
      <c r="AJ957" s="2"/>
      <c r="AK957" s="2"/>
      <c r="AL957" s="2"/>
      <c r="AM957" s="2"/>
    </row>
    <row r="958" spans="16:39" x14ac:dyDescent="0.2">
      <c r="P958" s="2"/>
      <c r="Q958" s="2"/>
      <c r="S958" s="2"/>
      <c r="U958" s="2"/>
      <c r="V958" s="2"/>
      <c r="W958" s="2"/>
      <c r="X958" s="2"/>
      <c r="Y958" s="2"/>
      <c r="Z958" s="2"/>
      <c r="AA958" s="2"/>
      <c r="AB958" s="2"/>
      <c r="AC958" s="2"/>
      <c r="AD958" s="2"/>
      <c r="AE958" s="2"/>
      <c r="AF958" s="2"/>
      <c r="AG958" s="2"/>
      <c r="AH958" s="2"/>
      <c r="AI958" s="2"/>
      <c r="AJ958" s="2"/>
      <c r="AK958" s="2"/>
      <c r="AL958" s="2"/>
      <c r="AM958" s="2"/>
    </row>
    <row r="959" spans="16:39" x14ac:dyDescent="0.2">
      <c r="P959" s="2"/>
      <c r="Q959" s="2"/>
      <c r="S959" s="2"/>
      <c r="U959" s="2"/>
      <c r="V959" s="2"/>
      <c r="W959" s="2"/>
      <c r="X959" s="2"/>
      <c r="Y959" s="2"/>
      <c r="Z959" s="2"/>
      <c r="AA959" s="2"/>
      <c r="AB959" s="2"/>
      <c r="AC959" s="2"/>
      <c r="AD959" s="2"/>
      <c r="AE959" s="2"/>
      <c r="AF959" s="2"/>
      <c r="AG959" s="2"/>
      <c r="AH959" s="2"/>
      <c r="AI959" s="2"/>
      <c r="AJ959" s="2"/>
      <c r="AK959" s="2"/>
      <c r="AL959" s="2"/>
      <c r="AM959" s="2"/>
    </row>
    <row r="960" spans="16:39" x14ac:dyDescent="0.2">
      <c r="P960" s="2"/>
      <c r="Q960" s="2"/>
      <c r="S960" s="2"/>
      <c r="U960" s="2"/>
      <c r="V960" s="2"/>
      <c r="W960" s="2"/>
      <c r="X960" s="2"/>
      <c r="Y960" s="2"/>
      <c r="Z960" s="2"/>
      <c r="AA960" s="2"/>
      <c r="AB960" s="2"/>
      <c r="AC960" s="2"/>
      <c r="AD960" s="2"/>
      <c r="AE960" s="2"/>
      <c r="AF960" s="2"/>
      <c r="AG960" s="2"/>
      <c r="AH960" s="2"/>
      <c r="AI960" s="2"/>
      <c r="AJ960" s="2"/>
      <c r="AK960" s="2"/>
      <c r="AL960" s="2"/>
      <c r="AM960" s="2"/>
    </row>
    <row r="961" spans="16:39" x14ac:dyDescent="0.2">
      <c r="P961" s="2"/>
      <c r="Q961" s="2"/>
      <c r="S961" s="2"/>
      <c r="U961" s="2"/>
      <c r="V961" s="2"/>
      <c r="W961" s="2"/>
      <c r="X961" s="2"/>
      <c r="Y961" s="2"/>
      <c r="Z961" s="2"/>
      <c r="AA961" s="2"/>
      <c r="AB961" s="2"/>
      <c r="AC961" s="2"/>
      <c r="AD961" s="2"/>
      <c r="AE961" s="2"/>
      <c r="AF961" s="2"/>
      <c r="AG961" s="2"/>
      <c r="AH961" s="2"/>
      <c r="AI961" s="2"/>
      <c r="AJ961" s="2"/>
      <c r="AK961" s="2"/>
      <c r="AL961" s="2"/>
      <c r="AM961" s="2"/>
    </row>
    <row r="962" spans="16:39" x14ac:dyDescent="0.2">
      <c r="P962" s="2"/>
      <c r="Q962" s="2"/>
      <c r="S962" s="2"/>
      <c r="U962" s="2"/>
      <c r="V962" s="2"/>
      <c r="W962" s="2"/>
      <c r="X962" s="2"/>
      <c r="Y962" s="2"/>
      <c r="Z962" s="2"/>
      <c r="AA962" s="2"/>
      <c r="AB962" s="2"/>
      <c r="AC962" s="2"/>
      <c r="AD962" s="2"/>
      <c r="AE962" s="2"/>
      <c r="AF962" s="2"/>
      <c r="AG962" s="2"/>
      <c r="AH962" s="2"/>
      <c r="AI962" s="2"/>
      <c r="AJ962" s="2"/>
      <c r="AK962" s="2"/>
      <c r="AL962" s="2"/>
      <c r="AM962" s="2"/>
    </row>
    <row r="963" spans="16:39" x14ac:dyDescent="0.2">
      <c r="P963" s="2"/>
      <c r="Q963" s="2"/>
      <c r="S963" s="2"/>
      <c r="U963" s="2"/>
      <c r="V963" s="2"/>
      <c r="W963" s="2"/>
      <c r="X963" s="2"/>
      <c r="Y963" s="2"/>
      <c r="Z963" s="2"/>
      <c r="AA963" s="2"/>
      <c r="AB963" s="2"/>
      <c r="AC963" s="2"/>
      <c r="AD963" s="2"/>
      <c r="AE963" s="2"/>
      <c r="AF963" s="2"/>
      <c r="AG963" s="2"/>
      <c r="AH963" s="2"/>
      <c r="AI963" s="2"/>
      <c r="AJ963" s="2"/>
      <c r="AK963" s="2"/>
      <c r="AL963" s="2"/>
      <c r="AM963" s="2"/>
    </row>
    <row r="964" spans="16:39" x14ac:dyDescent="0.2">
      <c r="P964" s="2"/>
      <c r="Q964" s="2"/>
      <c r="S964" s="2"/>
      <c r="U964" s="2"/>
      <c r="V964" s="2"/>
      <c r="W964" s="2"/>
      <c r="X964" s="2"/>
      <c r="Y964" s="2"/>
      <c r="Z964" s="2"/>
      <c r="AA964" s="2"/>
      <c r="AB964" s="2"/>
      <c r="AC964" s="2"/>
      <c r="AD964" s="2"/>
      <c r="AE964" s="2"/>
      <c r="AF964" s="2"/>
      <c r="AG964" s="2"/>
      <c r="AH964" s="2"/>
      <c r="AI964" s="2"/>
      <c r="AJ964" s="2"/>
      <c r="AK964" s="2"/>
      <c r="AL964" s="2"/>
      <c r="AM964" s="2"/>
    </row>
  </sheetData>
  <sortState xmlns:xlrd2="http://schemas.microsoft.com/office/spreadsheetml/2017/richdata2" ref="A502:AP524">
    <sortCondition ref="L502:L524"/>
  </sortState>
  <mergeCells count="15">
    <mergeCell ref="O13:T13"/>
    <mergeCell ref="O10:T10"/>
    <mergeCell ref="C671:T671"/>
    <mergeCell ref="C668:T668"/>
    <mergeCell ref="N15:T16"/>
    <mergeCell ref="O11:P11"/>
    <mergeCell ref="C20:T20"/>
    <mergeCell ref="D675:E675"/>
    <mergeCell ref="C19:T19"/>
    <mergeCell ref="O18:P18"/>
    <mergeCell ref="C666:T666"/>
    <mergeCell ref="AE14:AG14"/>
    <mergeCell ref="W10:X10"/>
    <mergeCell ref="Z10:AG10"/>
    <mergeCell ref="W13:X13"/>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9" manualBreakCount="9">
    <brk id="12" max="16383" man="1"/>
    <brk id="94" max="16383" man="1"/>
    <brk id="164" max="16383" man="1"/>
    <brk id="236" max="16383" man="1"/>
    <brk id="306" max="16383" man="1"/>
    <brk id="376" max="16383" man="1"/>
    <brk id="453" max="16383" man="1"/>
    <brk id="526" max="16383" man="1"/>
    <brk id="59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77</v>
      </c>
    </row>
    <row r="3" spans="1:2" x14ac:dyDescent="0.2">
      <c r="A3" s="139" t="s">
        <v>78</v>
      </c>
      <c r="B3" s="140" t="s">
        <v>87</v>
      </c>
    </row>
    <row r="5" spans="1:2" x14ac:dyDescent="0.2">
      <c r="A5" s="141" t="s">
        <v>79</v>
      </c>
      <c r="B5" s="140" t="s">
        <v>615</v>
      </c>
    </row>
    <row r="8" spans="1:2" x14ac:dyDescent="0.2">
      <c r="A8" s="142" t="s">
        <v>33</v>
      </c>
      <c r="B8" s="142" t="s">
        <v>80</v>
      </c>
    </row>
    <row r="9" spans="1:2" x14ac:dyDescent="0.2">
      <c r="A9" s="196" t="s">
        <v>614</v>
      </c>
      <c r="B9" s="140" t="s">
        <v>612</v>
      </c>
    </row>
    <row r="10" spans="1:2" x14ac:dyDescent="0.2">
      <c r="A10" s="196" t="s">
        <v>491</v>
      </c>
      <c r="B10" s="140" t="s">
        <v>613</v>
      </c>
    </row>
    <row r="11" spans="1:2" x14ac:dyDescent="0.2">
      <c r="A11" s="143"/>
      <c r="B11" s="140"/>
    </row>
    <row r="12" spans="1:2" x14ac:dyDescent="0.2">
      <c r="A12" s="143"/>
    </row>
    <row r="13" spans="1:2" x14ac:dyDescent="0.2">
      <c r="A13" s="143"/>
      <c r="B13" s="143"/>
    </row>
    <row r="14" spans="1:2" x14ac:dyDescent="0.2">
      <c r="A14" s="143"/>
      <c r="B14" s="143"/>
    </row>
    <row r="15" spans="1:2" x14ac:dyDescent="0.2">
      <c r="A15" s="143"/>
      <c r="B15" s="143"/>
    </row>
    <row r="16" spans="1:2" x14ac:dyDescent="0.2">
      <c r="A16" s="143"/>
      <c r="B16" s="143"/>
    </row>
    <row r="17" spans="1:2" x14ac:dyDescent="0.2">
      <c r="A17" s="143"/>
      <c r="B17" s="143"/>
    </row>
    <row r="18" spans="1:2" x14ac:dyDescent="0.2">
      <c r="A18" s="143"/>
      <c r="B18" s="143"/>
    </row>
    <row r="19" spans="1:2" x14ac:dyDescent="0.2">
      <c r="A19" s="143"/>
      <c r="B19" s="143"/>
    </row>
    <row r="20" spans="1:2" x14ac:dyDescent="0.2">
      <c r="A20" s="143"/>
      <c r="B20" s="143"/>
    </row>
    <row r="21" spans="1:2" x14ac:dyDescent="0.2">
      <c r="A21" s="143"/>
      <c r="B21" s="143"/>
    </row>
    <row r="22" spans="1:2" x14ac:dyDescent="0.2">
      <c r="A22" s="143"/>
      <c r="B22" s="143"/>
    </row>
    <row r="23" spans="1:2" x14ac:dyDescent="0.2">
      <c r="A23" s="143"/>
      <c r="B23" s="143"/>
    </row>
    <row r="24" spans="1:2" x14ac:dyDescent="0.2">
      <c r="A24" s="143"/>
      <c r="B24" s="143"/>
    </row>
    <row r="25" spans="1:2" x14ac:dyDescent="0.2">
      <c r="A25" s="143"/>
      <c r="B25" s="143"/>
    </row>
    <row r="26" spans="1:2" x14ac:dyDescent="0.2">
      <c r="A26" s="143"/>
      <c r="B26" s="143"/>
    </row>
    <row r="27" spans="1:2" x14ac:dyDescent="0.2">
      <c r="A27" s="143"/>
      <c r="B27" s="143"/>
    </row>
    <row r="28" spans="1:2" x14ac:dyDescent="0.2">
      <c r="A28" s="143"/>
      <c r="B28" s="143"/>
    </row>
    <row r="29" spans="1:2" x14ac:dyDescent="0.2">
      <c r="A29" s="143"/>
      <c r="B29" s="143"/>
    </row>
    <row r="30" spans="1:2" x14ac:dyDescent="0.2">
      <c r="A30" s="143"/>
      <c r="B30" s="143"/>
    </row>
    <row r="31" spans="1:2" x14ac:dyDescent="0.2">
      <c r="A31" s="143"/>
      <c r="B31" s="143"/>
    </row>
    <row r="32" spans="1:2" x14ac:dyDescent="0.2">
      <c r="A32" s="143"/>
      <c r="B32" s="143"/>
    </row>
    <row r="33" spans="1:2" x14ac:dyDescent="0.2">
      <c r="A33" s="143"/>
      <c r="B33" s="143"/>
    </row>
    <row r="34" spans="1:2" x14ac:dyDescent="0.2">
      <c r="A34" s="143"/>
      <c r="B34" s="143"/>
    </row>
    <row r="35" spans="1:2" x14ac:dyDescent="0.2">
      <c r="A35" s="143"/>
      <c r="B35" s="143"/>
    </row>
    <row r="36" spans="1:2" x14ac:dyDescent="0.2">
      <c r="A36" s="143"/>
      <c r="B36" s="143"/>
    </row>
    <row r="37" spans="1:2" x14ac:dyDescent="0.2">
      <c r="A37" s="143"/>
      <c r="B37" s="143"/>
    </row>
    <row r="38" spans="1:2" x14ac:dyDescent="0.2">
      <c r="A38" s="143"/>
      <c r="B38" s="143"/>
    </row>
    <row r="39" spans="1:2" x14ac:dyDescent="0.2">
      <c r="A39" s="143"/>
      <c r="B39" s="143"/>
    </row>
    <row r="40" spans="1:2" x14ac:dyDescent="0.2">
      <c r="A40" s="143"/>
      <c r="B40" s="143"/>
    </row>
    <row r="41" spans="1:2" x14ac:dyDescent="0.2">
      <c r="A41" s="143"/>
      <c r="B41" s="143"/>
    </row>
    <row r="42" spans="1:2" x14ac:dyDescent="0.2">
      <c r="A42" s="143"/>
      <c r="B42" s="143"/>
    </row>
    <row r="43" spans="1:2" x14ac:dyDescent="0.2">
      <c r="A43" s="143"/>
      <c r="B43" s="143"/>
    </row>
    <row r="44" spans="1:2" x14ac:dyDescent="0.2">
      <c r="A44" s="143"/>
      <c r="B44" s="143"/>
    </row>
    <row r="45" spans="1:2" x14ac:dyDescent="0.2">
      <c r="A45" s="143"/>
      <c r="B45" s="143"/>
    </row>
    <row r="46" spans="1:2" x14ac:dyDescent="0.2">
      <c r="A46" s="143"/>
      <c r="B46" s="143"/>
    </row>
    <row r="47" spans="1:2" x14ac:dyDescent="0.2">
      <c r="A47" s="143"/>
      <c r="B47" s="143"/>
    </row>
    <row r="48" spans="1:2" x14ac:dyDescent="0.2">
      <c r="A48" s="143"/>
      <c r="B48" s="143"/>
    </row>
    <row r="49" spans="1:2" x14ac:dyDescent="0.2">
      <c r="A49" s="143"/>
      <c r="B49" s="143"/>
    </row>
    <row r="50" spans="1:2" x14ac:dyDescent="0.2">
      <c r="A50" s="143"/>
      <c r="B50" s="143"/>
    </row>
    <row r="51" spans="1:2" x14ac:dyDescent="0.2">
      <c r="A51" s="143"/>
      <c r="B51" s="143"/>
    </row>
    <row r="52" spans="1:2" x14ac:dyDescent="0.2">
      <c r="A52" s="143"/>
      <c r="B52" s="143"/>
    </row>
    <row r="53" spans="1:2" x14ac:dyDescent="0.2">
      <c r="A53" s="143"/>
      <c r="B53" s="143"/>
    </row>
    <row r="54" spans="1:2" x14ac:dyDescent="0.2">
      <c r="A54" s="143"/>
      <c r="B54" s="143"/>
    </row>
    <row r="55" spans="1:2" x14ac:dyDescent="0.2">
      <c r="A55" s="143"/>
      <c r="B55" s="143"/>
    </row>
    <row r="56" spans="1:2" x14ac:dyDescent="0.2">
      <c r="A56" s="143"/>
      <c r="B56" s="143"/>
    </row>
    <row r="57" spans="1:2" x14ac:dyDescent="0.2">
      <c r="A57" s="143"/>
      <c r="B57" s="143"/>
    </row>
    <row r="58" spans="1:2" x14ac:dyDescent="0.2">
      <c r="A58" s="143"/>
      <c r="B58" s="143"/>
    </row>
    <row r="59" spans="1:2" x14ac:dyDescent="0.2">
      <c r="A59" s="143"/>
      <c r="B59" s="143"/>
    </row>
    <row r="60" spans="1:2" x14ac:dyDescent="0.2">
      <c r="A60" s="143"/>
      <c r="B60" s="143"/>
    </row>
    <row r="61" spans="1:2" x14ac:dyDescent="0.2">
      <c r="A61" s="143"/>
      <c r="B61" s="143"/>
    </row>
    <row r="62" spans="1:2" x14ac:dyDescent="0.2">
      <c r="A62" s="143"/>
      <c r="B62" s="143"/>
    </row>
    <row r="63" spans="1:2" x14ac:dyDescent="0.2">
      <c r="A63" s="143"/>
      <c r="B63" s="143"/>
    </row>
    <row r="64" spans="1:2" x14ac:dyDescent="0.2">
      <c r="A64" s="143"/>
      <c r="B64" s="143"/>
    </row>
    <row r="65" spans="1:2" x14ac:dyDescent="0.2">
      <c r="A65" s="143"/>
      <c r="B65" s="143"/>
    </row>
    <row r="66" spans="1:2" x14ac:dyDescent="0.2">
      <c r="A66" s="143"/>
      <c r="B66" s="143"/>
    </row>
    <row r="67" spans="1:2" x14ac:dyDescent="0.2">
      <c r="A67" s="143"/>
      <c r="B67" s="143"/>
    </row>
    <row r="68" spans="1:2" x14ac:dyDescent="0.2">
      <c r="A68" s="143"/>
      <c r="B68" s="143"/>
    </row>
    <row r="69" spans="1:2" x14ac:dyDescent="0.2">
      <c r="A69" s="143"/>
      <c r="B69" s="143"/>
    </row>
    <row r="70" spans="1:2" x14ac:dyDescent="0.2">
      <c r="A70" s="143"/>
      <c r="B70" s="143"/>
    </row>
    <row r="71" spans="1:2" x14ac:dyDescent="0.2">
      <c r="A71" s="143"/>
      <c r="B71" s="143"/>
    </row>
    <row r="72" spans="1:2" x14ac:dyDescent="0.2">
      <c r="A72" s="143"/>
      <c r="B72" s="143"/>
    </row>
    <row r="73" spans="1:2" x14ac:dyDescent="0.2">
      <c r="A73" s="143"/>
      <c r="B73" s="143"/>
    </row>
    <row r="74" spans="1:2" x14ac:dyDescent="0.2">
      <c r="A74" s="143"/>
      <c r="B74" s="143"/>
    </row>
    <row r="75" spans="1:2" x14ac:dyDescent="0.2">
      <c r="A75" s="143"/>
      <c r="B75" s="143"/>
    </row>
    <row r="76" spans="1:2" x14ac:dyDescent="0.2">
      <c r="A76" s="143"/>
      <c r="B76" s="143"/>
    </row>
  </sheetData>
  <phoneticPr fontId="0" type="noConversion"/>
  <hyperlinks>
    <hyperlink ref="B3" r:id="rId1" xr:uid="{00000000-0004-0000-0300-000000000000}"/>
    <hyperlink ref="B10" r:id="rId2" xr:uid="{0C4D3E07-14F4-4D3B-B5B3-8A2188369FEE}"/>
    <hyperlink ref="B9" r:id="rId3" xr:uid="{A51D8421-9752-4453-B919-E7DFD88597E4}"/>
    <hyperlink ref="B5" r:id="rId4" xr:uid="{D007A469-1A97-4775-AFC7-2F3D48B0D3B7}"/>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D39"/>
  <sheetViews>
    <sheetView zoomScaleNormal="100" workbookViewId="0">
      <pane ySplit="1" topLeftCell="A2" activePane="bottomLeft" state="frozen"/>
      <selection pane="bottomLeft" activeCell="D1" sqref="D1"/>
    </sheetView>
  </sheetViews>
  <sheetFormatPr defaultRowHeight="12.75" x14ac:dyDescent="0.2"/>
  <cols>
    <col min="1" max="1" width="13.28515625" style="100" customWidth="1"/>
    <col min="2" max="2" width="37" customWidth="1"/>
    <col min="3" max="3" width="36.85546875" customWidth="1"/>
  </cols>
  <sheetData>
    <row r="1" spans="1:4" x14ac:dyDescent="0.2">
      <c r="A1" s="98" t="s">
        <v>0</v>
      </c>
      <c r="B1" s="98"/>
      <c r="C1" s="98"/>
    </row>
    <row r="2" spans="1:4" x14ac:dyDescent="0.2">
      <c r="A2" s="99" t="s">
        <v>1</v>
      </c>
      <c r="B2" s="99" t="s">
        <v>47</v>
      </c>
      <c r="C2" s="99" t="s">
        <v>25</v>
      </c>
    </row>
    <row r="3" spans="1:4" x14ac:dyDescent="0.2">
      <c r="C3" t="s">
        <v>85</v>
      </c>
      <c r="D3" s="74"/>
    </row>
    <row r="4" spans="1:4" x14ac:dyDescent="0.2">
      <c r="A4" s="168" t="s">
        <v>2</v>
      </c>
      <c r="D4" s="3"/>
    </row>
    <row r="5" spans="1:4" s="170" customFormat="1" x14ac:dyDescent="0.2">
      <c r="A5" s="189">
        <v>41926</v>
      </c>
      <c r="B5" s="193" t="s">
        <v>290</v>
      </c>
      <c r="C5" s="166"/>
      <c r="D5" s="74"/>
    </row>
    <row r="6" spans="1:4" s="170" customFormat="1" x14ac:dyDescent="0.2">
      <c r="A6" s="191">
        <v>42942</v>
      </c>
      <c r="B6" s="35" t="s">
        <v>278</v>
      </c>
      <c r="C6" s="166"/>
      <c r="D6" s="3"/>
    </row>
    <row r="7" spans="1:4" s="170" customFormat="1" x14ac:dyDescent="0.2">
      <c r="A7" s="191">
        <v>42942</v>
      </c>
      <c r="B7" s="35" t="s">
        <v>279</v>
      </c>
      <c r="C7" s="166"/>
      <c r="D7" s="74"/>
    </row>
    <row r="8" spans="1:4" s="170" customFormat="1" x14ac:dyDescent="0.2">
      <c r="A8" s="191">
        <v>42942</v>
      </c>
      <c r="B8" s="35" t="s">
        <v>280</v>
      </c>
      <c r="C8" s="166"/>
      <c r="D8" s="3"/>
    </row>
    <row r="9" spans="1:4" s="170" customFormat="1" x14ac:dyDescent="0.2">
      <c r="A9" s="191">
        <v>42942</v>
      </c>
      <c r="B9" s="192" t="s">
        <v>281</v>
      </c>
      <c r="C9" s="166"/>
      <c r="D9" s="3"/>
    </row>
    <row r="10" spans="1:4" s="170" customFormat="1" x14ac:dyDescent="0.2">
      <c r="A10" s="191">
        <v>42942</v>
      </c>
      <c r="B10" s="192" t="s">
        <v>282</v>
      </c>
      <c r="C10" s="166"/>
      <c r="D10" s="3"/>
    </row>
    <row r="11" spans="1:4" s="192" customFormat="1" x14ac:dyDescent="0.2">
      <c r="A11" s="194">
        <v>43292</v>
      </c>
      <c r="B11" s="190" t="s">
        <v>480</v>
      </c>
      <c r="C11" s="35"/>
      <c r="D11" s="11"/>
    </row>
    <row r="12" spans="1:4" s="192" customFormat="1" x14ac:dyDescent="0.2">
      <c r="A12" s="194">
        <v>43292</v>
      </c>
      <c r="B12" s="190" t="s">
        <v>439</v>
      </c>
      <c r="C12" s="35"/>
      <c r="D12" s="11"/>
    </row>
    <row r="13" spans="1:4" s="192" customFormat="1" x14ac:dyDescent="0.2">
      <c r="A13" s="194">
        <v>43292</v>
      </c>
      <c r="B13" s="190" t="s">
        <v>482</v>
      </c>
      <c r="C13" s="35"/>
      <c r="D13" s="11"/>
    </row>
    <row r="14" spans="1:4" s="192" customFormat="1" x14ac:dyDescent="0.2">
      <c r="A14" s="194">
        <v>43292</v>
      </c>
      <c r="B14" s="190" t="s">
        <v>483</v>
      </c>
      <c r="C14" s="35"/>
      <c r="D14" s="11"/>
    </row>
    <row r="15" spans="1:4" s="192" customFormat="1" x14ac:dyDescent="0.2">
      <c r="A15" s="194">
        <v>43292</v>
      </c>
      <c r="B15" s="190" t="s">
        <v>484</v>
      </c>
      <c r="C15" s="35"/>
      <c r="D15" s="11"/>
    </row>
    <row r="16" spans="1:4" s="170" customFormat="1" x14ac:dyDescent="0.2">
      <c r="A16" s="191">
        <v>44481</v>
      </c>
      <c r="B16" s="192" t="s">
        <v>609</v>
      </c>
      <c r="C16" s="35" t="s">
        <v>607</v>
      </c>
      <c r="D16" s="3"/>
    </row>
    <row r="17" spans="1:4" s="190" customFormat="1" x14ac:dyDescent="0.2">
      <c r="A17" s="189">
        <v>45995</v>
      </c>
      <c r="B17" s="190" t="s">
        <v>609</v>
      </c>
      <c r="C17" s="193" t="s">
        <v>608</v>
      </c>
      <c r="D17" s="3"/>
    </row>
    <row r="18" spans="1:4" x14ac:dyDescent="0.2">
      <c r="A18" s="171"/>
      <c r="B18" s="170"/>
      <c r="C18" s="166"/>
      <c r="D18" s="3"/>
    </row>
    <row r="19" spans="1:4" x14ac:dyDescent="0.2">
      <c r="A19" s="171"/>
      <c r="B19" s="170"/>
      <c r="C19" s="166"/>
      <c r="D19" s="3"/>
    </row>
    <row r="20" spans="1:4" x14ac:dyDescent="0.2">
      <c r="A20" s="172"/>
      <c r="B20" s="170"/>
      <c r="C20" s="170"/>
      <c r="D20" s="3"/>
    </row>
    <row r="21" spans="1:4" x14ac:dyDescent="0.2">
      <c r="A21" s="168" t="s">
        <v>3</v>
      </c>
    </row>
    <row r="22" spans="1:4" s="190" customFormat="1" x14ac:dyDescent="0.2">
      <c r="A22" s="189">
        <v>45995</v>
      </c>
      <c r="B22" s="195" t="s">
        <v>290</v>
      </c>
      <c r="C22" s="195" t="s">
        <v>571</v>
      </c>
    </row>
    <row r="23" spans="1:4" s="190" customFormat="1" x14ac:dyDescent="0.2">
      <c r="A23" s="189">
        <v>45995</v>
      </c>
      <c r="B23" s="193" t="s">
        <v>279</v>
      </c>
      <c r="C23" s="195" t="s">
        <v>571</v>
      </c>
      <c r="D23" s="169"/>
    </row>
    <row r="24" spans="1:4" s="190" customFormat="1" x14ac:dyDescent="0.2">
      <c r="A24" s="189">
        <v>45995</v>
      </c>
      <c r="B24" s="193" t="s">
        <v>280</v>
      </c>
      <c r="C24" s="195" t="s">
        <v>571</v>
      </c>
      <c r="D24" s="3"/>
    </row>
    <row r="25" spans="1:4" s="190" customFormat="1" x14ac:dyDescent="0.2">
      <c r="A25" s="189">
        <v>45995</v>
      </c>
      <c r="B25" s="190" t="s">
        <v>281</v>
      </c>
      <c r="C25" s="195" t="s">
        <v>571</v>
      </c>
      <c r="D25" s="3"/>
    </row>
    <row r="26" spans="1:4" s="190" customFormat="1" x14ac:dyDescent="0.2">
      <c r="A26" s="189">
        <v>45995</v>
      </c>
      <c r="B26" s="190" t="s">
        <v>282</v>
      </c>
      <c r="C26" s="195" t="s">
        <v>571</v>
      </c>
      <c r="D26" s="3"/>
    </row>
    <row r="27" spans="1:4" x14ac:dyDescent="0.2">
      <c r="A27" s="101"/>
    </row>
    <row r="28" spans="1:4" x14ac:dyDescent="0.2">
      <c r="A28" s="101"/>
    </row>
    <row r="29" spans="1:4" x14ac:dyDescent="0.2">
      <c r="A29" s="101"/>
      <c r="C29" t="s">
        <v>85</v>
      </c>
    </row>
    <row r="30" spans="1:4" x14ac:dyDescent="0.2">
      <c r="A30" s="101"/>
    </row>
    <row r="31" spans="1:4" x14ac:dyDescent="0.2">
      <c r="A31" s="101"/>
    </row>
    <row r="32" spans="1:4" x14ac:dyDescent="0.2">
      <c r="A32" s="101"/>
    </row>
    <row r="33" spans="1:3" x14ac:dyDescent="0.2">
      <c r="A33" s="101"/>
      <c r="C33" s="102"/>
    </row>
    <row r="34" spans="1:3" x14ac:dyDescent="0.2">
      <c r="A34" s="101"/>
      <c r="C34" s="170" t="s">
        <v>85</v>
      </c>
    </row>
    <row r="35" spans="1:3" x14ac:dyDescent="0.2">
      <c r="A35" s="101"/>
      <c r="C35" s="102"/>
    </row>
    <row r="36" spans="1:3" x14ac:dyDescent="0.2">
      <c r="A36" s="101"/>
    </row>
    <row r="37" spans="1:3" x14ac:dyDescent="0.2">
      <c r="A37" s="101"/>
    </row>
    <row r="38" spans="1:3" x14ac:dyDescent="0.2">
      <c r="A38" s="101"/>
    </row>
    <row r="39" spans="1:3" x14ac:dyDescent="0.2">
      <c r="A39" s="101"/>
    </row>
  </sheetData>
  <phoneticPr fontId="0" type="noConversion"/>
  <pageMargins left="0.75" right="0.75" top="1" bottom="1" header="0.5" footer="0.5"/>
  <pageSetup scale="7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2025-12-04T17:29:53Z</cp:lastPrinted>
  <dcterms:created xsi:type="dcterms:W3CDTF">1998-06-02T12:05:01Z</dcterms:created>
  <dcterms:modified xsi:type="dcterms:W3CDTF">2025-12-04T17:30:43Z</dcterms:modified>
</cp:coreProperties>
</file>