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mc:AlternateContent xmlns:mc="http://schemas.openxmlformats.org/markup-compatibility/2006">
    <mc:Choice Requires="x15">
      <x15ac:absPath xmlns:x15ac="http://schemas.microsoft.com/office/spreadsheetml/2010/11/ac" url="O:\Departments\Marketing\TRAILBLAZER\2023\7_July\Pricelists\Excel\"/>
    </mc:Choice>
  </mc:AlternateContent>
  <xr:revisionPtr revIDLastSave="0" documentId="8_{66536ED6-604E-4C04-88A3-1935F16348C4}"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List'!$W$13:$X$250</definedName>
    <definedName name="Customer_Cost">'Price List'!$Z$13:$AG$250</definedName>
    <definedName name="Customer_List">'Price List'!$C$13:$T$250</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List'!$C$13:$T$250</definedName>
    <definedName name="_xlnm.Print_Area" localSheetId="4">Changes!$A$1:$D$46</definedName>
    <definedName name="_xlnm.Print_Area" localSheetId="1">Index!$A$1:$K$51</definedName>
    <definedName name="_xlnm.Print_Area" localSheetId="2">'Price List'!$C$13:$T$250</definedName>
    <definedName name="_xlnm.Print_Titles" localSheetId="4">Changes!#REF!</definedName>
    <definedName name="_xlnm.Print_Titles" localSheetId="2">'Price List'!$C:$N,'Price List'!$13:$20</definedName>
    <definedName name="Purchasing_Cost">'Price List'!#REF!</definedName>
    <definedName name="Round">'Price List'!$D$256:$E$265</definedName>
    <definedName name="Suggested">Instructions!$H$55</definedName>
  </definedNames>
  <calcPr calcId="191029"/>
</workbook>
</file>

<file path=xl/calcChain.xml><?xml version="1.0" encoding="utf-8"?>
<calcChain xmlns="http://schemas.openxmlformats.org/spreadsheetml/2006/main">
  <c r="AM209" i="1" l="1"/>
  <c r="AL209" i="1"/>
  <c r="AK209" i="1"/>
  <c r="W209" i="1"/>
  <c r="AB209" i="1"/>
  <c r="U209" i="1"/>
  <c r="AM186" i="1"/>
  <c r="AL186" i="1"/>
  <c r="AK186" i="1"/>
  <c r="W186" i="1"/>
  <c r="AB186" i="1" s="1"/>
  <c r="U186" i="1"/>
  <c r="AM153" i="1"/>
  <c r="AL153" i="1"/>
  <c r="AK153" i="1"/>
  <c r="W153" i="1"/>
  <c r="AB153" i="1" s="1"/>
  <c r="U153" i="1"/>
  <c r="AM132" i="1"/>
  <c r="AL132" i="1"/>
  <c r="AK132" i="1"/>
  <c r="W132" i="1"/>
  <c r="AB132" i="1" s="1"/>
  <c r="U132" i="1"/>
  <c r="AM104" i="1"/>
  <c r="AL104" i="1"/>
  <c r="AK104" i="1"/>
  <c r="W104" i="1"/>
  <c r="AB104" i="1" s="1"/>
  <c r="U104" i="1"/>
  <c r="AM78" i="1"/>
  <c r="AL78" i="1"/>
  <c r="AK78" i="1"/>
  <c r="W78" i="1"/>
  <c r="AB78" i="1" s="1"/>
  <c r="U78" i="1"/>
  <c r="AM55" i="1"/>
  <c r="AL55" i="1"/>
  <c r="AK55" i="1"/>
  <c r="W55" i="1"/>
  <c r="AB55" i="1" s="1"/>
  <c r="U55" i="1"/>
  <c r="AM37" i="1"/>
  <c r="AL37" i="1"/>
  <c r="AK37" i="1"/>
  <c r="W37" i="1"/>
  <c r="AB37" i="1" s="1"/>
  <c r="U37" i="1"/>
  <c r="AM27" i="1"/>
  <c r="AL27" i="1"/>
  <c r="AK27" i="1"/>
  <c r="W27" i="1"/>
  <c r="AB27" i="1" s="1"/>
  <c r="U27" i="1"/>
  <c r="AM31" i="1"/>
  <c r="AL31" i="1"/>
  <c r="AK31" i="1"/>
  <c r="W31" i="1"/>
  <c r="AB31" i="1" s="1"/>
  <c r="U31" i="1"/>
  <c r="AM30" i="1"/>
  <c r="AL30" i="1"/>
  <c r="AK30" i="1"/>
  <c r="W30" i="1"/>
  <c r="AB30" i="1" s="1"/>
  <c r="U30" i="1"/>
  <c r="AM29" i="1"/>
  <c r="AL29" i="1"/>
  <c r="AK29" i="1"/>
  <c r="W29" i="1"/>
  <c r="AB29" i="1" s="1"/>
  <c r="U29" i="1"/>
  <c r="AM28" i="1"/>
  <c r="AL28" i="1"/>
  <c r="AK28" i="1"/>
  <c r="W28" i="1"/>
  <c r="AB28" i="1" s="1"/>
  <c r="U28" i="1"/>
  <c r="AM26" i="1"/>
  <c r="AL26" i="1"/>
  <c r="AK26" i="1"/>
  <c r="W26" i="1"/>
  <c r="AB26" i="1" s="1"/>
  <c r="U26" i="1"/>
  <c r="AM25" i="1"/>
  <c r="AL25" i="1"/>
  <c r="AK25" i="1"/>
  <c r="W25" i="1"/>
  <c r="AB25" i="1" s="1"/>
  <c r="U25" i="1"/>
  <c r="AM36" i="1"/>
  <c r="AL36" i="1"/>
  <c r="AK36" i="1"/>
  <c r="W36" i="1"/>
  <c r="AB36" i="1" s="1"/>
  <c r="U36" i="1"/>
  <c r="AM35" i="1"/>
  <c r="AL35" i="1"/>
  <c r="AK35" i="1"/>
  <c r="W35" i="1"/>
  <c r="AB35" i="1" s="1"/>
  <c r="U35" i="1"/>
  <c r="AM215" i="1"/>
  <c r="AL215" i="1"/>
  <c r="AK215" i="1"/>
  <c r="W215" i="1"/>
  <c r="AB215" i="1" s="1"/>
  <c r="U215" i="1"/>
  <c r="AM214" i="1"/>
  <c r="AL214" i="1"/>
  <c r="AK214" i="1"/>
  <c r="W214" i="1"/>
  <c r="AB214" i="1" s="1"/>
  <c r="U214" i="1"/>
  <c r="AM213" i="1"/>
  <c r="AL213" i="1"/>
  <c r="AK213" i="1"/>
  <c r="W213" i="1"/>
  <c r="AB213" i="1" s="1"/>
  <c r="U213" i="1"/>
  <c r="AM212" i="1"/>
  <c r="AL212" i="1"/>
  <c r="AK212" i="1"/>
  <c r="W212" i="1"/>
  <c r="AB212" i="1" s="1"/>
  <c r="U212" i="1"/>
  <c r="AM211" i="1"/>
  <c r="AL211" i="1"/>
  <c r="AK211" i="1"/>
  <c r="W211" i="1"/>
  <c r="AB211" i="1" s="1"/>
  <c r="U211" i="1"/>
  <c r="AM210" i="1"/>
  <c r="AL210" i="1"/>
  <c r="AK210" i="1"/>
  <c r="W210" i="1"/>
  <c r="AB210" i="1" s="1"/>
  <c r="U210" i="1"/>
  <c r="AM203" i="1"/>
  <c r="AL203" i="1"/>
  <c r="AK203" i="1"/>
  <c r="W203" i="1"/>
  <c r="AB203" i="1" s="1"/>
  <c r="U203" i="1"/>
  <c r="AM202" i="1"/>
  <c r="AL202" i="1"/>
  <c r="AK202" i="1"/>
  <c r="W202" i="1"/>
  <c r="AB202" i="1" s="1"/>
  <c r="U202" i="1"/>
  <c r="AM201" i="1"/>
  <c r="AL201" i="1"/>
  <c r="AK201" i="1"/>
  <c r="W201" i="1"/>
  <c r="AB201" i="1" s="1"/>
  <c r="U201" i="1"/>
  <c r="AM200" i="1"/>
  <c r="AL200" i="1"/>
  <c r="AK200" i="1"/>
  <c r="W200" i="1"/>
  <c r="AB200" i="1" s="1"/>
  <c r="U200" i="1"/>
  <c r="AM199" i="1"/>
  <c r="AL199" i="1"/>
  <c r="AK199" i="1"/>
  <c r="W199" i="1"/>
  <c r="AB199" i="1" s="1"/>
  <c r="U199" i="1"/>
  <c r="AM198" i="1"/>
  <c r="AL198" i="1"/>
  <c r="AK198" i="1"/>
  <c r="W198" i="1"/>
  <c r="AB198" i="1" s="1"/>
  <c r="U198" i="1"/>
  <c r="AM192" i="1"/>
  <c r="AL192" i="1"/>
  <c r="AK192" i="1"/>
  <c r="W192" i="1"/>
  <c r="AB192" i="1" s="1"/>
  <c r="U192" i="1"/>
  <c r="AM191" i="1"/>
  <c r="AL191" i="1"/>
  <c r="AK191" i="1"/>
  <c r="W191" i="1"/>
  <c r="AB191" i="1" s="1"/>
  <c r="U191" i="1"/>
  <c r="AM190" i="1"/>
  <c r="AL190" i="1"/>
  <c r="AK190" i="1"/>
  <c r="W190" i="1"/>
  <c r="AB190" i="1" s="1"/>
  <c r="U190" i="1"/>
  <c r="AM189" i="1"/>
  <c r="AL189" i="1"/>
  <c r="AK189" i="1"/>
  <c r="W189" i="1"/>
  <c r="AB189" i="1" s="1"/>
  <c r="U189" i="1"/>
  <c r="AM188" i="1"/>
  <c r="AL188" i="1"/>
  <c r="AK188" i="1"/>
  <c r="W188" i="1"/>
  <c r="AB188" i="1" s="1"/>
  <c r="U188" i="1"/>
  <c r="AM187" i="1"/>
  <c r="AL187" i="1"/>
  <c r="AK187" i="1"/>
  <c r="W187" i="1"/>
  <c r="AB187" i="1" s="1"/>
  <c r="U187" i="1"/>
  <c r="AM169" i="1"/>
  <c r="AL169" i="1"/>
  <c r="AK169" i="1"/>
  <c r="W169" i="1"/>
  <c r="AB169" i="1" s="1"/>
  <c r="U169" i="1"/>
  <c r="AM171" i="1"/>
  <c r="AL171" i="1"/>
  <c r="AK171" i="1"/>
  <c r="W171" i="1"/>
  <c r="AB171" i="1" s="1"/>
  <c r="U171" i="1"/>
  <c r="AM170" i="1"/>
  <c r="AL170" i="1"/>
  <c r="AK170" i="1"/>
  <c r="W170" i="1"/>
  <c r="AB170" i="1" s="1"/>
  <c r="U170" i="1"/>
  <c r="AM168" i="1"/>
  <c r="AL168" i="1"/>
  <c r="AK168" i="1"/>
  <c r="W168" i="1"/>
  <c r="AB168" i="1" s="1"/>
  <c r="U168" i="1"/>
  <c r="AM167" i="1"/>
  <c r="AL167" i="1"/>
  <c r="AK167" i="1"/>
  <c r="W167" i="1"/>
  <c r="AB167" i="1" s="1"/>
  <c r="U167" i="1"/>
  <c r="AM166" i="1"/>
  <c r="AL166" i="1"/>
  <c r="AK166" i="1"/>
  <c r="W166" i="1"/>
  <c r="AB166" i="1" s="1"/>
  <c r="U166" i="1"/>
  <c r="AM159" i="1"/>
  <c r="AL159" i="1"/>
  <c r="AK159" i="1"/>
  <c r="W159" i="1"/>
  <c r="AB159" i="1" s="1"/>
  <c r="U159" i="1"/>
  <c r="AM158" i="1"/>
  <c r="AL158" i="1"/>
  <c r="AK158" i="1"/>
  <c r="W158" i="1"/>
  <c r="AB158" i="1" s="1"/>
  <c r="U158" i="1"/>
  <c r="AM157" i="1"/>
  <c r="AL157" i="1"/>
  <c r="AK157" i="1"/>
  <c r="W157" i="1"/>
  <c r="AB157" i="1" s="1"/>
  <c r="U157" i="1"/>
  <c r="AM156" i="1"/>
  <c r="AL156" i="1"/>
  <c r="AK156" i="1"/>
  <c r="W156" i="1"/>
  <c r="AB156" i="1" s="1"/>
  <c r="U156" i="1"/>
  <c r="AM155" i="1"/>
  <c r="AL155" i="1"/>
  <c r="AK155" i="1"/>
  <c r="W155" i="1"/>
  <c r="AB155" i="1" s="1"/>
  <c r="U155" i="1"/>
  <c r="AM154" i="1"/>
  <c r="AL154" i="1"/>
  <c r="AK154" i="1"/>
  <c r="W154" i="1"/>
  <c r="AB154" i="1" s="1"/>
  <c r="U154" i="1"/>
  <c r="AM147" i="1"/>
  <c r="AL147" i="1"/>
  <c r="AK147" i="1"/>
  <c r="W147" i="1"/>
  <c r="AB147" i="1" s="1"/>
  <c r="U147" i="1"/>
  <c r="AM146" i="1"/>
  <c r="AL146" i="1"/>
  <c r="AK146" i="1"/>
  <c r="W146" i="1"/>
  <c r="AB146" i="1"/>
  <c r="U146" i="1"/>
  <c r="AM145" i="1"/>
  <c r="AL145" i="1"/>
  <c r="AK145" i="1"/>
  <c r="W145" i="1"/>
  <c r="AB145" i="1" s="1"/>
  <c r="U145" i="1"/>
  <c r="AM144" i="1"/>
  <c r="AL144" i="1"/>
  <c r="AK144" i="1"/>
  <c r="W144" i="1"/>
  <c r="AB144" i="1" s="1"/>
  <c r="U144" i="1"/>
  <c r="AM138" i="1"/>
  <c r="AL138" i="1"/>
  <c r="AK138" i="1"/>
  <c r="W138" i="1"/>
  <c r="AB138" i="1" s="1"/>
  <c r="U138" i="1"/>
  <c r="AM137" i="1"/>
  <c r="AL137" i="1"/>
  <c r="AK137" i="1"/>
  <c r="W137" i="1"/>
  <c r="AB137" i="1" s="1"/>
  <c r="U137" i="1"/>
  <c r="AM136" i="1"/>
  <c r="AL136" i="1"/>
  <c r="AK136" i="1"/>
  <c r="W136" i="1"/>
  <c r="AB136" i="1" s="1"/>
  <c r="U136" i="1"/>
  <c r="AM135" i="1"/>
  <c r="AL135" i="1"/>
  <c r="AK135" i="1"/>
  <c r="W135" i="1"/>
  <c r="AB135" i="1" s="1"/>
  <c r="U135" i="1"/>
  <c r="AM134" i="1"/>
  <c r="AL134" i="1"/>
  <c r="AK134" i="1"/>
  <c r="W134" i="1"/>
  <c r="AB134" i="1" s="1"/>
  <c r="U134" i="1"/>
  <c r="AM133" i="1"/>
  <c r="AL133" i="1"/>
  <c r="AK133" i="1"/>
  <c r="W133" i="1"/>
  <c r="AB133" i="1" s="1"/>
  <c r="U133" i="1"/>
  <c r="AM121" i="1"/>
  <c r="AL121" i="1"/>
  <c r="AK121" i="1"/>
  <c r="W121" i="1"/>
  <c r="AB121" i="1" s="1"/>
  <c r="U121" i="1"/>
  <c r="AM120" i="1"/>
  <c r="AL120" i="1"/>
  <c r="AK120" i="1"/>
  <c r="W120" i="1"/>
  <c r="AB120" i="1" s="1"/>
  <c r="U120" i="1"/>
  <c r="AM119" i="1"/>
  <c r="AL119" i="1"/>
  <c r="AK119" i="1"/>
  <c r="W119" i="1"/>
  <c r="AB119" i="1" s="1"/>
  <c r="U119" i="1"/>
  <c r="AM118" i="1"/>
  <c r="AL118" i="1"/>
  <c r="AK118" i="1"/>
  <c r="W118" i="1"/>
  <c r="AB118" i="1" s="1"/>
  <c r="U118" i="1"/>
  <c r="AM117" i="1"/>
  <c r="AL117" i="1"/>
  <c r="AK117" i="1"/>
  <c r="W117" i="1"/>
  <c r="AB117" i="1" s="1"/>
  <c r="U117" i="1"/>
  <c r="AM116" i="1"/>
  <c r="AL116" i="1"/>
  <c r="AK116" i="1"/>
  <c r="W116" i="1"/>
  <c r="AB116" i="1" s="1"/>
  <c r="U116" i="1"/>
  <c r="AM110" i="1"/>
  <c r="AL110" i="1"/>
  <c r="AK110" i="1"/>
  <c r="W110" i="1"/>
  <c r="AB110" i="1"/>
  <c r="U110" i="1"/>
  <c r="AM109" i="1"/>
  <c r="AL109" i="1"/>
  <c r="AK109" i="1"/>
  <c r="W109" i="1"/>
  <c r="AB109" i="1" s="1"/>
  <c r="U109" i="1"/>
  <c r="AM108" i="1"/>
  <c r="AL108" i="1"/>
  <c r="AK108" i="1"/>
  <c r="W108" i="1"/>
  <c r="AB108" i="1" s="1"/>
  <c r="U108" i="1"/>
  <c r="AM107" i="1"/>
  <c r="AL107" i="1"/>
  <c r="AK107" i="1"/>
  <c r="W107" i="1"/>
  <c r="AB107" i="1" s="1"/>
  <c r="U107" i="1"/>
  <c r="AM106" i="1"/>
  <c r="AL106" i="1"/>
  <c r="AK106" i="1"/>
  <c r="W106" i="1"/>
  <c r="AB106" i="1" s="1"/>
  <c r="U106" i="1"/>
  <c r="AM105" i="1"/>
  <c r="AL105" i="1"/>
  <c r="AK105" i="1"/>
  <c r="W105" i="1"/>
  <c r="AB105" i="1" s="1"/>
  <c r="U105" i="1"/>
  <c r="AM95" i="1"/>
  <c r="AL95" i="1"/>
  <c r="AK95" i="1"/>
  <c r="W95" i="1"/>
  <c r="AB95" i="1" s="1"/>
  <c r="U95" i="1"/>
  <c r="AM94" i="1"/>
  <c r="AL94" i="1"/>
  <c r="AK94" i="1"/>
  <c r="W94" i="1"/>
  <c r="AB94" i="1" s="1"/>
  <c r="U94" i="1"/>
  <c r="AM93" i="1"/>
  <c r="AL93" i="1"/>
  <c r="AK93" i="1"/>
  <c r="W93" i="1"/>
  <c r="AB93" i="1" s="1"/>
  <c r="U93" i="1"/>
  <c r="AM92" i="1"/>
  <c r="AL92" i="1"/>
  <c r="AK92" i="1"/>
  <c r="W92" i="1"/>
  <c r="AB92" i="1" s="1"/>
  <c r="U92" i="1"/>
  <c r="AM91" i="1"/>
  <c r="AL91" i="1"/>
  <c r="AK91" i="1"/>
  <c r="W91" i="1"/>
  <c r="AB91" i="1" s="1"/>
  <c r="U91" i="1"/>
  <c r="AM90" i="1"/>
  <c r="AL90" i="1"/>
  <c r="AK90" i="1"/>
  <c r="W90" i="1"/>
  <c r="AB90" i="1" s="1"/>
  <c r="U90" i="1"/>
  <c r="AM84" i="1"/>
  <c r="AL84" i="1"/>
  <c r="AK84" i="1"/>
  <c r="W84" i="1"/>
  <c r="AB84" i="1" s="1"/>
  <c r="U84" i="1"/>
  <c r="AM83" i="1"/>
  <c r="AL83" i="1"/>
  <c r="AK83" i="1"/>
  <c r="W83" i="1"/>
  <c r="AB83" i="1" s="1"/>
  <c r="U83" i="1"/>
  <c r="AM82" i="1"/>
  <c r="AL82" i="1"/>
  <c r="AK82" i="1"/>
  <c r="W82" i="1"/>
  <c r="AB82" i="1" s="1"/>
  <c r="U82" i="1"/>
  <c r="AM81" i="1"/>
  <c r="AL81" i="1"/>
  <c r="AK81" i="1"/>
  <c r="W81" i="1"/>
  <c r="AB81" i="1"/>
  <c r="U81" i="1"/>
  <c r="AM80" i="1"/>
  <c r="AL80" i="1"/>
  <c r="AK80" i="1"/>
  <c r="W80" i="1"/>
  <c r="AB80" i="1" s="1"/>
  <c r="U80" i="1"/>
  <c r="AM79" i="1"/>
  <c r="AL79" i="1"/>
  <c r="AK79" i="1"/>
  <c r="W79" i="1"/>
  <c r="AB79" i="1" s="1"/>
  <c r="U79" i="1"/>
  <c r="AM72" i="1"/>
  <c r="AL72" i="1"/>
  <c r="AK72" i="1"/>
  <c r="W72" i="1"/>
  <c r="AB72" i="1" s="1"/>
  <c r="U72" i="1"/>
  <c r="AM71" i="1"/>
  <c r="AL71" i="1"/>
  <c r="AK71" i="1"/>
  <c r="W71" i="1"/>
  <c r="AB71" i="1" s="1"/>
  <c r="U71" i="1"/>
  <c r="AM70" i="1"/>
  <c r="AL70" i="1"/>
  <c r="AK70" i="1"/>
  <c r="W70" i="1"/>
  <c r="AB70" i="1" s="1"/>
  <c r="U70" i="1"/>
  <c r="AM69" i="1"/>
  <c r="AL69" i="1"/>
  <c r="AK69" i="1"/>
  <c r="W69" i="1"/>
  <c r="AB69" i="1"/>
  <c r="U69" i="1"/>
  <c r="AM68" i="1"/>
  <c r="AL68" i="1"/>
  <c r="AK68" i="1"/>
  <c r="W68" i="1"/>
  <c r="AB68" i="1" s="1"/>
  <c r="U68" i="1"/>
  <c r="AM67" i="1"/>
  <c r="AL67" i="1"/>
  <c r="AK67" i="1"/>
  <c r="W67" i="1"/>
  <c r="AB67" i="1" s="1"/>
  <c r="U67" i="1"/>
  <c r="AM61" i="1"/>
  <c r="AL61" i="1"/>
  <c r="AK61" i="1"/>
  <c r="W61" i="1"/>
  <c r="AB61" i="1" s="1"/>
  <c r="U61" i="1"/>
  <c r="AM60" i="1"/>
  <c r="AL60" i="1"/>
  <c r="AK60" i="1"/>
  <c r="W60" i="1"/>
  <c r="AB60" i="1" s="1"/>
  <c r="U60" i="1"/>
  <c r="AM59" i="1"/>
  <c r="AL59" i="1"/>
  <c r="AK59" i="1"/>
  <c r="W59" i="1"/>
  <c r="AB59" i="1" s="1"/>
  <c r="U59" i="1"/>
  <c r="AM58" i="1"/>
  <c r="AL58" i="1"/>
  <c r="AK58" i="1"/>
  <c r="W58" i="1"/>
  <c r="AB58" i="1" s="1"/>
  <c r="U58" i="1"/>
  <c r="AM57" i="1"/>
  <c r="AL57" i="1"/>
  <c r="AK57" i="1"/>
  <c r="W57" i="1"/>
  <c r="AB57" i="1" s="1"/>
  <c r="U57" i="1"/>
  <c r="AM56" i="1"/>
  <c r="AL56" i="1"/>
  <c r="AK56" i="1"/>
  <c r="W56" i="1"/>
  <c r="AB56" i="1" s="1"/>
  <c r="U56" i="1"/>
  <c r="AM44" i="1"/>
  <c r="AL44" i="1"/>
  <c r="AK44" i="1"/>
  <c r="W44" i="1"/>
  <c r="AB44" i="1" s="1"/>
  <c r="U44" i="1"/>
  <c r="AM48" i="1"/>
  <c r="AL48" i="1"/>
  <c r="AK48" i="1"/>
  <c r="W48" i="1"/>
  <c r="AB48" i="1" s="1"/>
  <c r="U48" i="1"/>
  <c r="AM47" i="1"/>
  <c r="AL47" i="1"/>
  <c r="AK47" i="1"/>
  <c r="W47" i="1"/>
  <c r="AB47" i="1" s="1"/>
  <c r="U47" i="1"/>
  <c r="AM45" i="1"/>
  <c r="AL45" i="1"/>
  <c r="AK45" i="1"/>
  <c r="W45" i="1"/>
  <c r="AB45" i="1" s="1"/>
  <c r="U45" i="1"/>
  <c r="AM46" i="1"/>
  <c r="AL46" i="1"/>
  <c r="AK46" i="1"/>
  <c r="W46" i="1"/>
  <c r="AB46" i="1" s="1"/>
  <c r="U46" i="1"/>
  <c r="AM43" i="1"/>
  <c r="AL43" i="1"/>
  <c r="AK43" i="1"/>
  <c r="W43" i="1"/>
  <c r="AB43" i="1" s="1"/>
  <c r="U43" i="1"/>
  <c r="AM65" i="1"/>
  <c r="AL65" i="1"/>
  <c r="AK65" i="1"/>
  <c r="W65" i="1"/>
  <c r="AB65" i="1" s="1"/>
  <c r="U65" i="1"/>
  <c r="AM53" i="1"/>
  <c r="AL53" i="1"/>
  <c r="AK53" i="1"/>
  <c r="W53" i="1"/>
  <c r="AB53" i="1" s="1"/>
  <c r="U53" i="1"/>
  <c r="AM52" i="1"/>
  <c r="AL52" i="1"/>
  <c r="AK52" i="1"/>
  <c r="W52" i="1"/>
  <c r="AB52" i="1" s="1"/>
  <c r="U52" i="1"/>
  <c r="AM163" i="1"/>
  <c r="AL163" i="1"/>
  <c r="AK163" i="1"/>
  <c r="W163" i="1"/>
  <c r="AB163" i="1" s="1"/>
  <c r="U163" i="1"/>
  <c r="AM152" i="1"/>
  <c r="AL152" i="1"/>
  <c r="AK152" i="1"/>
  <c r="W152" i="1"/>
  <c r="AB152" i="1" s="1"/>
  <c r="U152" i="1"/>
  <c r="AM151" i="1"/>
  <c r="AL151" i="1"/>
  <c r="AK151" i="1"/>
  <c r="W151" i="1"/>
  <c r="AB151" i="1" s="1"/>
  <c r="U151" i="1"/>
  <c r="AM143" i="1"/>
  <c r="AL143" i="1"/>
  <c r="AK143" i="1"/>
  <c r="W143" i="1"/>
  <c r="AB143" i="1" s="1"/>
  <c r="U143" i="1"/>
  <c r="AM142" i="1"/>
  <c r="AL142" i="1"/>
  <c r="AK142" i="1"/>
  <c r="W142" i="1"/>
  <c r="AB142" i="1" s="1"/>
  <c r="U142" i="1"/>
  <c r="AM131" i="1"/>
  <c r="AL131" i="1"/>
  <c r="AK131" i="1"/>
  <c r="W131" i="1"/>
  <c r="AB131" i="1" s="1"/>
  <c r="U131" i="1"/>
  <c r="AM130" i="1"/>
  <c r="AL130" i="1"/>
  <c r="AK130" i="1"/>
  <c r="W130" i="1"/>
  <c r="AB130" i="1" s="1"/>
  <c r="U130" i="1"/>
  <c r="AM126" i="1"/>
  <c r="AL126" i="1"/>
  <c r="AK126" i="1"/>
  <c r="W126" i="1"/>
  <c r="AB126" i="1" s="1"/>
  <c r="U126" i="1"/>
  <c r="AM125" i="1"/>
  <c r="AL125" i="1"/>
  <c r="AK125" i="1"/>
  <c r="W125" i="1"/>
  <c r="AB125" i="1" s="1"/>
  <c r="U125" i="1"/>
  <c r="AM115" i="1"/>
  <c r="AL115" i="1"/>
  <c r="AK115" i="1"/>
  <c r="W115" i="1"/>
  <c r="AB115" i="1" s="1"/>
  <c r="U115" i="1"/>
  <c r="AM114" i="1"/>
  <c r="AL114" i="1"/>
  <c r="AK114" i="1"/>
  <c r="W114" i="1"/>
  <c r="AB114" i="1" s="1"/>
  <c r="U114" i="1"/>
  <c r="AM103" i="1"/>
  <c r="AL103" i="1"/>
  <c r="AK103" i="1"/>
  <c r="W103" i="1"/>
  <c r="AB103" i="1" s="1"/>
  <c r="U103" i="1"/>
  <c r="AM102" i="1"/>
  <c r="AL102" i="1"/>
  <c r="AK102" i="1"/>
  <c r="W102" i="1"/>
  <c r="AB102" i="1" s="1"/>
  <c r="U102" i="1"/>
  <c r="AM89" i="1"/>
  <c r="AL89" i="1"/>
  <c r="AK89" i="1"/>
  <c r="W89" i="1"/>
  <c r="AB89" i="1" s="1"/>
  <c r="U89" i="1"/>
  <c r="AM88" i="1"/>
  <c r="AL88" i="1"/>
  <c r="AK88" i="1"/>
  <c r="W88" i="1"/>
  <c r="AB88" i="1" s="1"/>
  <c r="U88" i="1"/>
  <c r="AM66" i="1"/>
  <c r="AL66" i="1"/>
  <c r="AK66" i="1"/>
  <c r="W66" i="1"/>
  <c r="AB66" i="1" s="1"/>
  <c r="U66" i="1"/>
  <c r="AM207" i="1"/>
  <c r="AL207" i="1"/>
  <c r="AK207" i="1"/>
  <c r="W207" i="1"/>
  <c r="AB207" i="1" s="1"/>
  <c r="U207" i="1"/>
  <c r="AM197" i="1"/>
  <c r="AL197" i="1"/>
  <c r="AK197" i="1"/>
  <c r="W197" i="1"/>
  <c r="AB197" i="1" s="1"/>
  <c r="U197" i="1"/>
  <c r="AM196" i="1"/>
  <c r="AL196" i="1"/>
  <c r="AK196" i="1"/>
  <c r="W196" i="1"/>
  <c r="AB196" i="1" s="1"/>
  <c r="U196" i="1"/>
  <c r="AM185" i="1"/>
  <c r="AL185" i="1"/>
  <c r="AK185" i="1"/>
  <c r="W185" i="1"/>
  <c r="AB185" i="1" s="1"/>
  <c r="U185" i="1"/>
  <c r="AM184" i="1"/>
  <c r="AL184" i="1"/>
  <c r="AK184" i="1"/>
  <c r="W184" i="1"/>
  <c r="AB184" i="1" s="1"/>
  <c r="U184" i="1"/>
  <c r="AM183" i="1"/>
  <c r="AL183" i="1"/>
  <c r="AK183" i="1"/>
  <c r="W183" i="1"/>
  <c r="AB183" i="1" s="1"/>
  <c r="U183" i="1"/>
  <c r="AM165" i="1"/>
  <c r="AL165" i="1"/>
  <c r="AK165" i="1"/>
  <c r="W165" i="1"/>
  <c r="AB165" i="1" s="1"/>
  <c r="U165" i="1"/>
  <c r="AM164" i="1"/>
  <c r="AL164" i="1"/>
  <c r="AK164" i="1"/>
  <c r="W164" i="1"/>
  <c r="AB164" i="1" s="1"/>
  <c r="U164" i="1"/>
  <c r="AM41" i="1"/>
  <c r="AL41" i="1"/>
  <c r="AK41" i="1"/>
  <c r="W41" i="1"/>
  <c r="AB41" i="1" s="1"/>
  <c r="U41" i="1"/>
  <c r="AM77" i="1"/>
  <c r="AL77" i="1"/>
  <c r="AK77" i="1"/>
  <c r="W77" i="1"/>
  <c r="AB77" i="1" s="1"/>
  <c r="U77" i="1"/>
  <c r="AM76" i="1"/>
  <c r="AL76" i="1"/>
  <c r="AK76" i="1"/>
  <c r="W76" i="1"/>
  <c r="AB76" i="1"/>
  <c r="U76" i="1"/>
  <c r="AM208" i="1"/>
  <c r="AL208" i="1"/>
  <c r="AK208" i="1"/>
  <c r="W208" i="1"/>
  <c r="AB208" i="1" s="1"/>
  <c r="U208" i="1"/>
  <c r="AM42" i="1"/>
  <c r="AL42" i="1"/>
  <c r="AK42" i="1"/>
  <c r="W42" i="1"/>
  <c r="AB42" i="1" s="1"/>
  <c r="U42" i="1"/>
  <c r="AM54" i="1"/>
  <c r="AL54" i="1"/>
  <c r="AK54" i="1"/>
  <c r="W54" i="1"/>
  <c r="AB54" i="1" s="1"/>
  <c r="U54" i="1"/>
  <c r="AM177" i="1"/>
  <c r="AL177" i="1"/>
  <c r="AK177" i="1"/>
  <c r="W177" i="1"/>
  <c r="AB177" i="1" s="1"/>
  <c r="U177"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78" i="1"/>
  <c r="X78" i="1" l="1"/>
  <c r="AC78" i="1" s="1"/>
  <c r="AJ78" i="1" s="1"/>
  <c r="AG78" i="1" s="1"/>
  <c r="AD78" i="1" s="1"/>
  <c r="X118" i="1" l="1"/>
  <c r="AC118" i="1" s="1"/>
  <c r="AJ118" i="1" s="1"/>
  <c r="AG118" i="1" s="1"/>
  <c r="AD118" i="1" s="1"/>
  <c r="X177" i="1"/>
  <c r="AC177" i="1" s="1"/>
  <c r="AJ177" i="1" s="1"/>
  <c r="AG177" i="1" s="1"/>
  <c r="AD177" i="1" s="1"/>
  <c r="S118" i="1"/>
  <c r="X209" i="1" l="1"/>
  <c r="AC209" i="1" s="1"/>
  <c r="AJ209" i="1" s="1"/>
  <c r="AG209" i="1" s="1"/>
  <c r="AD209" i="1" s="1"/>
  <c r="S3" i="1"/>
  <c r="X3" i="1"/>
  <c r="AC3" i="1" s="1"/>
  <c r="AJ3" i="1" s="1"/>
  <c r="AG3" i="1" s="1"/>
  <c r="AD3" i="1" s="1"/>
  <c r="S6" i="1"/>
  <c r="X6" i="1"/>
  <c r="AC6" i="1" s="1"/>
  <c r="AJ6" i="1" s="1"/>
  <c r="AG6" i="1" s="1"/>
  <c r="AD6" i="1" s="1"/>
  <c r="X208" i="1"/>
  <c r="AC208" i="1" s="1"/>
  <c r="AJ208" i="1" s="1"/>
  <c r="AG208" i="1" s="1"/>
  <c r="AD208" i="1" s="1"/>
  <c r="S208" i="1"/>
  <c r="X55" i="1"/>
  <c r="AC55" i="1" s="1"/>
  <c r="AJ55" i="1" s="1"/>
  <c r="AG55" i="1" s="1"/>
  <c r="AD55" i="1" s="1"/>
  <c r="S55" i="1"/>
  <c r="S2" i="1"/>
  <c r="X2" i="1"/>
  <c r="AC2" i="1" s="1"/>
  <c r="AJ2" i="1" s="1"/>
  <c r="AG2" i="1" s="1"/>
  <c r="AD2" i="1" s="1"/>
  <c r="X68" i="1"/>
  <c r="AC68" i="1" s="1"/>
  <c r="AJ68" i="1" s="1"/>
  <c r="AG68" i="1" s="1"/>
  <c r="AD68" i="1" s="1"/>
  <c r="S68" i="1"/>
  <c r="X77" i="1"/>
  <c r="AC77" i="1" s="1"/>
  <c r="AJ77" i="1" s="1"/>
  <c r="AG77" i="1" s="1"/>
  <c r="AD77" i="1" s="1"/>
  <c r="S77" i="1"/>
  <c r="S4" i="1"/>
  <c r="X4" i="1"/>
  <c r="AC4" i="1" s="1"/>
  <c r="AJ4" i="1" s="1"/>
  <c r="AG4" i="1" s="1"/>
  <c r="AD4" i="1" s="1"/>
  <c r="S105" i="1"/>
  <c r="X105" i="1"/>
  <c r="AC105" i="1" s="1"/>
  <c r="AJ105" i="1" s="1"/>
  <c r="AG105" i="1" s="1"/>
  <c r="AD105" i="1" s="1"/>
  <c r="S81" i="1"/>
  <c r="X81" i="1"/>
  <c r="AC81" i="1" s="1"/>
  <c r="AJ81" i="1" s="1"/>
  <c r="AG81" i="1" s="1"/>
  <c r="AD81" i="1" s="1"/>
  <c r="S59" i="1"/>
  <c r="X59" i="1"/>
  <c r="AC59" i="1" s="1"/>
  <c r="AJ59" i="1" s="1"/>
  <c r="AG59" i="1" s="1"/>
  <c r="AD59" i="1" s="1"/>
  <c r="X70" i="1"/>
  <c r="AC70" i="1" s="1"/>
  <c r="AJ70" i="1" s="1"/>
  <c r="AG70" i="1" s="1"/>
  <c r="AD70" i="1" s="1"/>
  <c r="S70" i="1"/>
  <c r="X153" i="1"/>
  <c r="AC153" i="1" s="1"/>
  <c r="AJ153" i="1" s="1"/>
  <c r="AG153" i="1" s="1"/>
  <c r="AD153" i="1" s="1"/>
  <c r="S153" i="1"/>
  <c r="S1" i="1"/>
  <c r="X1" i="1"/>
  <c r="AC1" i="1" s="1"/>
  <c r="AJ1" i="1" s="1"/>
  <c r="AG1" i="1" s="1"/>
  <c r="AD1" i="1" s="1"/>
  <c r="S209" i="1" l="1"/>
  <c r="S37" i="1"/>
  <c r="X132" i="1"/>
  <c r="AC132" i="1" s="1"/>
  <c r="AJ132" i="1" s="1"/>
  <c r="AG132" i="1" s="1"/>
  <c r="AD132" i="1" s="1"/>
  <c r="X57" i="1"/>
  <c r="AC57" i="1" s="1"/>
  <c r="AJ57" i="1" s="1"/>
  <c r="AG57" i="1" s="1"/>
  <c r="AD57" i="1" s="1"/>
  <c r="S57" i="1"/>
  <c r="S165" i="1"/>
  <c r="X165" i="1"/>
  <c r="AC165" i="1" s="1"/>
  <c r="AJ165" i="1" s="1"/>
  <c r="AG165" i="1" s="1"/>
  <c r="AD165" i="1" s="1"/>
  <c r="X167" i="1"/>
  <c r="AC167" i="1" s="1"/>
  <c r="AJ167" i="1" s="1"/>
  <c r="AG167" i="1" s="1"/>
  <c r="AD167" i="1" s="1"/>
  <c r="S120" i="1"/>
  <c r="X120" i="1"/>
  <c r="AC120" i="1" s="1"/>
  <c r="AJ120" i="1" s="1"/>
  <c r="AG120" i="1" s="1"/>
  <c r="AD120" i="1" s="1"/>
  <c r="S166" i="1"/>
  <c r="X166" i="1"/>
  <c r="AC166" i="1" s="1"/>
  <c r="AJ166" i="1" s="1"/>
  <c r="AG166" i="1" s="1"/>
  <c r="AD166" i="1" s="1"/>
  <c r="X76" i="1"/>
  <c r="AC76" i="1" s="1"/>
  <c r="AJ76" i="1" s="1"/>
  <c r="AG76" i="1" s="1"/>
  <c r="AD76" i="1" s="1"/>
  <c r="S76" i="1"/>
  <c r="S72" i="1"/>
  <c r="X72" i="1"/>
  <c r="AC72" i="1" s="1"/>
  <c r="AJ72" i="1" s="1"/>
  <c r="AG72" i="1" s="1"/>
  <c r="AD72" i="1" s="1"/>
  <c r="S157" i="1"/>
  <c r="X157" i="1"/>
  <c r="AC157" i="1" s="1"/>
  <c r="AJ157" i="1" s="1"/>
  <c r="AG157" i="1" s="1"/>
  <c r="AD157" i="1" s="1"/>
  <c r="S201" i="1"/>
  <c r="X201" i="1"/>
  <c r="AC201" i="1" s="1"/>
  <c r="AJ201" i="1" s="1"/>
  <c r="AG201" i="1" s="1"/>
  <c r="AD201" i="1" s="1"/>
  <c r="S197" i="1"/>
  <c r="X197" i="1"/>
  <c r="AC197" i="1" s="1"/>
  <c r="AJ197" i="1" s="1"/>
  <c r="AG197" i="1" s="1"/>
  <c r="AD197" i="1" s="1"/>
  <c r="X29" i="1"/>
  <c r="AC29" i="1" s="1"/>
  <c r="AJ29" i="1" s="1"/>
  <c r="AG29" i="1" s="1"/>
  <c r="AD29" i="1" s="1"/>
  <c r="S29" i="1"/>
  <c r="X65" i="1"/>
  <c r="AC65" i="1" s="1"/>
  <c r="AJ65" i="1" s="1"/>
  <c r="AG65" i="1" s="1"/>
  <c r="AD65" i="1" s="1"/>
  <c r="S65" i="1"/>
  <c r="S200" i="1"/>
  <c r="X200" i="1"/>
  <c r="AC200" i="1" s="1"/>
  <c r="AJ200" i="1" s="1"/>
  <c r="AG200" i="1" s="1"/>
  <c r="AD200" i="1" s="1"/>
  <c r="S164" i="1"/>
  <c r="X164" i="1"/>
  <c r="AC164" i="1" s="1"/>
  <c r="AJ164" i="1" s="1"/>
  <c r="AG164" i="1" s="1"/>
  <c r="AD164" i="1" s="1"/>
  <c r="X131" i="1"/>
  <c r="AC131" i="1" s="1"/>
  <c r="AJ131" i="1" s="1"/>
  <c r="AG131" i="1" s="1"/>
  <c r="AD131" i="1" s="1"/>
  <c r="S131" i="1"/>
  <c r="X104" i="1"/>
  <c r="AC104" i="1" s="1"/>
  <c r="AJ104" i="1" s="1"/>
  <c r="AG104" i="1" s="1"/>
  <c r="AD104" i="1" s="1"/>
  <c r="S104" i="1"/>
  <c r="S213" i="1"/>
  <c r="X213" i="1"/>
  <c r="AC213" i="1" s="1"/>
  <c r="AJ213" i="1" s="1"/>
  <c r="AG213" i="1" s="1"/>
  <c r="AD213" i="1" s="1"/>
  <c r="X152" i="1"/>
  <c r="AC152" i="1" s="1"/>
  <c r="AJ152" i="1" s="1"/>
  <c r="AG152" i="1" s="1"/>
  <c r="AD152" i="1" s="1"/>
  <c r="S152" i="1"/>
  <c r="X28" i="1"/>
  <c r="AC28" i="1" s="1"/>
  <c r="AJ28" i="1" s="1"/>
  <c r="AG28" i="1" s="1"/>
  <c r="AD28" i="1" s="1"/>
  <c r="S28" i="1"/>
  <c r="S119" i="1"/>
  <c r="X119" i="1"/>
  <c r="AC119" i="1" s="1"/>
  <c r="AJ119" i="1" s="1"/>
  <c r="AG119" i="1" s="1"/>
  <c r="AD119" i="1" s="1"/>
  <c r="S69" i="1"/>
  <c r="X69" i="1"/>
  <c r="AC69" i="1" s="1"/>
  <c r="AJ69" i="1" s="1"/>
  <c r="AG69" i="1" s="1"/>
  <c r="AD69" i="1" s="1"/>
  <c r="S189" i="1"/>
  <c r="X189" i="1"/>
  <c r="AC189" i="1" s="1"/>
  <c r="AJ189" i="1" s="1"/>
  <c r="AG189" i="1" s="1"/>
  <c r="AD189" i="1" s="1"/>
  <c r="X35" i="1"/>
  <c r="AC35" i="1" s="1"/>
  <c r="AJ35" i="1" s="1"/>
  <c r="AG35" i="1" s="1"/>
  <c r="AD35" i="1" s="1"/>
  <c r="S35" i="1"/>
  <c r="X114" i="1"/>
  <c r="AC114" i="1" s="1"/>
  <c r="AJ114" i="1" s="1"/>
  <c r="AG114" i="1" s="1"/>
  <c r="AD114" i="1" s="1"/>
  <c r="S114" i="1"/>
  <c r="S143" i="1"/>
  <c r="X143" i="1"/>
  <c r="AC143" i="1" s="1"/>
  <c r="AJ143" i="1" s="1"/>
  <c r="AG143" i="1" s="1"/>
  <c r="AD143" i="1" s="1"/>
  <c r="S199" i="1"/>
  <c r="X199" i="1"/>
  <c r="AC199" i="1" s="1"/>
  <c r="AJ199" i="1" s="1"/>
  <c r="AG199" i="1" s="1"/>
  <c r="AD199" i="1" s="1"/>
  <c r="S212" i="1"/>
  <c r="X212" i="1"/>
  <c r="AC212" i="1" s="1"/>
  <c r="AJ212" i="1" s="1"/>
  <c r="AG212" i="1" s="1"/>
  <c r="AD212" i="1" s="1"/>
  <c r="X25" i="1"/>
  <c r="AC25" i="1" s="1"/>
  <c r="AJ25" i="1" s="1"/>
  <c r="AG25" i="1" s="1"/>
  <c r="AD25" i="1" s="1"/>
  <c r="S25" i="1"/>
  <c r="X106" i="1"/>
  <c r="AC106" i="1" s="1"/>
  <c r="AJ106" i="1" s="1"/>
  <c r="AG106" i="1" s="1"/>
  <c r="AD106" i="1" s="1"/>
  <c r="S106" i="1"/>
  <c r="X169" i="1"/>
  <c r="AC169" i="1" s="1"/>
  <c r="AJ169" i="1" s="1"/>
  <c r="AG169" i="1" s="1"/>
  <c r="AD169" i="1" s="1"/>
  <c r="S169" i="1"/>
  <c r="S211" i="1"/>
  <c r="X211" i="1"/>
  <c r="AC211" i="1" s="1"/>
  <c r="AJ211" i="1" s="1"/>
  <c r="AG211" i="1" s="1"/>
  <c r="AD211" i="1" s="1"/>
  <c r="X27" i="1"/>
  <c r="AC27" i="1" s="1"/>
  <c r="AJ27" i="1" s="1"/>
  <c r="AG27" i="1" s="1"/>
  <c r="AD27" i="1" s="1"/>
  <c r="S27" i="1"/>
  <c r="S171" i="1"/>
  <c r="X171" i="1"/>
  <c r="AC171" i="1" s="1"/>
  <c r="AJ171" i="1" s="1"/>
  <c r="AG171" i="1" s="1"/>
  <c r="AD171" i="1" s="1"/>
  <c r="S184" i="1"/>
  <c r="X184" i="1"/>
  <c r="AC184" i="1" s="1"/>
  <c r="AJ184" i="1" s="1"/>
  <c r="AG184" i="1" s="1"/>
  <c r="AD184" i="1" s="1"/>
  <c r="S103" i="1"/>
  <c r="X103" i="1"/>
  <c r="AC103" i="1" s="1"/>
  <c r="AJ103" i="1" s="1"/>
  <c r="AG103" i="1" s="1"/>
  <c r="AD103" i="1" s="1"/>
  <c r="S116" i="1"/>
  <c r="X116" i="1"/>
  <c r="AC116" i="1" s="1"/>
  <c r="AJ116" i="1" s="1"/>
  <c r="AG116" i="1" s="1"/>
  <c r="AD116" i="1" s="1"/>
  <c r="X26" i="1"/>
  <c r="AC26" i="1" s="1"/>
  <c r="AJ26" i="1" s="1"/>
  <c r="AG26" i="1" s="1"/>
  <c r="AD26" i="1" s="1"/>
  <c r="S26" i="1"/>
  <c r="S142" i="1"/>
  <c r="X142" i="1"/>
  <c r="AC142" i="1" s="1"/>
  <c r="AJ142" i="1" s="1"/>
  <c r="AG142" i="1" s="1"/>
  <c r="AD142" i="1" s="1"/>
  <c r="S145" i="1"/>
  <c r="X145" i="1"/>
  <c r="AC145" i="1" s="1"/>
  <c r="AJ145" i="1" s="1"/>
  <c r="AG145" i="1" s="1"/>
  <c r="AD145" i="1" s="1"/>
  <c r="S125" i="1"/>
  <c r="X125" i="1"/>
  <c r="AC125" i="1" s="1"/>
  <c r="AJ125" i="1" s="1"/>
  <c r="AG125" i="1" s="1"/>
  <c r="AD125" i="1" s="1"/>
  <c r="X5" i="1"/>
  <c r="AC5" i="1" s="1"/>
  <c r="AJ5" i="1" s="1"/>
  <c r="AG5" i="1" s="1"/>
  <c r="AD5" i="1" s="1"/>
  <c r="S5" i="1"/>
  <c r="S30" i="1"/>
  <c r="X30" i="1"/>
  <c r="AC30" i="1" s="1"/>
  <c r="AJ30" i="1" s="1"/>
  <c r="AG30" i="1" s="1"/>
  <c r="AD30" i="1" s="1"/>
  <c r="S138" i="1"/>
  <c r="X138" i="1"/>
  <c r="AC138" i="1" s="1"/>
  <c r="AJ138" i="1" s="1"/>
  <c r="AG138" i="1" s="1"/>
  <c r="AD138" i="1" s="1"/>
  <c r="S186" i="1"/>
  <c r="X186" i="1"/>
  <c r="AC186" i="1" s="1"/>
  <c r="AJ186" i="1" s="1"/>
  <c r="AG186" i="1" s="1"/>
  <c r="AD186" i="1" s="1"/>
  <c r="S108" i="1"/>
  <c r="X108" i="1"/>
  <c r="AC108" i="1" s="1"/>
  <c r="AJ108" i="1" s="1"/>
  <c r="AG108" i="1" s="1"/>
  <c r="AD108" i="1" s="1"/>
  <c r="S168" i="1"/>
  <c r="X168" i="1"/>
  <c r="AC168" i="1" s="1"/>
  <c r="AJ168" i="1" s="1"/>
  <c r="AG168" i="1" s="1"/>
  <c r="AD168" i="1" s="1"/>
  <c r="X37" i="1"/>
  <c r="AC37" i="1" s="1"/>
  <c r="AJ37" i="1" s="1"/>
  <c r="AG37" i="1" s="1"/>
  <c r="AD37" i="1" s="1"/>
  <c r="S44" i="1"/>
  <c r="X44" i="1"/>
  <c r="AC44" i="1" s="1"/>
  <c r="AJ44" i="1" s="1"/>
  <c r="AG44" i="1" s="1"/>
  <c r="AD44" i="1" s="1"/>
  <c r="X102" i="1"/>
  <c r="AC102" i="1" s="1"/>
  <c r="AJ102" i="1" s="1"/>
  <c r="AG102" i="1" s="1"/>
  <c r="AD102" i="1" s="1"/>
  <c r="S102" i="1"/>
  <c r="S155" i="1"/>
  <c r="X155" i="1"/>
  <c r="AC155" i="1" s="1"/>
  <c r="AJ155" i="1" s="1"/>
  <c r="AG155" i="1" s="1"/>
  <c r="AD155" i="1" s="1"/>
  <c r="S90" i="1"/>
  <c r="X90" i="1"/>
  <c r="AC90" i="1" s="1"/>
  <c r="AJ90" i="1" s="1"/>
  <c r="AG90" i="1" s="1"/>
  <c r="AD90" i="1" s="1"/>
  <c r="X82" i="1"/>
  <c r="AC82" i="1" s="1"/>
  <c r="AJ82" i="1" s="1"/>
  <c r="AG82" i="1" s="1"/>
  <c r="AD82" i="1" s="1"/>
  <c r="S82" i="1"/>
  <c r="S198" i="1"/>
  <c r="X198" i="1"/>
  <c r="AC198" i="1" s="1"/>
  <c r="AJ198" i="1" s="1"/>
  <c r="AG198" i="1" s="1"/>
  <c r="AD198" i="1" s="1"/>
  <c r="S91" i="1"/>
  <c r="X91" i="1"/>
  <c r="AC91" i="1" s="1"/>
  <c r="AJ91" i="1" s="1"/>
  <c r="AG91" i="1" s="1"/>
  <c r="AD91" i="1" s="1"/>
  <c r="S53" i="1"/>
  <c r="X53" i="1"/>
  <c r="AC53" i="1" s="1"/>
  <c r="AJ53" i="1" s="1"/>
  <c r="AG53" i="1" s="1"/>
  <c r="AD53" i="1" s="1"/>
  <c r="S52" i="1"/>
  <c r="X52" i="1"/>
  <c r="AC52" i="1" s="1"/>
  <c r="AJ52" i="1" s="1"/>
  <c r="AG52" i="1" s="1"/>
  <c r="AD52" i="1" s="1"/>
  <c r="S187" i="1"/>
  <c r="X187" i="1"/>
  <c r="AC187" i="1" s="1"/>
  <c r="AJ187" i="1" s="1"/>
  <c r="AG187" i="1" s="1"/>
  <c r="AD187" i="1" s="1"/>
  <c r="S132" i="1"/>
  <c r="S41" i="1"/>
  <c r="X41" i="1"/>
  <c r="AC41" i="1" s="1"/>
  <c r="AJ41" i="1" s="1"/>
  <c r="AG41" i="1" s="1"/>
  <c r="AD41" i="1" s="1"/>
  <c r="S47" i="1"/>
  <c r="X47" i="1"/>
  <c r="AC47" i="1" s="1"/>
  <c r="AJ47" i="1" s="1"/>
  <c r="AG47" i="1" s="1"/>
  <c r="AD47" i="1" s="1"/>
  <c r="X134" i="1"/>
  <c r="AC134" i="1" s="1"/>
  <c r="AJ134" i="1" s="1"/>
  <c r="AG134" i="1" s="1"/>
  <c r="AD134" i="1" s="1"/>
  <c r="S134" i="1"/>
  <c r="S58" i="1"/>
  <c r="X58" i="1"/>
  <c r="AC58" i="1" s="1"/>
  <c r="AJ58" i="1" s="1"/>
  <c r="AG58" i="1" s="1"/>
  <c r="AD58" i="1" s="1"/>
  <c r="S84" i="1"/>
  <c r="X84" i="1"/>
  <c r="AC84" i="1" s="1"/>
  <c r="AJ84" i="1" s="1"/>
  <c r="AG84" i="1" s="1"/>
  <c r="AD84" i="1" s="1"/>
  <c r="X7" i="1"/>
  <c r="AC7" i="1" s="1"/>
  <c r="AJ7" i="1" s="1"/>
  <c r="AG7" i="1" s="1"/>
  <c r="AD7" i="1" s="1"/>
  <c r="S7" i="1"/>
  <c r="S92" i="1"/>
  <c r="X92" i="1"/>
  <c r="AC92" i="1" s="1"/>
  <c r="AJ92" i="1" s="1"/>
  <c r="AG92" i="1" s="1"/>
  <c r="AD92" i="1" s="1"/>
  <c r="S192" i="1"/>
  <c r="X192" i="1"/>
  <c r="AC192" i="1" s="1"/>
  <c r="AJ192" i="1" s="1"/>
  <c r="AG192" i="1" s="1"/>
  <c r="AD192" i="1" s="1"/>
  <c r="X93" i="1"/>
  <c r="AC93" i="1" s="1"/>
  <c r="AJ93" i="1" s="1"/>
  <c r="AG93" i="1" s="1"/>
  <c r="AD93" i="1" s="1"/>
  <c r="S93" i="1"/>
  <c r="S36" i="1"/>
  <c r="X36" i="1"/>
  <c r="AC36" i="1" s="1"/>
  <c r="AJ36" i="1" s="1"/>
  <c r="AG36" i="1" s="1"/>
  <c r="AD36" i="1" s="1"/>
  <c r="X107" i="1"/>
  <c r="AC107" i="1" s="1"/>
  <c r="AJ107" i="1" s="1"/>
  <c r="AG107" i="1" s="1"/>
  <c r="AD107" i="1" s="1"/>
  <c r="S107" i="1"/>
  <c r="S109" i="1"/>
  <c r="X109" i="1"/>
  <c r="AC109" i="1" s="1"/>
  <c r="AJ109" i="1" s="1"/>
  <c r="AG109" i="1" s="1"/>
  <c r="AD109" i="1" s="1"/>
  <c r="X43" i="1"/>
  <c r="AC43" i="1" s="1"/>
  <c r="AJ43" i="1" s="1"/>
  <c r="AG43" i="1" s="1"/>
  <c r="AD43" i="1" s="1"/>
  <c r="S43" i="1"/>
  <c r="S133" i="1"/>
  <c r="X133" i="1"/>
  <c r="AC133" i="1" s="1"/>
  <c r="AJ133" i="1" s="1"/>
  <c r="AG133" i="1" s="1"/>
  <c r="AD133" i="1" s="1"/>
  <c r="S79" i="1"/>
  <c r="X79" i="1"/>
  <c r="AC79" i="1" s="1"/>
  <c r="AJ79" i="1" s="1"/>
  <c r="AG79" i="1" s="1"/>
  <c r="AD79" i="1" s="1"/>
  <c r="S196" i="1"/>
  <c r="X196" i="1"/>
  <c r="AC196" i="1" s="1"/>
  <c r="AJ196" i="1" s="1"/>
  <c r="AG196" i="1" s="1"/>
  <c r="AD196" i="1" s="1"/>
  <c r="X126" i="1"/>
  <c r="AC126" i="1" s="1"/>
  <c r="AJ126" i="1" s="1"/>
  <c r="AG126" i="1" s="1"/>
  <c r="AD126" i="1" s="1"/>
  <c r="S126" i="1"/>
  <c r="S163" i="1"/>
  <c r="X163" i="1"/>
  <c r="AC163" i="1" s="1"/>
  <c r="AJ163" i="1" s="1"/>
  <c r="AG163" i="1" s="1"/>
  <c r="AD163" i="1" s="1"/>
  <c r="S159" i="1" l="1"/>
  <c r="X159" i="1"/>
  <c r="AC159" i="1" s="1"/>
  <c r="AJ159" i="1" s="1"/>
  <c r="AG159" i="1" s="1"/>
  <c r="AD159" i="1" s="1"/>
  <c r="S167" i="1"/>
  <c r="S31" i="1"/>
  <c r="X31" i="1"/>
  <c r="AC31" i="1" s="1"/>
  <c r="AJ31" i="1" s="1"/>
  <c r="AG31" i="1" s="1"/>
  <c r="AD31" i="1" s="1"/>
  <c r="X203" i="1"/>
  <c r="AC203" i="1" s="1"/>
  <c r="AJ203" i="1" s="1"/>
  <c r="AG203" i="1" s="1"/>
  <c r="AD203" i="1" s="1"/>
  <c r="S203" i="1"/>
  <c r="S214" i="1"/>
  <c r="X214" i="1"/>
  <c r="AC214" i="1" s="1"/>
  <c r="AJ214" i="1" s="1"/>
  <c r="AG214" i="1" s="1"/>
  <c r="AD214" i="1" s="1"/>
  <c r="X80" i="1"/>
  <c r="AC80" i="1" s="1"/>
  <c r="AJ80" i="1" s="1"/>
  <c r="AG80" i="1" s="1"/>
  <c r="AD80" i="1" s="1"/>
  <c r="S80" i="1"/>
  <c r="X207" i="1"/>
  <c r="AC207" i="1" s="1"/>
  <c r="AJ207" i="1" s="1"/>
  <c r="AG207" i="1" s="1"/>
  <c r="AD207" i="1" s="1"/>
  <c r="S207" i="1"/>
  <c r="X147" i="1"/>
  <c r="AC147" i="1" s="1"/>
  <c r="AJ147" i="1" s="1"/>
  <c r="AG147" i="1" s="1"/>
  <c r="AD147" i="1" s="1"/>
  <c r="S147" i="1"/>
  <c r="X146" i="1"/>
  <c r="AC146" i="1" s="1"/>
  <c r="AJ146" i="1" s="1"/>
  <c r="AG146" i="1" s="1"/>
  <c r="AD146" i="1" s="1"/>
  <c r="S146" i="1"/>
  <c r="X71" i="1"/>
  <c r="AC71" i="1" s="1"/>
  <c r="AJ71" i="1" s="1"/>
  <c r="AG71" i="1" s="1"/>
  <c r="AD71" i="1" s="1"/>
  <c r="S71" i="1"/>
  <c r="S89" i="1"/>
  <c r="X89" i="1"/>
  <c r="AC89" i="1" s="1"/>
  <c r="AJ89" i="1" s="1"/>
  <c r="AG89" i="1" s="1"/>
  <c r="AD89" i="1" s="1"/>
  <c r="S158" i="1"/>
  <c r="X158" i="1"/>
  <c r="AC158" i="1" s="1"/>
  <c r="AJ158" i="1" s="1"/>
  <c r="AG158" i="1" s="1"/>
  <c r="AD158" i="1" s="1"/>
  <c r="S130" i="1"/>
  <c r="X130" i="1"/>
  <c r="AC130" i="1" s="1"/>
  <c r="AJ130" i="1" s="1"/>
  <c r="AG130" i="1" s="1"/>
  <c r="AD130" i="1" s="1"/>
  <c r="X66" i="1"/>
  <c r="AC66" i="1" s="1"/>
  <c r="AJ66" i="1" s="1"/>
  <c r="AG66" i="1" s="1"/>
  <c r="AD66" i="1" s="1"/>
  <c r="S66" i="1"/>
  <c r="X210" i="1"/>
  <c r="AC210" i="1" s="1"/>
  <c r="AJ210" i="1" s="1"/>
  <c r="AG210" i="1" s="1"/>
  <c r="AD210" i="1" s="1"/>
  <c r="S210" i="1"/>
  <c r="S183" i="1"/>
  <c r="X183" i="1"/>
  <c r="AC183" i="1" s="1"/>
  <c r="AJ183" i="1" s="1"/>
  <c r="AG183" i="1" s="1"/>
  <c r="AD183" i="1" s="1"/>
  <c r="S144" i="1"/>
  <c r="X144" i="1"/>
  <c r="AC144" i="1" s="1"/>
  <c r="AJ144" i="1" s="1"/>
  <c r="AG144" i="1" s="1"/>
  <c r="AD144" i="1" s="1"/>
  <c r="X156" i="1"/>
  <c r="AC156" i="1" s="1"/>
  <c r="AJ156" i="1" s="1"/>
  <c r="AG156" i="1" s="1"/>
  <c r="AD156" i="1" s="1"/>
  <c r="S156" i="1"/>
  <c r="S115" i="1"/>
  <c r="X115" i="1"/>
  <c r="AC115" i="1" s="1"/>
  <c r="AJ115" i="1" s="1"/>
  <c r="AG115" i="1" s="1"/>
  <c r="AD115" i="1" s="1"/>
  <c r="X56" i="1"/>
  <c r="AC56" i="1" s="1"/>
  <c r="AJ56" i="1" s="1"/>
  <c r="AG56" i="1" s="1"/>
  <c r="AD56" i="1" s="1"/>
  <c r="S56" i="1"/>
  <c r="X117" i="1"/>
  <c r="AC117" i="1" s="1"/>
  <c r="AJ117" i="1" s="1"/>
  <c r="AG117" i="1" s="1"/>
  <c r="AD117" i="1" s="1"/>
  <c r="S117" i="1"/>
  <c r="S42" i="1"/>
  <c r="X42" i="1"/>
  <c r="AC42" i="1" s="1"/>
  <c r="AJ42" i="1" s="1"/>
  <c r="AG42" i="1" s="1"/>
  <c r="AD42" i="1" s="1"/>
  <c r="S60" i="1"/>
  <c r="X60" i="1"/>
  <c r="AC60" i="1" s="1"/>
  <c r="AJ60" i="1" s="1"/>
  <c r="AG60" i="1" s="1"/>
  <c r="AD60" i="1" s="1"/>
  <c r="S188" i="1"/>
  <c r="X188" i="1"/>
  <c r="AC188" i="1" s="1"/>
  <c r="AJ188" i="1" s="1"/>
  <c r="AG188" i="1" s="1"/>
  <c r="AD188" i="1" s="1"/>
  <c r="S170" i="1"/>
  <c r="X170" i="1"/>
  <c r="AC170" i="1" s="1"/>
  <c r="AJ170" i="1" s="1"/>
  <c r="AG170" i="1" s="1"/>
  <c r="AD170" i="1" s="1"/>
  <c r="X61" i="1"/>
  <c r="AC61" i="1" s="1"/>
  <c r="AJ61" i="1" s="1"/>
  <c r="AG61" i="1" s="1"/>
  <c r="AD61" i="1" s="1"/>
  <c r="S61" i="1"/>
  <c r="S54" i="1"/>
  <c r="X54" i="1"/>
  <c r="AC54" i="1" s="1"/>
  <c r="AJ54" i="1" s="1"/>
  <c r="AG54" i="1" s="1"/>
  <c r="AD54" i="1" s="1"/>
  <c r="X154" i="1"/>
  <c r="AC154" i="1" s="1"/>
  <c r="AJ154" i="1" s="1"/>
  <c r="AG154" i="1" s="1"/>
  <c r="AD154" i="1" s="1"/>
  <c r="S154" i="1"/>
  <c r="S45" i="1"/>
  <c r="X45" i="1"/>
  <c r="AC45" i="1" s="1"/>
  <c r="AJ45" i="1" s="1"/>
  <c r="AG45" i="1" s="1"/>
  <c r="AD45" i="1" s="1"/>
  <c r="X135" i="1"/>
  <c r="AC135" i="1" s="1"/>
  <c r="AJ135" i="1" s="1"/>
  <c r="AG135" i="1" s="1"/>
  <c r="AD135" i="1" s="1"/>
  <c r="S135" i="1"/>
  <c r="S88" i="1"/>
  <c r="X88" i="1"/>
  <c r="AC88" i="1" s="1"/>
  <c r="AJ88" i="1" s="1"/>
  <c r="AG88" i="1" s="1"/>
  <c r="AD88" i="1" s="1"/>
  <c r="X94" i="1"/>
  <c r="AC94" i="1" s="1"/>
  <c r="AJ94" i="1" s="1"/>
  <c r="AG94" i="1" s="1"/>
  <c r="AD94" i="1" s="1"/>
  <c r="S94" i="1"/>
  <c r="X215" i="1"/>
  <c r="AC215" i="1" s="1"/>
  <c r="AJ215" i="1" s="1"/>
  <c r="AG215" i="1" s="1"/>
  <c r="AD215" i="1" s="1"/>
  <c r="S215" i="1"/>
  <c r="X121" i="1"/>
  <c r="AC121" i="1" s="1"/>
  <c r="AJ121" i="1" s="1"/>
  <c r="AG121" i="1" s="1"/>
  <c r="AD121" i="1" s="1"/>
  <c r="S121" i="1"/>
  <c r="X202" i="1"/>
  <c r="AC202" i="1" s="1"/>
  <c r="AJ202" i="1" s="1"/>
  <c r="AG202" i="1" s="1"/>
  <c r="AD202" i="1" s="1"/>
  <c r="S202" i="1"/>
  <c r="S191" i="1"/>
  <c r="X191" i="1"/>
  <c r="AC191" i="1" s="1"/>
  <c r="AJ191" i="1" s="1"/>
  <c r="AG191" i="1" s="1"/>
  <c r="AD191" i="1" s="1"/>
  <c r="X48" i="1"/>
  <c r="AC48" i="1" s="1"/>
  <c r="AJ48" i="1" s="1"/>
  <c r="AG48" i="1" s="1"/>
  <c r="AD48" i="1" s="1"/>
  <c r="S48" i="1"/>
  <c r="X185" i="1"/>
  <c r="AC185" i="1" s="1"/>
  <c r="AJ185" i="1" s="1"/>
  <c r="AG185" i="1" s="1"/>
  <c r="AD185" i="1" s="1"/>
  <c r="S185" i="1"/>
  <c r="S137" i="1"/>
  <c r="X137" i="1"/>
  <c r="AC137" i="1" s="1"/>
  <c r="AJ137" i="1" s="1"/>
  <c r="AG137" i="1" s="1"/>
  <c r="AD137" i="1" s="1"/>
  <c r="S83" i="1"/>
  <c r="X83" i="1"/>
  <c r="AC83" i="1" s="1"/>
  <c r="AJ83" i="1" s="1"/>
  <c r="AG83" i="1" s="1"/>
  <c r="AD83" i="1" s="1"/>
  <c r="S95" i="1"/>
  <c r="X95" i="1"/>
  <c r="AC95" i="1" s="1"/>
  <c r="AJ95" i="1" s="1"/>
  <c r="AG95" i="1" s="1"/>
  <c r="AD95" i="1" s="1"/>
  <c r="X46" i="1"/>
  <c r="AC46" i="1" s="1"/>
  <c r="AJ46" i="1" s="1"/>
  <c r="AG46" i="1" s="1"/>
  <c r="AD46" i="1" s="1"/>
  <c r="S46" i="1"/>
  <c r="S190" i="1"/>
  <c r="X190" i="1"/>
  <c r="AC190" i="1" s="1"/>
  <c r="AJ190" i="1" s="1"/>
  <c r="AG190" i="1" s="1"/>
  <c r="AD190" i="1" s="1"/>
  <c r="S151" i="1"/>
  <c r="X151" i="1"/>
  <c r="AC151" i="1" s="1"/>
  <c r="AJ151" i="1" s="1"/>
  <c r="AG151" i="1" s="1"/>
  <c r="AD151" i="1" s="1"/>
  <c r="S110" i="1"/>
  <c r="X110" i="1"/>
  <c r="AC110" i="1" s="1"/>
  <c r="AJ110" i="1" s="1"/>
  <c r="AG110" i="1" s="1"/>
  <c r="AD110" i="1" s="1"/>
  <c r="S67" i="1"/>
  <c r="X67" i="1"/>
  <c r="AC67" i="1" s="1"/>
  <c r="AJ67" i="1" s="1"/>
  <c r="AG67" i="1" s="1"/>
  <c r="AD67" i="1" s="1"/>
  <c r="S136" i="1"/>
  <c r="X136" i="1"/>
  <c r="AC136" i="1" s="1"/>
  <c r="AJ136" i="1" s="1"/>
  <c r="AG136" i="1" s="1"/>
  <c r="AD136" i="1" s="1"/>
</calcChain>
</file>

<file path=xl/sharedStrings.xml><?xml version="1.0" encoding="utf-8"?>
<sst xmlns="http://schemas.openxmlformats.org/spreadsheetml/2006/main" count="1581" uniqueCount="393">
  <si>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</si>
  <si>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</si>
  <si>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</si>
  <si>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</si>
  <si>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</si>
  <si>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</si>
  <si>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</si>
  <si>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</si>
  <si>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</si>
  <si>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</si>
  <si>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</si>
  <si>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</si>
  <si>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</si>
  <si>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</si>
  <si>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</si>
  <si>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</si>
  <si>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</si>
  <si>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</si>
  <si>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</si>
  <si>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</si>
  <si>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</si>
  <si>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</si>
  <si>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</si>
  <si>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</si>
  <si>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</si>
  <si>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</si>
  <si>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</si>
  <si>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</si>
  <si>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</si>
  <si>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</si>
  <si>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</si>
  <si>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</si>
  <si>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</si>
  <si>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</si>
  <si>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</si>
  <si>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</si>
  <si>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</si>
  <si>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</si>
  <si>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</si>
  <si>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</si>
  <si>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</si>
  <si>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</si>
  <si>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</si>
  <si>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</si>
  <si>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Field</t>
  </si>
  <si>
    <t>Series</t>
  </si>
  <si>
    <t>Product Type</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</si>
  <si>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</si>
  <si>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</si>
  <si>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</si>
  <si>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</si>
  <si>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</si>
  <si>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</si>
  <si>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</si>
  <si>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</si>
  <si>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</si>
  <si>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</si>
  <si>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</si>
  <si>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</si>
  <si>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</si>
  <si>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</si>
  <si>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</si>
  <si>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</si>
  <si>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</si>
  <si>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</si>
  <si>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</si>
  <si>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</si>
  <si>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</si>
  <si>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</si>
  <si>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</si>
  <si>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</si>
  <si>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</si>
  <si>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</si>
  <si>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</si>
  <si>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</si>
  <si>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</si>
  <si>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</si>
  <si>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</si>
  <si>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</si>
  <si>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</si>
  <si>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</si>
  <si>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</si>
  <si>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</si>
  <si>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Border</t>
  </si>
  <si>
    <t>http://www.conestogatile.com/</t>
  </si>
  <si>
    <t>TALYA</t>
  </si>
  <si>
    <t>T</t>
  </si>
  <si>
    <t>SF/TEMPLATE</t>
  </si>
  <si>
    <t>YNR10017</t>
  </si>
  <si>
    <t>YNR10018</t>
  </si>
  <si>
    <t>YNR10019</t>
  </si>
  <si>
    <t>YNR10020</t>
  </si>
  <si>
    <t>YNR10021</t>
  </si>
  <si>
    <t>YNR10022</t>
  </si>
  <si>
    <t>YNR10023</t>
  </si>
  <si>
    <t>YNR10024</t>
  </si>
  <si>
    <t>YNR10025</t>
  </si>
  <si>
    <t>YNR10026</t>
  </si>
  <si>
    <t>YNR10027</t>
  </si>
  <si>
    <t>YNR10028</t>
  </si>
  <si>
    <t>YNR10029</t>
  </si>
  <si>
    <t>YNR10030</t>
  </si>
  <si>
    <t>YNR10031</t>
  </si>
  <si>
    <t>YNR10032</t>
  </si>
  <si>
    <t>YNR10033</t>
  </si>
  <si>
    <t>YNR10034</t>
  </si>
  <si>
    <t>YNR10035</t>
  </si>
  <si>
    <t>YNR10036</t>
  </si>
  <si>
    <t>YNR10037</t>
  </si>
  <si>
    <t>YNR10038</t>
  </si>
  <si>
    <t>YNR10039</t>
  </si>
  <si>
    <t>YNR10040</t>
  </si>
  <si>
    <t>YNR10041</t>
  </si>
  <si>
    <t>YNR10042</t>
  </si>
  <si>
    <t>YNR10043</t>
  </si>
  <si>
    <t>YNR10044</t>
  </si>
  <si>
    <t>YNR10045</t>
  </si>
  <si>
    <t>YNR10046</t>
  </si>
  <si>
    <t>YNR10047</t>
  </si>
  <si>
    <t>YNR10048</t>
  </si>
  <si>
    <t>YNR10049</t>
  </si>
  <si>
    <t>YNR10050</t>
  </si>
  <si>
    <t>YNR10054</t>
  </si>
  <si>
    <t>YNR10053</t>
  </si>
  <si>
    <t>48" x 48" x 3/8"</t>
  </si>
  <si>
    <t>3-1/2" x 11-7/16" x 3/8"</t>
  </si>
  <si>
    <t>3-1/8" x 11-1/32" x 3/8"</t>
  </si>
  <si>
    <t>4-5/8" x 11-11/16" x 3/8"</t>
  </si>
  <si>
    <t>4" x 11-11/16" x 3/8"</t>
  </si>
  <si>
    <t>5" x 12-1/6" x 3/8"</t>
  </si>
  <si>
    <t>4" x 12" x 3/8"</t>
  </si>
  <si>
    <t>6" x 12-1/16" x 3/8"</t>
  </si>
  <si>
    <t>9-5/16" x 10-1/2" x 3/8"</t>
  </si>
  <si>
    <t>13-5/8" x 13-5/8" x 3/8"</t>
  </si>
  <si>
    <t>11" x 11" x 3/8"</t>
  </si>
  <si>
    <t>11-3/8" x 11-3/8" x 3/8"</t>
  </si>
  <si>
    <t>12-1/2" x 14-3/8" x 3/8"</t>
  </si>
  <si>
    <t>16" x 16" x 3/8"</t>
  </si>
  <si>
    <t>9-11/16" x 9-11/16" x 3/8"</t>
  </si>
  <si>
    <t>8-13/16" x 14-5/16" x 3/8"</t>
  </si>
  <si>
    <t>17" x 17" x 3/8"</t>
  </si>
  <si>
    <t>13-9/16" x 18" x 3/8"</t>
  </si>
  <si>
    <t>8-3/4" x 13-1/2" x 3/8"</t>
  </si>
  <si>
    <t>12-1/8" x 14" x 3/8"</t>
  </si>
  <si>
    <t>8-13/16" x 11" x 3/8"</t>
  </si>
  <si>
    <t>12" x 12" x 3/8"</t>
  </si>
  <si>
    <t>13-7/16" x 13-7/16" x 3/8"</t>
  </si>
  <si>
    <t>J</t>
  </si>
  <si>
    <t>In-House Distribution Only</t>
  </si>
  <si>
    <t>10-11/16" x 11-5/16" x 3/8"</t>
  </si>
  <si>
    <t>YNR10051 Bosphorus (SKY)</t>
  </si>
  <si>
    <t xml:space="preserve">YNR10052 Bosphorus (PA) </t>
  </si>
  <si>
    <t xml:space="preserve">YNR10001 Leo (PA/AL/A) </t>
  </si>
  <si>
    <t xml:space="preserve">YNR10002 Leo (P/DI/S) </t>
  </si>
  <si>
    <t xml:space="preserve">YNR10003 Solomon (AV/AL/D) </t>
  </si>
  <si>
    <t xml:space="preserve">YNR10004 Solomon (DI/AL/D)  </t>
  </si>
  <si>
    <t xml:space="preserve">YNR10005 Damascus (A/D/AL/DI) </t>
  </si>
  <si>
    <t>YNR10006 Damascus (PA/D/AV/SKY)</t>
  </si>
  <si>
    <t>YNR10007 Sultana (D/AL/AV)</t>
  </si>
  <si>
    <t>YNR10008 Sultana (DI/S/A)</t>
  </si>
  <si>
    <t>YNR10009 Artemis (AV/D/DI)</t>
  </si>
  <si>
    <t>YNR10010 Artemis (AL/D)</t>
  </si>
  <si>
    <t xml:space="preserve">YNR10011 Justinian (S/D) </t>
  </si>
  <si>
    <t>YNR10012 Justinian (AL/D)</t>
  </si>
  <si>
    <t xml:space="preserve">YNR10013 Tulip (AL/DI/AV/D) </t>
  </si>
  <si>
    <t xml:space="preserve">YNR10014 Tulip (CH/W/S/DI) </t>
  </si>
  <si>
    <t>YNR10015 Octavian (AL/D/AV)</t>
  </si>
  <si>
    <t>YNR10016 Octavian (AL/A/DI)</t>
  </si>
  <si>
    <t>Date Announced</t>
  </si>
  <si>
    <t>YNR90208</t>
  </si>
  <si>
    <t>YNR90209</t>
  </si>
  <si>
    <t>YNR90210</t>
  </si>
  <si>
    <t>YNR90211</t>
  </si>
  <si>
    <t>YNR90212</t>
  </si>
  <si>
    <t>YNR90215</t>
  </si>
  <si>
    <t>YNR90217</t>
  </si>
  <si>
    <t>YNR90213</t>
  </si>
  <si>
    <t>YNR90214</t>
  </si>
  <si>
    <t>YNR90216</t>
  </si>
  <si>
    <t>YNR90288</t>
  </si>
  <si>
    <t>YNR90289</t>
  </si>
  <si>
    <t>YNR90290</t>
  </si>
  <si>
    <t>YNR90291</t>
  </si>
  <si>
    <t>YNR90292</t>
  </si>
  <si>
    <t>YNR90293</t>
  </si>
  <si>
    <t>YNR90218</t>
  </si>
  <si>
    <t>YNR90219</t>
  </si>
  <si>
    <t>YNR90220</t>
  </si>
  <si>
    <t>YNR90221</t>
  </si>
  <si>
    <t>YNR90222</t>
  </si>
  <si>
    <t>YNR90223</t>
  </si>
  <si>
    <t>YNR90224</t>
  </si>
  <si>
    <t>YNR90225</t>
  </si>
  <si>
    <t>YNR90226</t>
  </si>
  <si>
    <t>YNR90227</t>
  </si>
  <si>
    <t>YNR90228</t>
  </si>
  <si>
    <t>YNR90229</t>
  </si>
  <si>
    <t>YNR90230</t>
  </si>
  <si>
    <t>YNR90231</t>
  </si>
  <si>
    <t>YNR90232</t>
  </si>
  <si>
    <t>YNR90233</t>
  </si>
  <si>
    <t>YNR90234</t>
  </si>
  <si>
    <t>YNR90235</t>
  </si>
  <si>
    <t>YNR90236</t>
  </si>
  <si>
    <t>YNR90237</t>
  </si>
  <si>
    <t>YNR90238</t>
  </si>
  <si>
    <t>YNR90239</t>
  </si>
  <si>
    <t>YNR90240</t>
  </si>
  <si>
    <t>YNR90241</t>
  </si>
  <si>
    <t>YNR90242</t>
  </si>
  <si>
    <t>YNR90243</t>
  </si>
  <si>
    <t>YNR90244</t>
  </si>
  <si>
    <t>YNR90245</t>
  </si>
  <si>
    <t>YNR90246</t>
  </si>
  <si>
    <t>YNR90247</t>
  </si>
  <si>
    <t>YNR90248</t>
  </si>
  <si>
    <t>YNR90249</t>
  </si>
  <si>
    <t>YNR90250</t>
  </si>
  <si>
    <t>YNR90251</t>
  </si>
  <si>
    <t>YNR90252</t>
  </si>
  <si>
    <t>YNR90253</t>
  </si>
  <si>
    <t>YNR90254</t>
  </si>
  <si>
    <t>YNR90255</t>
  </si>
  <si>
    <t>YNR90256</t>
  </si>
  <si>
    <t>YNR90257</t>
  </si>
  <si>
    <t>YNR90258</t>
  </si>
  <si>
    <t>YNR90259</t>
  </si>
  <si>
    <t>YNR90260</t>
  </si>
  <si>
    <t>YNR90261</t>
  </si>
  <si>
    <t>YNR90262</t>
  </si>
  <si>
    <t>YNR90263</t>
  </si>
  <si>
    <t>YNR90264</t>
  </si>
  <si>
    <t>YNR90265</t>
  </si>
  <si>
    <t>YNR90266</t>
  </si>
  <si>
    <t>YNR90267</t>
  </si>
  <si>
    <t>YNR90268</t>
  </si>
  <si>
    <t>YNR90269</t>
  </si>
  <si>
    <t>YNR90270</t>
  </si>
  <si>
    <t>YNR90271</t>
  </si>
  <si>
    <t>YNR90272</t>
  </si>
  <si>
    <t>YNR90273</t>
  </si>
  <si>
    <t>YNR90274</t>
  </si>
  <si>
    <t>YNR90275</t>
  </si>
  <si>
    <t>YNR90276</t>
  </si>
  <si>
    <t>YNR90277</t>
  </si>
  <si>
    <t>YNR90278</t>
  </si>
  <si>
    <t>YNR90279</t>
  </si>
  <si>
    <t>YNR90280</t>
  </si>
  <si>
    <t>YNR90281</t>
  </si>
  <si>
    <t>YNR90282</t>
  </si>
  <si>
    <t>YNR90283</t>
  </si>
  <si>
    <t>YNR90284</t>
  </si>
  <si>
    <t>YNR90285</t>
  </si>
  <si>
    <t>YNR90286</t>
  </si>
  <si>
    <t>YNR90287</t>
  </si>
  <si>
    <t>continued on next page</t>
  </si>
  <si>
    <t>Many new waterjet mosaics added to existing patterns.</t>
  </si>
  <si>
    <t>Item # Lookup:</t>
  </si>
  <si>
    <t>TLYNR</t>
  </si>
  <si>
    <t>YNR10051</t>
  </si>
  <si>
    <t>YNR10052</t>
  </si>
  <si>
    <t>YNR10051 Bosphorus (SKH)</t>
  </si>
  <si>
    <t>YNR10052 Bosphorus (PAH)</t>
  </si>
  <si>
    <t>Field - Added back into collection.</t>
  </si>
  <si>
    <t>a) Special Order - approximately 4-6 weeks.</t>
  </si>
  <si>
    <t>Multi Finish</t>
  </si>
  <si>
    <t>Avenza Light/Afyon White/Dolomite/Glacier</t>
  </si>
  <si>
    <t>Polished</t>
  </si>
  <si>
    <t>Palisandra/Afyon Grey/Avenza Dark</t>
  </si>
  <si>
    <t>(0.73 SF/TEMPLATE)</t>
  </si>
  <si>
    <t>Crema Marfil/Emperador Dark/Diana Royal/Paradise</t>
  </si>
  <si>
    <t>Aspen White/Silver Shadow/Glacier/Allure Light</t>
  </si>
  <si>
    <t>Britannia Light/Britannia/Bosphorus/Champagne</t>
  </si>
  <si>
    <t>Haisa Light/Haisa Dark/Silver Shadow/White Carrara</t>
  </si>
  <si>
    <t>(1.25 SF/TEMPLATE)</t>
  </si>
  <si>
    <t>Bosphorus/Skyline Vein Cut</t>
  </si>
  <si>
    <t>Bosphorus/Palisandra Vein Cut</t>
  </si>
  <si>
    <t>(1.00 SF/TEMPLATE)</t>
  </si>
  <si>
    <t>Afyon Grey/Afyon White/Dolomite</t>
  </si>
  <si>
    <t>Champagne/Skyline/Diana Royal</t>
  </si>
  <si>
    <t>Crema Marfil/Emerador Dark/Aspen White</t>
  </si>
  <si>
    <t>White Carrara/Black/Thassos White</t>
  </si>
  <si>
    <t>Britannia/Bosphorus/Champagne</t>
  </si>
  <si>
    <t>Diana Royal/Aspen White/Paradise</t>
  </si>
  <si>
    <t>Champagne/Seashell/Olive Green</t>
  </si>
  <si>
    <t>Silver Shadow/Glacier/Allure Light</t>
  </si>
  <si>
    <t>(1.28 SF/TEMPLATE)</t>
  </si>
  <si>
    <t>Honed</t>
  </si>
  <si>
    <t>Afyon Grey/Palisandra Cross Cut</t>
  </si>
  <si>
    <t>Afyon White/Snow White</t>
  </si>
  <si>
    <t>Avenza Light/Snow White</t>
  </si>
  <si>
    <t>Crema Marfil/Emperador Dark</t>
  </si>
  <si>
    <t>White Carrara/Black</t>
  </si>
  <si>
    <t>Britannia/Bosphorus</t>
  </si>
  <si>
    <t>Diana Royal/Aspen White</t>
  </si>
  <si>
    <t>Champagne/Seashell</t>
  </si>
  <si>
    <t>(0.84 SF/TEMPLATE)</t>
  </si>
  <si>
    <t>Afyon White/Afyon Grey/Diana Royal/Dolomite</t>
  </si>
  <si>
    <t>Britannia Light/Britannia/Bosphorus</t>
  </si>
  <si>
    <t>Palisandra/Avenza Light/Skyline/Dolomite</t>
  </si>
  <si>
    <t>Crema Marfil/Emperador Dark/Aspen White</t>
  </si>
  <si>
    <t>Diana Royal/Paradise/Aspen White</t>
  </si>
  <si>
    <t>Haisa Light/Haisa Dark/Black</t>
  </si>
  <si>
    <t>(0.89 SF/TEMPLATE)</t>
  </si>
  <si>
    <t>Diana Royal/Dolomite</t>
  </si>
  <si>
    <t>Glacier/Dolomite</t>
  </si>
  <si>
    <t>White Carrara/Thassos White</t>
  </si>
  <si>
    <t>Skyline Cross Cut/Aspen White</t>
  </si>
  <si>
    <t>Diana Royal/Paradise</t>
  </si>
  <si>
    <t>Avenza/Allure Light</t>
  </si>
  <si>
    <t>Allure/Afyon White/Dolomite</t>
  </si>
  <si>
    <t>Champagne/Diana Royal/Dolomite</t>
  </si>
  <si>
    <t>Crema Marfil/Emperador Dark/Paradise</t>
  </si>
  <si>
    <t>Haisa Light/Haisa Dark/Thassos White</t>
  </si>
  <si>
    <t>Afyon Grey/Avenza Light/Dolomite</t>
  </si>
  <si>
    <t>White Carrara/Haisa Light/Thassos White</t>
  </si>
  <si>
    <t>Afyon Grey/Dolomite</t>
  </si>
  <si>
    <t>Crema Marfil/Thassos White</t>
  </si>
  <si>
    <t>Aspen White/Allure Light</t>
  </si>
  <si>
    <t>Silver Shadow/Allure Light</t>
  </si>
  <si>
    <t>Silver Shadow/Aspen White</t>
  </si>
  <si>
    <t>(1.77 SF/TEMPLATE)</t>
  </si>
  <si>
    <t>Nero/Dolomite</t>
  </si>
  <si>
    <t>Sable/Dolomite</t>
  </si>
  <si>
    <t>(0.64 SF/TEMPLATE)</t>
  </si>
  <si>
    <t>Avenza Light/Dolomite</t>
  </si>
  <si>
    <t>Skyline Vein Cut/Dolomite</t>
  </si>
  <si>
    <t>Glacier/Allure Light</t>
  </si>
  <si>
    <t>(0.88 SF/TEMPLATE)</t>
  </si>
  <si>
    <t>Avenza Light/Afyon White/Glacier/Dolomite</t>
  </si>
  <si>
    <t>(2.00 SF/TEMPLATE)</t>
  </si>
  <si>
    <t>Skyline/Dolomite</t>
  </si>
  <si>
    <t>Haisa Light/Thassos White</t>
  </si>
  <si>
    <t>See Note</t>
  </si>
  <si>
    <t>a,b</t>
  </si>
  <si>
    <t>b) Contact Customer Service for pricing.</t>
  </si>
  <si>
    <t>Avenza Light/Dolomite/Skyline</t>
  </si>
  <si>
    <t>(1.70 SF/TEMPLATE)</t>
  </si>
  <si>
    <t>(16.00 SF/TEMPLATE)</t>
  </si>
  <si>
    <t>Afyon White/Afyon Grey/Palisandra</t>
  </si>
  <si>
    <t>Avenza Dark/Dolomite</t>
  </si>
  <si>
    <t>Crema Marfil/Aspen White</t>
  </si>
  <si>
    <t>Champagne/Olive Green</t>
  </si>
  <si>
    <t>(0.82 SF/TEMPLATE)</t>
  </si>
  <si>
    <t>Notes:</t>
  </si>
  <si>
    <t>Custom color options are available. Call for pricing and available colors.</t>
  </si>
  <si>
    <t>Afyon Grey/Palisandra</t>
  </si>
  <si>
    <t>Afyon White/Avenza Dark</t>
  </si>
  <si>
    <t>Silver Shadow/Glacier</t>
  </si>
  <si>
    <t>(1.17 SF/TEMPLATE)</t>
  </si>
  <si>
    <t>Waterjet Design:  Almas</t>
  </si>
  <si>
    <t>Waterjet Design:  Bosphorus</t>
  </si>
  <si>
    <t>Waterjet Design:  Cicero</t>
  </si>
  <si>
    <t>Waterjet Design:  Constantine</t>
  </si>
  <si>
    <t>Waterjet Design:  Damascus</t>
  </si>
  <si>
    <t>Waterjet Design:  Gaia</t>
  </si>
  <si>
    <t>Waterjet Design:  Hippodrome</t>
  </si>
  <si>
    <t>Waterjet Design:  Irene</t>
  </si>
  <si>
    <t>Waterjet Design:  Isidore</t>
  </si>
  <si>
    <t>Waterjet Design:  Justinian</t>
  </si>
  <si>
    <t>Waterjet Design:  Marmara</t>
  </si>
  <si>
    <t>Waterjet Design:  Rhodes</t>
  </si>
  <si>
    <t>Waterjet Design:  Rubicon</t>
  </si>
  <si>
    <t>Waterjet Design:  Rumi</t>
  </si>
  <si>
    <t>Waterjet Design:  Rumi (Medallion)</t>
  </si>
  <si>
    <t>Waterjet Design:  Sophia</t>
  </si>
  <si>
    <t>Waterjet Design:  Theodora</t>
  </si>
  <si>
    <t>Afyon White/Avenza Dark/Dolomite</t>
  </si>
  <si>
    <t>Palisandra/Skyline/Afyon Grey</t>
  </si>
  <si>
    <t>Allure Light/Glacier</t>
  </si>
  <si>
    <t>Waterjet Design:  Yildiz</t>
  </si>
  <si>
    <t>(0.67 SF/TEMPLATE)</t>
  </si>
  <si>
    <t>This price list is available electronically on an Excel spreadsheet at www.conestogatile.com/pricelists.</t>
  </si>
  <si>
    <t>Iceberg/Verde Capri/Silver Shadow/Haisa Black</t>
  </si>
  <si>
    <t>YNR10137</t>
  </si>
  <si>
    <t>Bianco Dolomiti</t>
  </si>
  <si>
    <t>YNR10138</t>
  </si>
  <si>
    <t>YNR10091</t>
  </si>
  <si>
    <t>Haisa Black/Snow White</t>
  </si>
  <si>
    <t>YNR10139</t>
  </si>
  <si>
    <t>Arctic Gray/Snow White</t>
  </si>
  <si>
    <t>YNR10140</t>
  </si>
  <si>
    <t>Iceberg/Verde Capri</t>
  </si>
  <si>
    <t>YNR10141</t>
  </si>
  <si>
    <t>Snow White/Silver Shadow</t>
  </si>
  <si>
    <t>YNR10142</t>
  </si>
  <si>
    <t>YNR10143</t>
  </si>
  <si>
    <t>Bosphorus/Aspen White</t>
  </si>
  <si>
    <t>Iceberg/Silver Drop</t>
  </si>
  <si>
    <t>YNR10144</t>
  </si>
  <si>
    <t>7/1/23</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</si>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</sst>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m/dd/yy;@"/>
  </numFmts>
  <fonts count="25"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b/>
      <u/>
      <sz val="10"/>
      <name val="Arial"/>
      <family val="2"/>
    </font>
    <font>
      <u/>
      <sz val="8"/>
      <name val="Arial"/>
      <family val="2"/>
    </font>
    <font>
      <sz val="7"/>
      <name val="Arial Narrow"/>
      <family val="2"/>
    </font>
    <font>
      <b/>
      <i/>
      <sz val="8"/>
      <name val="Arial Narrow"/>
      <family val="2"/>
    </font>
    <font>
      <sz val="10"/>
      <color rgb="FF00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9" fontId="1" fillId="0" borderId="0" applyFont="0" applyFill="0" applyBorder="0" applyAlignment="0" applyProtection="0"/>
  </cellStyleXfs>
  <cellXfs count="222">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14" fontId="0" fillId="0" borderId="0" xfId="0"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0" fontId="2" fillId="0" borderId="0" xfId="0" applyFont="1" applyAlignment="1">
      <alignment vertical="center"/>
    </xf>
    <xf numFmtId="167" fontId="3" fillId="0" borderId="0" xfId="0" applyNumberFormat="1" applyFont="1" applyAlignment="1">
      <alignment horizontal="left"/>
    </xf>
    <xf numFmtId="1" fontId="4" fillId="0" borderId="0" xfId="0" applyNumberFormat="1" applyFont="1" applyAlignment="1">
      <alignment horizontal="right" vertical="center"/>
    </xf>
    <xf numFmtId="14" fontId="20" fillId="0" borderId="0" xfId="0" applyNumberFormat="1" applyFont="1" applyAlignment="1">
      <alignment horizontal="left"/>
    </xf>
    <xf numFmtId="43" fontId="4" fillId="0" borderId="0" xfId="1" applyFont="1" applyFill="1" applyAlignment="1">
      <alignment vertical="center"/>
    </xf>
    <xf numFmtId="1" fontId="4" fillId="0" borderId="0" xfId="0" quotePrefix="1" applyNumberFormat="1" applyFont="1" applyAlignment="1">
      <alignment horizontal="right" vertical="center"/>
    </xf>
    <xf numFmtId="0" fontId="21" fillId="0" borderId="0" xfId="0" applyFont="1" applyAlignment="1">
      <alignment vertical="center"/>
    </xf>
    <xf numFmtId="0" fontId="2" fillId="0" borderId="0" xfId="0" applyFont="1"/>
    <xf numFmtId="14" fontId="2" fillId="0" borderId="0" xfId="0" applyNumberFormat="1" applyFont="1" applyAlignment="1">
      <alignment horizontal="left"/>
    </xf>
    <xf numFmtId="14" fontId="2" fillId="0" borderId="0" xfId="0" quotePrefix="1" applyNumberFormat="1" applyFont="1" applyAlignment="1">
      <alignment horizontal="left"/>
    </xf>
    <xf numFmtId="0" fontId="2" fillId="0" borderId="0" xfId="0" applyFont="1" applyAlignment="1">
      <alignment horizontal="left"/>
    </xf>
    <xf numFmtId="0" fontId="16" fillId="0" borderId="0" xfId="0" applyFont="1" applyAlignment="1">
      <alignment vertical="center"/>
    </xf>
    <xf numFmtId="0" fontId="16" fillId="0" borderId="0" xfId="0" applyFont="1" applyAlignment="1">
      <alignment horizontal="center" vertical="center"/>
    </xf>
    <xf numFmtId="4" fontId="16" fillId="0" borderId="0" xfId="0" applyNumberFormat="1" applyFont="1" applyAlignment="1">
      <alignment horizontal="center" vertical="center"/>
    </xf>
    <xf numFmtId="0" fontId="0" fillId="0" borderId="0" xfId="0" applyAlignment="1">
      <alignment wrapText="1"/>
    </xf>
    <xf numFmtId="0" fontId="2" fillId="0" borderId="0" xfId="0" applyFont="1" applyAlignment="1">
      <alignment wrapText="1"/>
    </xf>
    <xf numFmtId="0" fontId="2" fillId="0" borderId="0" xfId="0" quotePrefix="1" applyFont="1" applyAlignment="1">
      <alignment wrapText="1"/>
    </xf>
    <xf numFmtId="14" fontId="3" fillId="10" borderId="1" xfId="0" applyNumberFormat="1" applyFont="1" applyFill="1" applyBorder="1" applyAlignment="1">
      <alignment horizontal="center" vertical="center" wrapText="1"/>
    </xf>
    <xf numFmtId="14" fontId="3" fillId="10" borderId="1" xfId="0" applyNumberFormat="1" applyFont="1" applyFill="1" applyBorder="1" applyAlignment="1">
      <alignment horizontal="center" vertical="center"/>
    </xf>
    <xf numFmtId="0" fontId="22"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7" fillId="0" borderId="6" xfId="0" applyFont="1" applyBorder="1" applyAlignment="1">
      <alignment horizontal="center" vertical="center"/>
    </xf>
    <xf numFmtId="43" fontId="16" fillId="0" borderId="0" xfId="1" applyFont="1" applyAlignment="1">
      <alignment horizontal="right" vertical="center"/>
    </xf>
    <xf numFmtId="0" fontId="7" fillId="0" borderId="0" xfId="0" applyFont="1" applyAlignment="1">
      <alignment horizontal="left" vertical="center"/>
    </xf>
    <xf numFmtId="0" fontId="7" fillId="0" borderId="0" xfId="0" quotePrefix="1" applyFont="1" applyAlignment="1">
      <alignment vertical="center"/>
    </xf>
    <xf numFmtId="4" fontId="7" fillId="0" borderId="0" xfId="1" applyNumberFormat="1" applyFont="1" applyFill="1" applyAlignment="1">
      <alignment horizontal="right" vertical="center"/>
    </xf>
    <xf numFmtId="0" fontId="23" fillId="0" borderId="0" xfId="0" applyFont="1" applyAlignment="1">
      <alignment vertical="center"/>
    </xf>
    <xf numFmtId="2" fontId="7" fillId="0" borderId="0" xfId="1" applyNumberFormat="1" applyFont="1" applyFill="1" applyAlignment="1">
      <alignment horizontal="center" vertical="center"/>
    </xf>
    <xf numFmtId="4" fontId="4" fillId="0" borderId="0" xfId="1" applyNumberFormat="1" applyFont="1" applyFill="1" applyAlignment="1">
      <alignment horizontal="center" vertical="center"/>
    </xf>
    <xf numFmtId="0" fontId="0" fillId="0" borderId="0" xfId="0" applyAlignment="1">
      <alignment horizontal="center" vertical="center"/>
    </xf>
    <xf numFmtId="0" fontId="3" fillId="0" borderId="0" xfId="0" applyFont="1"/>
    <xf numFmtId="0" fontId="3" fillId="0" borderId="0" xfId="0" applyFont="1" applyAlignment="1">
      <alignment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9" fontId="6" fillId="0" borderId="9"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3" xfId="0" applyFont="1" applyBorder="1" applyAlignment="1">
      <alignment horizontal="center" vertical="center"/>
    </xf>
    <xf numFmtId="2" fontId="7" fillId="0" borderId="0" xfId="0" applyNumberFormat="1" applyFont="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5" fillId="0" borderId="0" xfId="0" applyFont="1" applyAlignment="1">
      <alignment horizontal="right" vertical="center"/>
    </xf>
    <xf numFmtId="14" fontId="3" fillId="10" borderId="1" xfId="0" applyNumberFormat="1" applyFont="1" applyFill="1" applyBorder="1" applyAlignment="1">
      <alignment horizontal="center" vertical="center"/>
    </xf>
    <xf numFmtId="0" fontId="0" fillId="0" borderId="1" xfId="0" applyBorder="1" applyAlignment="1">
      <alignment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9344" name="Picture 335">
          <a:extLst>
            <a:ext uri="{FF2B5EF4-FFF2-40B4-BE49-F238E27FC236}">
              <a16:creationId xmlns:a16="http://schemas.microsoft.com/office/drawing/2014/main" id="{00000000-0008-0000-0100-0000802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8636" name="Line 118">
          <a:extLst>
            <a:ext uri="{FF2B5EF4-FFF2-40B4-BE49-F238E27FC236}">
              <a16:creationId xmlns:a16="http://schemas.microsoft.com/office/drawing/2014/main" id="{00000000-0008-0000-0200-0000BC210000}"/>
            </a:ext>
          </a:extLst>
        </xdr:cNvPr>
        <xdr:cNvSpPr>
          <a:spLocks noChangeShapeType="1"/>
        </xdr:cNvSpPr>
      </xdr:nvSpPr>
      <xdr:spPr bwMode="auto">
        <a:xfrm>
          <a:off x="40481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8637" name="Line 192">
          <a:extLst>
            <a:ext uri="{FF2B5EF4-FFF2-40B4-BE49-F238E27FC236}">
              <a16:creationId xmlns:a16="http://schemas.microsoft.com/office/drawing/2014/main" id="{00000000-0008-0000-0200-0000BD210000}"/>
            </a:ext>
          </a:extLst>
        </xdr:cNvPr>
        <xdr:cNvSpPr>
          <a:spLocks noChangeShapeType="1"/>
        </xdr:cNvSpPr>
      </xdr:nvSpPr>
      <xdr:spPr bwMode="auto">
        <a:xfrm>
          <a:off x="40481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8638" name="Picture 335">
          <a:extLst>
            <a:ext uri="{FF2B5EF4-FFF2-40B4-BE49-F238E27FC236}">
              <a16:creationId xmlns:a16="http://schemas.microsoft.com/office/drawing/2014/main" id="{00000000-0008-0000-0200-0000BE21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6192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51</v>
      </c>
      <c r="B1" s="106" t="s">
        <v>85</v>
      </c>
    </row>
    <row r="2" spans="1:13" x14ac:dyDescent="0.2">
      <c r="A2" s="7" t="s">
        <v>78</v>
      </c>
      <c r="B2" s="173" t="s">
        <v>86</v>
      </c>
    </row>
    <row r="3" spans="1:13" x14ac:dyDescent="0.2">
      <c r="A3" s="7" t="s">
        <v>67</v>
      </c>
      <c r="B3" s="173" t="s">
        <v>147</v>
      </c>
    </row>
    <row r="4" spans="1:13" x14ac:dyDescent="0.2">
      <c r="A4" s="7" t="s">
        <v>24</v>
      </c>
      <c r="B4" s="105" t="s">
        <v>390</v>
      </c>
      <c r="C4" s="105"/>
      <c r="D4" s="105"/>
    </row>
    <row r="6" spans="1:13" x14ac:dyDescent="0.2">
      <c r="A6" s="90"/>
      <c r="B6" s="90"/>
      <c r="C6" s="90"/>
      <c r="D6" s="90"/>
      <c r="E6" s="90"/>
      <c r="F6" s="90"/>
      <c r="G6" s="90"/>
      <c r="H6" s="90"/>
    </row>
    <row r="8" spans="1:13" x14ac:dyDescent="0.2">
      <c r="A8" s="50" t="s">
        <v>38</v>
      </c>
      <c r="B8" s="51"/>
      <c r="C8" s="199" t="s">
        <v>148</v>
      </c>
      <c r="D8" s="199"/>
      <c r="E8" s="199"/>
      <c r="F8" s="199"/>
      <c r="G8" s="199"/>
      <c r="H8" s="200"/>
    </row>
    <row r="9" spans="1:13" x14ac:dyDescent="0.2">
      <c r="A9" s="3"/>
      <c r="B9" s="3"/>
      <c r="C9" s="3"/>
      <c r="D9" s="3"/>
      <c r="E9" s="3"/>
      <c r="F9" s="3"/>
      <c r="G9" s="3"/>
      <c r="H9" s="3"/>
      <c r="I9" s="3"/>
      <c r="J9" s="3"/>
      <c r="K9" s="3"/>
      <c r="L9" s="3"/>
      <c r="M9" s="3"/>
    </row>
    <row r="10" spans="1:13" x14ac:dyDescent="0.2">
      <c r="A10" s="3"/>
      <c r="B10" s="3" t="s">
        <v>27</v>
      </c>
      <c r="C10" s="3"/>
      <c r="D10" s="3"/>
      <c r="F10" s="3"/>
      <c r="G10" s="3"/>
      <c r="H10" s="3"/>
      <c r="I10" s="3"/>
      <c r="J10" s="3"/>
      <c r="K10" s="3"/>
      <c r="L10" s="3"/>
      <c r="M10" s="3"/>
    </row>
    <row r="11" spans="1:13" x14ac:dyDescent="0.2">
      <c r="A11" s="3"/>
      <c r="B11" s="3" t="s">
        <v>28</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29</v>
      </c>
      <c r="C14" s="3"/>
      <c r="D14" s="3"/>
      <c r="F14" s="3"/>
      <c r="G14" s="3"/>
      <c r="H14" s="3"/>
      <c r="I14" s="3"/>
      <c r="J14" s="3"/>
      <c r="K14" s="3"/>
      <c r="L14" s="3"/>
      <c r="M14" s="3"/>
    </row>
    <row r="15" spans="1:13" x14ac:dyDescent="0.2">
      <c r="A15" s="3"/>
      <c r="B15" s="3" t="s">
        <v>28</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31</v>
      </c>
      <c r="C20" s="48"/>
      <c r="D20" s="3"/>
      <c r="E20" s="3"/>
      <c r="F20" s="3"/>
      <c r="G20" s="3"/>
      <c r="H20" s="3"/>
      <c r="I20" s="3"/>
      <c r="J20" s="3"/>
      <c r="K20" s="3"/>
      <c r="L20" s="3"/>
      <c r="M20" s="3"/>
    </row>
    <row r="21" spans="1:13" x14ac:dyDescent="0.2">
      <c r="B21" s="49" t="s">
        <v>13</v>
      </c>
      <c r="C21" s="49" t="s">
        <v>32</v>
      </c>
      <c r="D21" s="3"/>
      <c r="E21" s="3"/>
      <c r="F21" s="3"/>
      <c r="G21" s="3"/>
      <c r="H21" s="3"/>
      <c r="I21" s="3"/>
      <c r="J21" s="3"/>
      <c r="K21" s="3"/>
      <c r="L21" s="3"/>
      <c r="M21" s="3"/>
    </row>
    <row r="22" spans="1:13" x14ac:dyDescent="0.2">
      <c r="B22" s="47" t="str">
        <f>+B3</f>
        <v>J</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58</v>
      </c>
      <c r="B28" s="3" t="s">
        <v>34</v>
      </c>
      <c r="C28" s="3"/>
      <c r="D28" s="3"/>
      <c r="E28" s="3"/>
      <c r="F28" s="3"/>
      <c r="G28" s="3"/>
      <c r="H28" s="3"/>
      <c r="I28" s="3"/>
      <c r="J28" s="3"/>
      <c r="K28" s="3"/>
      <c r="L28" s="3"/>
      <c r="M28" s="3"/>
    </row>
    <row r="29" spans="1:13" x14ac:dyDescent="0.2">
      <c r="A29" s="80"/>
      <c r="B29" s="3" t="s">
        <v>5</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59</v>
      </c>
      <c r="B31" s="3" t="s">
        <v>60</v>
      </c>
      <c r="C31" s="3"/>
      <c r="D31" s="3"/>
      <c r="E31" s="3"/>
      <c r="F31" s="3"/>
      <c r="G31" s="3"/>
      <c r="H31" s="3"/>
      <c r="I31" s="3"/>
      <c r="J31" s="3"/>
      <c r="K31" s="3"/>
      <c r="L31" s="3"/>
      <c r="M31" s="3"/>
    </row>
    <row r="32" spans="1:13" x14ac:dyDescent="0.2">
      <c r="A32" s="80"/>
      <c r="B32" s="3" t="s">
        <v>72</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61</v>
      </c>
      <c r="B34" s="3" t="s">
        <v>39</v>
      </c>
      <c r="C34" s="3"/>
      <c r="D34" s="3"/>
      <c r="E34" s="3"/>
      <c r="F34" s="3"/>
      <c r="G34" s="3"/>
      <c r="H34" s="3"/>
      <c r="I34" s="3"/>
      <c r="J34" s="3"/>
      <c r="K34" s="3"/>
      <c r="L34" s="3"/>
      <c r="M34" s="3"/>
    </row>
    <row r="35" spans="1:13" x14ac:dyDescent="0.2">
      <c r="A35" s="80"/>
      <c r="B35" s="3" t="s">
        <v>73</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2" t="s">
        <v>48</v>
      </c>
      <c r="C37" s="102" t="s">
        <v>62</v>
      </c>
      <c r="D37" s="201" t="s">
        <v>49</v>
      </c>
      <c r="E37" s="202"/>
      <c r="F37" s="102" t="s">
        <v>63</v>
      </c>
      <c r="G37" s="102" t="s">
        <v>64</v>
      </c>
      <c r="H37" s="102" t="s">
        <v>65</v>
      </c>
      <c r="I37" s="3"/>
      <c r="J37" s="3"/>
      <c r="K37" s="3"/>
      <c r="L37" s="3"/>
      <c r="M37" s="3"/>
    </row>
    <row r="38" spans="1:13" x14ac:dyDescent="0.2">
      <c r="B38" s="103">
        <v>1</v>
      </c>
      <c r="C38" s="122"/>
      <c r="D38" s="104" t="s">
        <v>50</v>
      </c>
      <c r="E38" s="101"/>
      <c r="F38" s="123" t="s">
        <v>66</v>
      </c>
      <c r="G38" s="123">
        <v>0</v>
      </c>
      <c r="H38" s="123"/>
      <c r="I38" s="3"/>
      <c r="J38" s="3"/>
      <c r="K38" s="3"/>
      <c r="L38" s="3"/>
      <c r="M38" s="3"/>
    </row>
    <row r="39" spans="1:13" x14ac:dyDescent="0.2">
      <c r="B39" s="103">
        <v>2</v>
      </c>
      <c r="C39" s="122"/>
      <c r="D39" s="104" t="s">
        <v>42</v>
      </c>
      <c r="E39" s="101"/>
      <c r="F39" s="123" t="s">
        <v>66</v>
      </c>
      <c r="G39" s="123">
        <v>0</v>
      </c>
      <c r="H39" s="123"/>
      <c r="I39" s="3"/>
      <c r="J39" s="3"/>
      <c r="K39" s="3"/>
      <c r="L39" s="3"/>
      <c r="M39" s="3"/>
    </row>
    <row r="40" spans="1:13" x14ac:dyDescent="0.2">
      <c r="B40" s="103">
        <v>3</v>
      </c>
      <c r="C40" s="122"/>
      <c r="D40" s="104" t="s">
        <v>6</v>
      </c>
      <c r="E40" s="101"/>
      <c r="F40" s="123" t="s">
        <v>66</v>
      </c>
      <c r="G40" s="123">
        <v>0</v>
      </c>
      <c r="H40" s="123"/>
      <c r="I40" s="3"/>
      <c r="J40" s="3"/>
      <c r="K40" s="3"/>
      <c r="L40" s="3"/>
      <c r="M40" s="3"/>
    </row>
    <row r="41" spans="1:13" x14ac:dyDescent="0.2">
      <c r="B41" s="103">
        <v>4</v>
      </c>
      <c r="C41" s="122"/>
      <c r="D41" s="104">
        <v>0</v>
      </c>
      <c r="E41" s="101"/>
      <c r="F41" s="123" t="s">
        <v>66</v>
      </c>
      <c r="G41" s="123">
        <v>0</v>
      </c>
      <c r="H41" s="123"/>
      <c r="I41" s="3"/>
      <c r="J41" s="3"/>
      <c r="K41" s="3"/>
      <c r="L41" s="3"/>
      <c r="M41" s="3"/>
    </row>
    <row r="42" spans="1:13" x14ac:dyDescent="0.2">
      <c r="B42" s="103">
        <v>5</v>
      </c>
      <c r="C42" s="122"/>
      <c r="D42" s="104">
        <v>0</v>
      </c>
      <c r="E42" s="101"/>
      <c r="F42" s="123" t="s">
        <v>66</v>
      </c>
      <c r="G42" s="123">
        <v>0</v>
      </c>
      <c r="H42" s="123"/>
      <c r="I42" s="3"/>
      <c r="J42" s="3"/>
      <c r="K42" s="3"/>
      <c r="L42" s="3"/>
      <c r="M42" s="3"/>
    </row>
    <row r="43" spans="1:13" x14ac:dyDescent="0.2">
      <c r="B43" s="103">
        <v>6</v>
      </c>
      <c r="C43" s="122"/>
      <c r="D43" s="104">
        <v>0</v>
      </c>
      <c r="E43" s="101"/>
      <c r="F43" s="123" t="s">
        <v>66</v>
      </c>
      <c r="G43" s="123">
        <v>0</v>
      </c>
      <c r="H43" s="123"/>
      <c r="I43" s="3"/>
      <c r="J43" s="3"/>
      <c r="K43" s="3"/>
      <c r="L43" s="3"/>
      <c r="M43" s="3"/>
    </row>
    <row r="44" spans="1:13" x14ac:dyDescent="0.2">
      <c r="B44" s="103">
        <v>7</v>
      </c>
      <c r="C44" s="122"/>
      <c r="D44" s="104">
        <v>0</v>
      </c>
      <c r="E44" s="101"/>
      <c r="F44" s="123" t="s">
        <v>66</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35</v>
      </c>
      <c r="B46" s="3"/>
      <c r="C46" s="3"/>
      <c r="D46" s="3"/>
      <c r="E46" s="3"/>
      <c r="F46" s="3"/>
      <c r="G46" s="3"/>
      <c r="H46" s="3"/>
      <c r="I46" s="3"/>
      <c r="J46" s="3"/>
      <c r="K46" s="3"/>
      <c r="L46" s="3"/>
      <c r="M46" s="3"/>
    </row>
    <row r="47" spans="1:13" x14ac:dyDescent="0.2">
      <c r="A47" s="3" t="s">
        <v>80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8" t="s">
        <v>79</v>
      </c>
      <c r="I55" s="3"/>
      <c r="J55" s="3"/>
      <c r="K55" s="3"/>
      <c r="L55" s="3"/>
      <c r="M55" s="3"/>
    </row>
    <row r="56" spans="1:13" x14ac:dyDescent="0.2">
      <c r="A56" s="3"/>
      <c r="B56" s="3"/>
      <c r="C56" s="3"/>
      <c r="D56" s="3"/>
      <c r="E56" s="3"/>
      <c r="F56" s="3"/>
      <c r="G56" s="3"/>
      <c r="H56" s="3"/>
      <c r="I56" s="3"/>
      <c r="J56" s="3"/>
      <c r="K56" s="3"/>
      <c r="L56" s="3"/>
      <c r="M56" s="3"/>
    </row>
    <row r="57" spans="1:13" x14ac:dyDescent="0.2">
      <c r="A57" s="3" t="s">
        <v>3</v>
      </c>
      <c r="B57" s="3"/>
      <c r="C57" s="3"/>
      <c r="D57" s="3"/>
      <c r="E57" s="3"/>
      <c r="F57" s="3"/>
      <c r="G57" s="3"/>
      <c r="H57" s="3"/>
      <c r="I57" s="3"/>
      <c r="J57" s="3"/>
      <c r="K57" s="3"/>
      <c r="L57" s="3"/>
      <c r="M57" s="3"/>
    </row>
    <row r="58" spans="1:13" x14ac:dyDescent="0.2">
      <c r="A58" s="3" t="s">
        <v>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05" t="str">
        <f>"File '"&amp;Instructions!B2&amp;"' - "&amp;Instructions!B1</f>
        <v>File 'T' - TALYA</v>
      </c>
      <c r="G3" s="205"/>
      <c r="H3" s="205"/>
      <c r="I3" s="205"/>
      <c r="J3" s="205"/>
      <c r="K3" s="205"/>
      <c r="Q3" s="11"/>
      <c r="R3" s="6"/>
      <c r="S3" s="36"/>
    </row>
    <row r="4" spans="1:19" ht="15.75" x14ac:dyDescent="0.2">
      <c r="A4" s="85"/>
      <c r="B4" s="85"/>
      <c r="C4" s="85"/>
      <c r="D4" s="85"/>
      <c r="E4" s="203"/>
      <c r="F4" s="203"/>
      <c r="G4" s="203"/>
      <c r="H4" s="203"/>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03" t="str">
        <f>"Price List Index - "&amp;Instructions!B4</f>
        <v>Price List Index - 7/1/23</v>
      </c>
      <c r="B6" s="203"/>
      <c r="C6" s="203"/>
      <c r="D6" s="203"/>
      <c r="E6" s="203"/>
      <c r="F6" s="203"/>
      <c r="G6" s="203"/>
      <c r="H6" s="203"/>
      <c r="I6" s="203"/>
      <c r="J6" s="203"/>
      <c r="K6" s="203"/>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7</v>
      </c>
      <c r="B11" s="82"/>
      <c r="C11" s="83" t="s">
        <v>45</v>
      </c>
      <c r="D11" s="82"/>
      <c r="E11" s="83" t="s">
        <v>46</v>
      </c>
      <c r="G11" s="83" t="s">
        <v>7</v>
      </c>
      <c r="H11" s="82"/>
      <c r="I11" s="83" t="s">
        <v>45</v>
      </c>
      <c r="J11" s="82"/>
      <c r="K11" s="83" t="s">
        <v>46</v>
      </c>
    </row>
    <row r="12" spans="1:19" s="84" customFormat="1" ht="15" customHeight="1" x14ac:dyDescent="0.2">
      <c r="A12" s="95"/>
      <c r="B12" s="80"/>
      <c r="C12" s="3"/>
      <c r="I12" s="74"/>
      <c r="J12" s="3"/>
      <c r="K12" s="3"/>
      <c r="M12" s="165"/>
      <c r="N12" s="80"/>
      <c r="O12" s="169"/>
    </row>
    <row r="13" spans="1:19" s="84" customFormat="1" ht="15" customHeight="1" x14ac:dyDescent="0.2">
      <c r="A13" s="95"/>
      <c r="B13" s="80"/>
      <c r="C13" s="3"/>
      <c r="I13" s="3"/>
      <c r="J13" s="3"/>
      <c r="K13" s="3"/>
      <c r="M13" s="165"/>
      <c r="N13" s="80"/>
      <c r="O13" s="3"/>
    </row>
    <row r="14" spans="1:19" s="84" customFormat="1" ht="15" customHeight="1" x14ac:dyDescent="0.2">
      <c r="A14" s="95"/>
      <c r="B14" s="80"/>
      <c r="C14" s="3"/>
      <c r="I14" s="74"/>
      <c r="J14" s="3"/>
      <c r="K14" s="3"/>
      <c r="M14" s="165"/>
      <c r="N14" s="80"/>
      <c r="O14" s="169"/>
    </row>
    <row r="15" spans="1:19" s="84" customFormat="1" ht="15" customHeight="1" x14ac:dyDescent="0.2">
      <c r="A15" s="95"/>
      <c r="B15" s="80"/>
      <c r="C15" s="3"/>
      <c r="I15" s="3"/>
      <c r="J15" s="3"/>
      <c r="K15" s="3"/>
      <c r="M15" s="165"/>
      <c r="N15" s="80"/>
      <c r="O15" s="3"/>
    </row>
    <row r="16" spans="1:19" s="84" customFormat="1" ht="15" customHeight="1" x14ac:dyDescent="0.2">
      <c r="A16" s="165"/>
      <c r="B16" s="80"/>
      <c r="C16" s="3"/>
      <c r="D16" s="3"/>
      <c r="E16" s="3"/>
      <c r="G16" s="94"/>
      <c r="H16" s="80"/>
      <c r="I16" s="74"/>
      <c r="J16" s="3"/>
      <c r="K16" s="3"/>
      <c r="M16" s="165"/>
      <c r="N16" s="80"/>
      <c r="O16" s="3"/>
    </row>
    <row r="17" spans="1:15" s="84" customFormat="1" ht="15" customHeight="1" x14ac:dyDescent="0.2">
      <c r="A17" s="165"/>
      <c r="B17" s="80"/>
      <c r="C17" s="74"/>
      <c r="D17" s="3"/>
      <c r="E17" s="3"/>
      <c r="G17" s="94"/>
      <c r="H17" s="80"/>
      <c r="I17" s="3"/>
      <c r="J17" s="3"/>
      <c r="K17" s="3"/>
      <c r="M17" s="165"/>
      <c r="N17" s="80"/>
      <c r="O17" s="3"/>
    </row>
    <row r="18" spans="1:15" s="84" customFormat="1" ht="15" customHeight="1" x14ac:dyDescent="0.2">
      <c r="A18" s="168"/>
      <c r="B18" s="80"/>
      <c r="C18" s="3"/>
      <c r="D18" s="3"/>
      <c r="E18" s="3"/>
      <c r="G18" s="94"/>
      <c r="H18" s="80"/>
      <c r="I18" s="3"/>
      <c r="J18" s="3"/>
      <c r="K18" s="3"/>
      <c r="M18" s="165"/>
      <c r="N18" s="80"/>
      <c r="O18" s="3"/>
    </row>
    <row r="19" spans="1:15" s="84" customFormat="1" ht="15" customHeight="1" x14ac:dyDescent="0.2">
      <c r="A19" s="165"/>
      <c r="B19" s="80"/>
      <c r="C19" s="3"/>
      <c r="D19" s="3"/>
      <c r="E19" s="3"/>
      <c r="G19" s="94"/>
      <c r="H19" s="80"/>
      <c r="I19" s="3"/>
      <c r="J19" s="3"/>
      <c r="K19" s="3"/>
      <c r="M19" s="165"/>
      <c r="N19" s="80"/>
      <c r="O19" s="3"/>
    </row>
    <row r="20" spans="1:15" s="84" customFormat="1" ht="15" customHeight="1" x14ac:dyDescent="0.2">
      <c r="A20" s="165"/>
      <c r="B20" s="80"/>
      <c r="C20" s="3"/>
      <c r="D20" s="3"/>
      <c r="E20" s="3"/>
      <c r="G20" s="94"/>
      <c r="H20" s="80"/>
      <c r="I20" s="3"/>
      <c r="J20" s="3"/>
      <c r="K20" s="3"/>
      <c r="M20" s="165"/>
      <c r="N20" s="80"/>
      <c r="O20" s="169"/>
    </row>
    <row r="21" spans="1:15" s="84" customFormat="1" ht="15" customHeight="1" x14ac:dyDescent="0.2">
      <c r="A21" s="168"/>
      <c r="B21" s="80"/>
      <c r="C21" s="3"/>
      <c r="D21" s="3"/>
      <c r="E21" s="3"/>
      <c r="G21" s="94"/>
      <c r="H21" s="80"/>
      <c r="I21" s="3"/>
      <c r="J21" s="3"/>
      <c r="K21" s="3"/>
      <c r="M21" s="165"/>
      <c r="N21" s="80"/>
      <c r="O21" s="3"/>
    </row>
    <row r="22" spans="1:15" s="84" customFormat="1" ht="15" customHeight="1" x14ac:dyDescent="0.2">
      <c r="A22" s="165"/>
      <c r="B22" s="80"/>
      <c r="C22" s="3"/>
      <c r="D22" s="3"/>
      <c r="E22" s="3"/>
      <c r="G22" s="94"/>
      <c r="H22" s="80"/>
      <c r="I22" s="74"/>
      <c r="J22" s="3"/>
      <c r="K22" s="3"/>
      <c r="M22" s="165"/>
      <c r="N22" s="80"/>
      <c r="O22" s="3"/>
    </row>
    <row r="23" spans="1:15" s="84" customFormat="1" ht="15" customHeight="1" x14ac:dyDescent="0.2">
      <c r="A23" s="165"/>
      <c r="B23" s="80"/>
      <c r="C23" s="74"/>
      <c r="D23" s="3"/>
      <c r="E23" s="3"/>
      <c r="G23" s="94"/>
      <c r="H23" s="80"/>
      <c r="I23" s="3"/>
      <c r="J23" s="3"/>
      <c r="K23" s="3"/>
    </row>
    <row r="24" spans="1:15" s="84" customFormat="1" ht="15" customHeight="1" x14ac:dyDescent="0.2">
      <c r="A24" s="168"/>
      <c r="B24" s="80"/>
      <c r="C24" s="3"/>
      <c r="D24" s="3"/>
      <c r="E24" s="3"/>
      <c r="G24" s="95"/>
      <c r="H24" s="80"/>
      <c r="I24" s="3"/>
    </row>
    <row r="25" spans="1:15" s="84" customFormat="1" ht="15" customHeight="1" x14ac:dyDescent="0.2">
      <c r="A25" s="165"/>
      <c r="B25" s="80"/>
      <c r="C25" s="3"/>
      <c r="D25" s="3"/>
      <c r="E25" s="3"/>
      <c r="G25" s="95"/>
      <c r="H25" s="80"/>
      <c r="I25" s="3"/>
    </row>
    <row r="26" spans="1:15" s="84" customFormat="1" ht="15" customHeight="1" x14ac:dyDescent="0.2">
      <c r="A26" s="94"/>
      <c r="B26" s="80"/>
      <c r="C26" s="3"/>
      <c r="D26" s="3"/>
      <c r="E26" s="3"/>
      <c r="G26" s="95"/>
      <c r="H26" s="80"/>
      <c r="I26" s="3"/>
    </row>
    <row r="27" spans="1:15" s="84" customFormat="1" ht="15" customHeight="1" x14ac:dyDescent="0.2">
      <c r="A27" s="94"/>
      <c r="B27" s="80"/>
      <c r="C27" s="3"/>
      <c r="D27" s="3"/>
      <c r="E27" s="3"/>
      <c r="G27" s="95"/>
      <c r="H27" s="80"/>
      <c r="I27" s="3"/>
    </row>
    <row r="28" spans="1:15" s="84" customFormat="1" ht="15" customHeight="1" x14ac:dyDescent="0.2">
      <c r="A28" s="94"/>
      <c r="B28" s="80"/>
      <c r="C28" s="3"/>
      <c r="D28" s="3"/>
      <c r="E28" s="3"/>
      <c r="G28" s="94"/>
      <c r="H28" s="80"/>
      <c r="I28" s="3"/>
      <c r="J28" s="3"/>
      <c r="K28" s="3"/>
    </row>
    <row r="29" spans="1:15" s="84" customFormat="1" ht="15" customHeight="1" x14ac:dyDescent="0.2">
      <c r="A29" s="94"/>
      <c r="B29" s="80"/>
      <c r="C29" s="3"/>
      <c r="D29" s="3"/>
      <c r="E29" s="3"/>
      <c r="G29" s="94"/>
      <c r="H29" s="80"/>
      <c r="I29" s="3"/>
      <c r="J29" s="3"/>
      <c r="K29" s="3"/>
    </row>
    <row r="30" spans="1:15" s="84" customFormat="1" ht="15" customHeight="1" x14ac:dyDescent="0.2">
      <c r="A30" s="94"/>
      <c r="B30" s="80"/>
      <c r="C30" s="3"/>
      <c r="D30" s="3"/>
      <c r="E30" s="3"/>
      <c r="G30" s="94"/>
      <c r="H30" s="80"/>
      <c r="I30" s="3"/>
      <c r="J30" s="3"/>
      <c r="K30" s="3"/>
    </row>
    <row r="31" spans="1:15" s="84" customFormat="1" ht="15" customHeight="1" x14ac:dyDescent="0.2">
      <c r="A31" s="94"/>
      <c r="B31" s="80"/>
      <c r="C31" s="3"/>
      <c r="D31" s="3"/>
      <c r="E31" s="3"/>
      <c r="G31" s="94"/>
      <c r="H31" s="80"/>
      <c r="I31" s="3"/>
      <c r="J31" s="3"/>
      <c r="K31" s="3"/>
    </row>
    <row r="32" spans="1:15" s="84" customFormat="1" ht="15" customHeight="1" x14ac:dyDescent="0.2">
      <c r="A32" s="94"/>
      <c r="B32" s="80"/>
      <c r="C32" s="3"/>
      <c r="D32" s="3"/>
      <c r="E32" s="3"/>
      <c r="G32" s="94"/>
      <c r="H32" s="80"/>
      <c r="I32" s="3"/>
      <c r="J32" s="3"/>
      <c r="K32" s="3"/>
    </row>
    <row r="33" spans="1:16" s="84" customFormat="1" ht="15" customHeight="1" x14ac:dyDescent="0.2">
      <c r="A33" s="94"/>
      <c r="B33" s="80"/>
      <c r="C33" s="3"/>
      <c r="D33" s="3"/>
      <c r="E33" s="3"/>
      <c r="G33" s="94"/>
      <c r="H33" s="80"/>
      <c r="I33" s="3"/>
      <c r="J33" s="3"/>
      <c r="K33" s="3"/>
      <c r="P33" s="163" t="s">
        <v>81</v>
      </c>
    </row>
    <row r="34" spans="1:16" s="84" customFormat="1" ht="15" customHeight="1" x14ac:dyDescent="0.2">
      <c r="A34" s="94"/>
      <c r="B34" s="80"/>
      <c r="C34" s="3"/>
      <c r="D34" s="3"/>
      <c r="E34" s="3"/>
      <c r="G34" s="94"/>
      <c r="H34" s="80"/>
      <c r="I34" s="3"/>
      <c r="J34" s="3"/>
      <c r="K34" s="3"/>
    </row>
    <row r="35" spans="1:16" s="84" customFormat="1" ht="15" customHeight="1" x14ac:dyDescent="0.2">
      <c r="A35" s="94"/>
      <c r="B35" s="80"/>
      <c r="C35" s="3"/>
      <c r="D35" s="3"/>
      <c r="E35" s="3"/>
      <c r="G35" s="94"/>
      <c r="H35" s="81"/>
      <c r="I35" s="3"/>
      <c r="J35" s="3"/>
      <c r="K35" s="3"/>
    </row>
    <row r="36" spans="1:16" s="84" customFormat="1" ht="15" customHeight="1" x14ac:dyDescent="0.2">
      <c r="A36" s="94"/>
      <c r="B36" s="80"/>
      <c r="C36" s="3"/>
      <c r="D36" s="3"/>
      <c r="E36" s="3"/>
      <c r="G36" s="94"/>
      <c r="H36" s="80"/>
      <c r="I36" s="3"/>
      <c r="J36" s="3"/>
      <c r="K36" s="3"/>
    </row>
    <row r="37" spans="1:16" s="84" customFormat="1" ht="15" customHeight="1" x14ac:dyDescent="0.2">
      <c r="A37" s="94"/>
      <c r="B37" s="80"/>
      <c r="C37" s="3"/>
      <c r="D37" s="3"/>
      <c r="E37" s="3"/>
      <c r="G37" s="94"/>
      <c r="H37" s="81"/>
      <c r="I37" s="3"/>
      <c r="J37" s="3"/>
      <c r="K37" s="3"/>
    </row>
    <row r="38" spans="1:16" s="84" customFormat="1" ht="15" customHeight="1" x14ac:dyDescent="0.2">
      <c r="A38" s="94"/>
      <c r="B38" s="80"/>
      <c r="C38" s="3"/>
      <c r="D38" s="3"/>
      <c r="E38" s="3"/>
      <c r="G38" s="94"/>
      <c r="H38" s="80"/>
      <c r="I38" s="3"/>
      <c r="J38" s="3"/>
      <c r="K38" s="3"/>
    </row>
    <row r="39" spans="1:16" s="84" customFormat="1" ht="15" customHeight="1" x14ac:dyDescent="0.2">
      <c r="A39" s="94"/>
      <c r="B39" s="80"/>
      <c r="C39" s="3"/>
      <c r="D39" s="3"/>
      <c r="E39" s="3"/>
      <c r="G39" s="94"/>
      <c r="H39" s="80"/>
      <c r="I39" s="3"/>
      <c r="J39" s="3"/>
      <c r="K39" s="3"/>
    </row>
    <row r="40" spans="1:16" s="84" customFormat="1" ht="15" customHeight="1" x14ac:dyDescent="0.2">
      <c r="A40" s="94"/>
      <c r="B40" s="80"/>
      <c r="C40" s="3"/>
      <c r="D40" s="3"/>
      <c r="E40" s="3"/>
      <c r="G40" s="94"/>
      <c r="H40" s="80"/>
      <c r="I40" s="3"/>
      <c r="J40" s="3"/>
      <c r="K40" s="3"/>
    </row>
    <row r="41" spans="1:16" s="84" customFormat="1" ht="15" customHeight="1" x14ac:dyDescent="0.2">
      <c r="A41" s="94"/>
      <c r="B41" s="80"/>
      <c r="C41" s="3"/>
      <c r="D41" s="3"/>
      <c r="E41" s="3"/>
      <c r="G41" s="94"/>
      <c r="H41" s="80"/>
      <c r="I41" s="3"/>
      <c r="J41" s="3"/>
      <c r="K41" s="3"/>
    </row>
    <row r="42" spans="1:16" s="84" customFormat="1" ht="15" customHeight="1" x14ac:dyDescent="0.2">
      <c r="A42" s="94"/>
      <c r="B42" s="81"/>
      <c r="C42" s="3"/>
      <c r="D42" s="3"/>
      <c r="E42" s="3"/>
      <c r="G42" s="94"/>
      <c r="H42" s="80"/>
      <c r="I42" s="3"/>
      <c r="J42" s="3"/>
      <c r="K42" s="3"/>
    </row>
    <row r="43" spans="1:16" s="84" customFormat="1" ht="15" customHeight="1" x14ac:dyDescent="0.2">
      <c r="A43" s="94"/>
      <c r="B43" s="80"/>
      <c r="C43" s="3"/>
      <c r="D43" s="3"/>
      <c r="E43" s="3"/>
      <c r="G43" s="94"/>
      <c r="H43" s="81"/>
      <c r="I43" s="3"/>
      <c r="J43" s="3"/>
      <c r="K43" s="3"/>
    </row>
    <row r="44" spans="1:16" s="84" customFormat="1" ht="15" customHeight="1" x14ac:dyDescent="0.2">
      <c r="A44" s="94"/>
      <c r="B44" s="80"/>
      <c r="C44" s="3"/>
      <c r="D44" s="3"/>
      <c r="E44" s="3"/>
      <c r="G44" s="94"/>
      <c r="H44" s="80"/>
      <c r="I44" s="3"/>
      <c r="J44" s="3"/>
      <c r="K44" s="3"/>
    </row>
    <row r="45" spans="1:16" s="84" customFormat="1" ht="15" customHeight="1" x14ac:dyDescent="0.2">
      <c r="A45" s="94"/>
      <c r="B45" s="80"/>
      <c r="C45" s="3"/>
      <c r="D45" s="3"/>
      <c r="E45" s="3"/>
      <c r="G45" s="94"/>
      <c r="H45" s="80"/>
      <c r="I45" s="3"/>
      <c r="J45" s="3"/>
      <c r="K45" s="3"/>
    </row>
    <row r="46" spans="1:16" s="84" customFormat="1" ht="5.0999999999999996" customHeight="1" x14ac:dyDescent="0.2">
      <c r="G46" s="94"/>
      <c r="H46" s="80"/>
      <c r="I46" s="3"/>
      <c r="J46" s="3"/>
      <c r="K46" s="3"/>
    </row>
    <row r="47" spans="1:16" s="84" customFormat="1" ht="9.9499999999999993" customHeight="1" x14ac:dyDescent="0.2">
      <c r="A47" s="80"/>
      <c r="B47" s="80"/>
      <c r="C47" s="3"/>
      <c r="D47" s="3"/>
      <c r="E47" s="3"/>
    </row>
    <row r="48" spans="1:16" s="84" customFormat="1" ht="9.9499999999999993" customHeight="1" x14ac:dyDescent="0.2">
      <c r="A48" s="80"/>
      <c r="B48" s="80"/>
      <c r="C48" s="3"/>
      <c r="D48" s="3"/>
      <c r="E48" s="3"/>
    </row>
    <row r="49" spans="1:11" s="84" customFormat="1" ht="12.75" customHeight="1" x14ac:dyDescent="0.2">
      <c r="A49" s="204" t="s">
        <v>372</v>
      </c>
      <c r="B49" s="204"/>
      <c r="C49" s="204"/>
      <c r="D49" s="204"/>
      <c r="E49" s="204"/>
      <c r="F49" s="204"/>
      <c r="G49" s="204"/>
      <c r="H49" s="204"/>
      <c r="I49" s="204"/>
      <c r="J49" s="204"/>
      <c r="K49" s="204"/>
    </row>
    <row r="50" spans="1:11" s="84" customFormat="1" ht="3.95" customHeight="1" x14ac:dyDescent="0.2">
      <c r="A50" s="6"/>
      <c r="B50" s="6"/>
      <c r="C50" s="6"/>
      <c r="D50" s="6"/>
      <c r="E50" s="6"/>
      <c r="F50" s="196"/>
      <c r="G50" s="196"/>
      <c r="H50" s="196"/>
      <c r="I50" s="196"/>
      <c r="J50" s="196"/>
      <c r="K50" s="196"/>
    </row>
    <row r="51" spans="1:11" s="84" customFormat="1" ht="36.75" customHeight="1" x14ac:dyDescent="0.2">
      <c r="A51" s="204" t="s">
        <v>25</v>
      </c>
      <c r="B51" s="204"/>
      <c r="C51" s="204"/>
      <c r="D51" s="204"/>
      <c r="E51" s="204"/>
      <c r="F51" s="204"/>
      <c r="G51" s="204"/>
      <c r="H51" s="204"/>
      <c r="I51" s="204"/>
      <c r="J51" s="204"/>
      <c r="K51" s="204"/>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559"/>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5.7109375" style="2" customWidth="1"/>
    <col min="8" max="8" width="1.140625" style="2" customWidth="1"/>
    <col min="9" max="9" width="5.85546875" style="2" customWidth="1"/>
    <col min="10" max="10" width="3" style="2" customWidth="1"/>
    <col min="11" max="11" width="4.85546875" style="2" customWidth="1"/>
    <col min="12" max="12" width="6.28515625" style="2" customWidth="1"/>
    <col min="13"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50</v>
      </c>
      <c r="D1" s="40"/>
      <c r="E1" s="75" t="s">
        <v>21</v>
      </c>
      <c r="F1" s="75"/>
      <c r="G1" s="30" t="s">
        <v>44</v>
      </c>
      <c r="H1" s="30"/>
      <c r="I1" s="30"/>
      <c r="J1" s="30"/>
      <c r="K1" s="30"/>
      <c r="L1" s="30"/>
      <c r="M1" s="30"/>
      <c r="N1" s="30"/>
      <c r="P1" s="75" t="s">
        <v>87</v>
      </c>
      <c r="Q1" s="91"/>
      <c r="R1" s="29"/>
      <c r="S1" s="39">
        <f>IF(Suggested="Yes",AA1,AG1)</f>
        <v>0.05</v>
      </c>
      <c r="T1" s="37" t="s">
        <v>43</v>
      </c>
      <c r="U1" s="5" t="str">
        <f>+Instructions!$B$3</f>
        <v>J</v>
      </c>
      <c r="V1" s="52"/>
      <c r="W1" s="56">
        <f>+Instructions!$C$22</f>
        <v>0</v>
      </c>
      <c r="X1" s="17">
        <f t="shared" ref="X1:X7" si="0">ROUND($AA1*(1-W1)+0.004999,2)</f>
        <v>0.05</v>
      </c>
      <c r="Y1" s="52"/>
      <c r="Z1" s="6" t="s">
        <v>391</v>
      </c>
      <c r="AA1" s="39">
        <v>0.05</v>
      </c>
      <c r="AB1" s="60">
        <f t="shared" ref="AB1:AC7" si="1">+W1</f>
        <v>0</v>
      </c>
      <c r="AC1" s="17">
        <f t="shared" si="1"/>
        <v>0.05</v>
      </c>
      <c r="AD1" s="12">
        <f t="shared" ref="AD1:AD7" si="2">(AG1-AC1)/AG1</f>
        <v>0</v>
      </c>
      <c r="AE1" s="121"/>
      <c r="AF1" s="128">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54</v>
      </c>
    </row>
    <row r="2" spans="2:41" s="3" customFormat="1" ht="9.9499999999999993" hidden="1" customHeight="1" x14ac:dyDescent="0.2">
      <c r="B2" s="114" t="s">
        <v>42</v>
      </c>
      <c r="D2" s="40"/>
      <c r="E2" s="75" t="s">
        <v>21</v>
      </c>
      <c r="F2" s="75"/>
      <c r="G2" s="30" t="s">
        <v>22</v>
      </c>
      <c r="H2" s="30"/>
      <c r="I2" s="30" t="s">
        <v>23</v>
      </c>
      <c r="J2" s="30"/>
      <c r="K2" s="30"/>
      <c r="L2" s="30"/>
      <c r="M2" s="30"/>
      <c r="N2" s="30"/>
      <c r="P2" s="75"/>
      <c r="Q2" s="91"/>
      <c r="R2" s="29"/>
      <c r="S2" s="39">
        <f t="shared" ref="S2:S7" si="8">IF(Suggested="Yes",AA2,AG2)</f>
        <v>0</v>
      </c>
      <c r="T2" s="37" t="s">
        <v>43</v>
      </c>
      <c r="U2" s="5" t="str">
        <f>+Instructions!$B$3</f>
        <v>J</v>
      </c>
      <c r="V2" s="52"/>
      <c r="W2" s="56">
        <f>+Instructions!$C$22</f>
        <v>0</v>
      </c>
      <c r="X2" s="39">
        <f t="shared" si="0"/>
        <v>0</v>
      </c>
      <c r="Y2" s="52"/>
      <c r="Z2" s="6" t="s">
        <v>391</v>
      </c>
      <c r="AA2" s="39">
        <v>0</v>
      </c>
      <c r="AB2" s="60">
        <f t="shared" si="1"/>
        <v>0</v>
      </c>
      <c r="AC2" s="39">
        <f t="shared" si="1"/>
        <v>0</v>
      </c>
      <c r="AD2" s="60" t="e">
        <f t="shared" si="2"/>
        <v>#DIV/0!</v>
      </c>
      <c r="AE2" s="121"/>
      <c r="AF2" s="130">
        <v>2</v>
      </c>
      <c r="AG2" s="44">
        <f t="shared" si="3"/>
        <v>0</v>
      </c>
      <c r="AH2" s="52"/>
      <c r="AJ2" s="17">
        <f t="shared" si="4"/>
        <v>0</v>
      </c>
      <c r="AK2" s="17">
        <f t="shared" si="5"/>
        <v>0</v>
      </c>
      <c r="AL2" s="17">
        <f t="shared" si="6"/>
        <v>0</v>
      </c>
      <c r="AM2" s="17" t="str">
        <f t="shared" si="7"/>
        <v/>
      </c>
      <c r="AO2" s="31" t="s">
        <v>54</v>
      </c>
    </row>
    <row r="3" spans="2:41" s="3" customFormat="1" ht="9.9499999999999993" hidden="1" customHeight="1" x14ac:dyDescent="0.2">
      <c r="B3" s="112" t="s">
        <v>6</v>
      </c>
      <c r="D3" s="40"/>
      <c r="E3" s="75" t="s">
        <v>21</v>
      </c>
      <c r="F3" s="75"/>
      <c r="G3" s="30" t="s">
        <v>22</v>
      </c>
      <c r="H3" s="30"/>
      <c r="I3" s="30" t="s">
        <v>23</v>
      </c>
      <c r="J3" s="30"/>
      <c r="K3" s="30"/>
      <c r="L3" s="30"/>
      <c r="M3" s="30"/>
      <c r="N3" s="30"/>
      <c r="P3" s="75"/>
      <c r="Q3" s="91"/>
      <c r="R3" s="29"/>
      <c r="S3" s="39">
        <f t="shared" si="8"/>
        <v>0.05</v>
      </c>
      <c r="T3" s="37" t="s">
        <v>43</v>
      </c>
      <c r="U3" s="5" t="str">
        <f>+Instructions!$B$3</f>
        <v>J</v>
      </c>
      <c r="V3" s="52"/>
      <c r="W3" s="56">
        <f>+Instructions!$C$22</f>
        <v>0</v>
      </c>
      <c r="X3" s="17">
        <f t="shared" si="0"/>
        <v>0.05</v>
      </c>
      <c r="Y3" s="52"/>
      <c r="Z3" s="6" t="s">
        <v>391</v>
      </c>
      <c r="AA3" s="39">
        <v>0.05</v>
      </c>
      <c r="AB3" s="60">
        <f t="shared" si="1"/>
        <v>0</v>
      </c>
      <c r="AC3" s="17">
        <f t="shared" si="1"/>
        <v>0.05</v>
      </c>
      <c r="AD3" s="12">
        <f t="shared" si="2"/>
        <v>0</v>
      </c>
      <c r="AE3" s="121"/>
      <c r="AF3" s="129">
        <v>3</v>
      </c>
      <c r="AG3" s="53">
        <f t="shared" si="3"/>
        <v>0.05</v>
      </c>
      <c r="AH3" s="52"/>
      <c r="AJ3" s="17">
        <f t="shared" si="4"/>
        <v>0.05</v>
      </c>
      <c r="AK3" s="17">
        <f t="shared" si="5"/>
        <v>0</v>
      </c>
      <c r="AL3" s="17">
        <f t="shared" si="6"/>
        <v>0</v>
      </c>
      <c r="AM3" s="17" t="str">
        <f t="shared" si="7"/>
        <v/>
      </c>
      <c r="AO3" s="31" t="s">
        <v>54</v>
      </c>
    </row>
    <row r="4" spans="2:41" s="3" customFormat="1" ht="9.9499999999999993" hidden="1" customHeight="1" x14ac:dyDescent="0.2">
      <c r="B4" s="115">
        <v>0</v>
      </c>
      <c r="D4" s="40"/>
      <c r="E4" s="75" t="s">
        <v>21</v>
      </c>
      <c r="F4" s="75"/>
      <c r="G4" s="30" t="s">
        <v>22</v>
      </c>
      <c r="H4" s="30"/>
      <c r="I4" s="30" t="s">
        <v>23</v>
      </c>
      <c r="J4" s="30"/>
      <c r="K4" s="30"/>
      <c r="L4" s="30"/>
      <c r="M4" s="30"/>
      <c r="N4" s="30"/>
      <c r="P4" s="75"/>
      <c r="Q4" s="91"/>
      <c r="R4" s="29"/>
      <c r="S4" s="39">
        <f t="shared" si="8"/>
        <v>0</v>
      </c>
      <c r="T4" s="37" t="s">
        <v>43</v>
      </c>
      <c r="U4" s="5" t="str">
        <f>+Instructions!$B$3</f>
        <v>J</v>
      </c>
      <c r="V4" s="52"/>
      <c r="W4" s="56">
        <f>+Instructions!$C$22</f>
        <v>0</v>
      </c>
      <c r="X4" s="17">
        <f t="shared" si="0"/>
        <v>0</v>
      </c>
      <c r="Y4" s="52"/>
      <c r="Z4" s="6" t="s">
        <v>391</v>
      </c>
      <c r="AA4" s="39">
        <v>0</v>
      </c>
      <c r="AB4" s="60">
        <f t="shared" si="1"/>
        <v>0</v>
      </c>
      <c r="AC4" s="17">
        <f t="shared" si="1"/>
        <v>0</v>
      </c>
      <c r="AD4" s="12" t="e">
        <f t="shared" si="2"/>
        <v>#DIV/0!</v>
      </c>
      <c r="AE4" s="121"/>
      <c r="AF4" s="131">
        <v>4</v>
      </c>
      <c r="AG4" s="108">
        <f t="shared" si="3"/>
        <v>0</v>
      </c>
      <c r="AH4" s="52"/>
      <c r="AJ4" s="17">
        <f t="shared" si="4"/>
        <v>0</v>
      </c>
      <c r="AK4" s="17">
        <f t="shared" si="5"/>
        <v>0</v>
      </c>
      <c r="AL4" s="17">
        <f t="shared" si="6"/>
        <v>0</v>
      </c>
      <c r="AM4" s="17" t="str">
        <f t="shared" si="7"/>
        <v/>
      </c>
      <c r="AO4" s="31" t="s">
        <v>54</v>
      </c>
    </row>
    <row r="5" spans="2:41" s="3" customFormat="1" ht="9.9499999999999993" hidden="1" customHeight="1" x14ac:dyDescent="0.2">
      <c r="B5" s="116">
        <v>0</v>
      </c>
      <c r="D5" s="40"/>
      <c r="E5" s="75" t="s">
        <v>21</v>
      </c>
      <c r="F5" s="75"/>
      <c r="G5" s="30" t="s">
        <v>22</v>
      </c>
      <c r="H5" s="30"/>
      <c r="I5" s="30" t="s">
        <v>23</v>
      </c>
      <c r="J5" s="30"/>
      <c r="K5" s="30"/>
      <c r="L5" s="30"/>
      <c r="M5" s="30"/>
      <c r="N5" s="30"/>
      <c r="P5" s="75"/>
      <c r="Q5" s="91"/>
      <c r="R5" s="29"/>
      <c r="S5" s="39">
        <f t="shared" si="8"/>
        <v>0</v>
      </c>
      <c r="T5" s="37" t="s">
        <v>43</v>
      </c>
      <c r="U5" s="5" t="str">
        <f>+Instructions!$B$3</f>
        <v>J</v>
      </c>
      <c r="V5" s="52"/>
      <c r="W5" s="56">
        <f>+Instructions!$C$22</f>
        <v>0</v>
      </c>
      <c r="X5" s="17">
        <f t="shared" si="0"/>
        <v>0</v>
      </c>
      <c r="Y5" s="52"/>
      <c r="Z5" s="6" t="s">
        <v>391</v>
      </c>
      <c r="AA5" s="39">
        <v>0</v>
      </c>
      <c r="AB5" s="60">
        <f t="shared" si="1"/>
        <v>0</v>
      </c>
      <c r="AC5" s="17">
        <f t="shared" si="1"/>
        <v>0</v>
      </c>
      <c r="AD5" s="12" t="e">
        <f t="shared" si="2"/>
        <v>#DIV/0!</v>
      </c>
      <c r="AE5" s="121"/>
      <c r="AF5" s="132">
        <v>5</v>
      </c>
      <c r="AG5" s="109">
        <f t="shared" si="3"/>
        <v>0</v>
      </c>
      <c r="AH5" s="52"/>
      <c r="AJ5" s="17">
        <f t="shared" si="4"/>
        <v>0</v>
      </c>
      <c r="AK5" s="17">
        <f t="shared" si="5"/>
        <v>0</v>
      </c>
      <c r="AL5" s="17">
        <f t="shared" si="6"/>
        <v>0</v>
      </c>
      <c r="AM5" s="17" t="str">
        <f t="shared" si="7"/>
        <v/>
      </c>
      <c r="AO5" s="31" t="s">
        <v>54</v>
      </c>
    </row>
    <row r="6" spans="2:41" s="3" customFormat="1" ht="9.9499999999999993" hidden="1" customHeight="1" x14ac:dyDescent="0.2">
      <c r="B6" s="117">
        <v>0</v>
      </c>
      <c r="D6" s="40"/>
      <c r="E6" s="75" t="s">
        <v>21</v>
      </c>
      <c r="F6" s="75"/>
      <c r="G6" s="30" t="s">
        <v>22</v>
      </c>
      <c r="H6" s="30"/>
      <c r="I6" s="30" t="s">
        <v>23</v>
      </c>
      <c r="J6" s="30"/>
      <c r="K6" s="30"/>
      <c r="L6" s="30"/>
      <c r="M6" s="30"/>
      <c r="N6" s="30"/>
      <c r="P6" s="75"/>
      <c r="Q6" s="91"/>
      <c r="R6" s="29"/>
      <c r="S6" s="39">
        <f t="shared" si="8"/>
        <v>0</v>
      </c>
      <c r="T6" s="37" t="s">
        <v>43</v>
      </c>
      <c r="U6" s="5" t="str">
        <f>+Instructions!$B$3</f>
        <v>J</v>
      </c>
      <c r="V6" s="52"/>
      <c r="W6" s="56">
        <f>+Instructions!$C$22</f>
        <v>0</v>
      </c>
      <c r="X6" s="17">
        <f t="shared" si="0"/>
        <v>0</v>
      </c>
      <c r="Y6" s="52"/>
      <c r="Z6" s="6" t="s">
        <v>391</v>
      </c>
      <c r="AA6" s="39">
        <v>0</v>
      </c>
      <c r="AB6" s="60">
        <f t="shared" si="1"/>
        <v>0</v>
      </c>
      <c r="AC6" s="17">
        <f t="shared" si="1"/>
        <v>0</v>
      </c>
      <c r="AD6" s="12" t="e">
        <f t="shared" si="2"/>
        <v>#DIV/0!</v>
      </c>
      <c r="AE6" s="121"/>
      <c r="AF6" s="133">
        <v>6</v>
      </c>
      <c r="AG6" s="110">
        <f t="shared" si="3"/>
        <v>0</v>
      </c>
      <c r="AH6" s="52"/>
      <c r="AJ6" s="17">
        <f t="shared" si="4"/>
        <v>0</v>
      </c>
      <c r="AK6" s="17">
        <f t="shared" si="5"/>
        <v>0</v>
      </c>
      <c r="AL6" s="17">
        <f t="shared" si="6"/>
        <v>0</v>
      </c>
      <c r="AM6" s="17" t="str">
        <f t="shared" si="7"/>
        <v/>
      </c>
      <c r="AO6" s="31" t="s">
        <v>54</v>
      </c>
    </row>
    <row r="7" spans="2:41" s="3" customFormat="1" ht="9.9499999999999993" hidden="1" customHeight="1" x14ac:dyDescent="0.2">
      <c r="B7" s="118">
        <v>0</v>
      </c>
      <c r="D7" s="40"/>
      <c r="E7" s="75" t="s">
        <v>21</v>
      </c>
      <c r="F7" s="75"/>
      <c r="G7" s="30" t="s">
        <v>22</v>
      </c>
      <c r="H7" s="30"/>
      <c r="I7" s="30" t="s">
        <v>23</v>
      </c>
      <c r="J7" s="30"/>
      <c r="K7" s="30"/>
      <c r="L7" s="30"/>
      <c r="M7" s="30"/>
      <c r="N7" s="30"/>
      <c r="P7" s="75"/>
      <c r="Q7" s="91"/>
      <c r="R7" s="29"/>
      <c r="S7" s="39">
        <f t="shared" si="8"/>
        <v>0</v>
      </c>
      <c r="T7" s="37" t="s">
        <v>43</v>
      </c>
      <c r="U7" s="5" t="str">
        <f>+Instructions!$B$3</f>
        <v>J</v>
      </c>
      <c r="V7" s="52"/>
      <c r="W7" s="56">
        <f>+Instructions!$C$22</f>
        <v>0</v>
      </c>
      <c r="X7" s="17">
        <f t="shared" si="0"/>
        <v>0</v>
      </c>
      <c r="Y7" s="52"/>
      <c r="Z7" s="6" t="s">
        <v>391</v>
      </c>
      <c r="AA7" s="39">
        <v>0</v>
      </c>
      <c r="AB7" s="60">
        <f t="shared" si="1"/>
        <v>0</v>
      </c>
      <c r="AC7" s="17">
        <f t="shared" si="1"/>
        <v>0</v>
      </c>
      <c r="AD7" s="12" t="e">
        <f t="shared" si="2"/>
        <v>#DIV/0!</v>
      </c>
      <c r="AE7" s="121"/>
      <c r="AF7" s="134">
        <v>7</v>
      </c>
      <c r="AG7" s="111">
        <f t="shared" si="3"/>
        <v>0</v>
      </c>
      <c r="AH7" s="52"/>
      <c r="AJ7" s="17">
        <f t="shared" si="4"/>
        <v>0</v>
      </c>
      <c r="AK7" s="17">
        <f t="shared" si="5"/>
        <v>0</v>
      </c>
      <c r="AL7" s="17">
        <f t="shared" si="6"/>
        <v>0</v>
      </c>
      <c r="AM7" s="17" t="str">
        <f t="shared" si="7"/>
        <v/>
      </c>
      <c r="AO7" s="31" t="s">
        <v>54</v>
      </c>
    </row>
    <row r="8" spans="2:41" s="3" customFormat="1" ht="9.9499999999999993" hidden="1" customHeight="1" x14ac:dyDescent="0.2">
      <c r="B8" s="119" t="s">
        <v>52</v>
      </c>
      <c r="D8" s="40"/>
      <c r="E8" s="75"/>
      <c r="F8" s="75"/>
      <c r="G8" s="30"/>
      <c r="H8" s="30"/>
      <c r="I8" s="30"/>
      <c r="J8" s="30"/>
      <c r="K8" s="30"/>
      <c r="L8" s="30"/>
      <c r="M8" s="30"/>
      <c r="N8" s="30"/>
      <c r="P8" s="75"/>
      <c r="Q8" s="91" t="s">
        <v>11</v>
      </c>
      <c r="R8" s="29" t="s">
        <v>47</v>
      </c>
      <c r="S8" s="39">
        <v>1000</v>
      </c>
      <c r="T8" s="37" t="s">
        <v>53</v>
      </c>
      <c r="U8" s="37"/>
      <c r="V8" s="52"/>
      <c r="W8" s="56">
        <v>0.1</v>
      </c>
      <c r="X8" s="39">
        <v>1000</v>
      </c>
      <c r="Y8" s="52"/>
      <c r="Z8" s="39" t="s">
        <v>53</v>
      </c>
      <c r="AA8" s="39">
        <v>1000</v>
      </c>
      <c r="AB8" s="60">
        <v>0.1</v>
      </c>
      <c r="AC8" s="39">
        <v>1000</v>
      </c>
      <c r="AD8" s="60">
        <v>0.1</v>
      </c>
      <c r="AE8" s="76">
        <v>10</v>
      </c>
      <c r="AF8" s="76"/>
      <c r="AG8" s="39">
        <v>1000</v>
      </c>
      <c r="AH8" s="52"/>
      <c r="AI8" s="125"/>
      <c r="AJ8" s="39"/>
      <c r="AK8" s="39"/>
      <c r="AL8" s="39"/>
      <c r="AM8" s="39"/>
      <c r="AO8" s="31" t="s">
        <v>54</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6"/>
      <c r="AJ9" s="44"/>
      <c r="AK9" s="44"/>
      <c r="AL9" s="44"/>
      <c r="AM9" s="44"/>
      <c r="AN9" s="32"/>
      <c r="AO9" s="100" t="s">
        <v>54</v>
      </c>
    </row>
    <row r="10" spans="2:41" s="3" customFormat="1" ht="9.9499999999999993" hidden="1" customHeight="1" x14ac:dyDescent="0.2">
      <c r="I10" s="6"/>
      <c r="J10" s="6"/>
      <c r="K10" s="6"/>
      <c r="L10" s="6"/>
      <c r="M10" s="6"/>
      <c r="N10" s="6"/>
      <c r="O10" s="215" t="s">
        <v>20</v>
      </c>
      <c r="P10" s="216"/>
      <c r="Q10" s="216"/>
      <c r="R10" s="217"/>
      <c r="S10" s="217"/>
      <c r="T10" s="218"/>
      <c r="U10" s="19"/>
      <c r="V10" s="52"/>
      <c r="W10" s="207" t="s">
        <v>40</v>
      </c>
      <c r="X10" s="207"/>
      <c r="Y10" s="52"/>
      <c r="Z10" s="208" t="s">
        <v>41</v>
      </c>
      <c r="AA10" s="208"/>
      <c r="AB10" s="208"/>
      <c r="AC10" s="208"/>
      <c r="AD10" s="208"/>
      <c r="AE10" s="208"/>
      <c r="AF10" s="208"/>
      <c r="AG10" s="208"/>
      <c r="AH10" s="52"/>
      <c r="AI10" s="95"/>
      <c r="AO10" s="100" t="s">
        <v>54</v>
      </c>
    </row>
    <row r="11" spans="2:41" s="30" customFormat="1" ht="9.9499999999999993" hidden="1" customHeight="1" x14ac:dyDescent="0.2">
      <c r="D11" s="23" t="s">
        <v>8</v>
      </c>
      <c r="E11" s="24"/>
      <c r="F11" s="24"/>
      <c r="G11" s="24"/>
      <c r="H11" s="24"/>
      <c r="I11" s="25"/>
      <c r="J11" s="25"/>
      <c r="K11" s="25"/>
      <c r="L11" s="25"/>
      <c r="M11" s="25"/>
      <c r="N11" s="25"/>
      <c r="O11" s="213"/>
      <c r="P11" s="213"/>
      <c r="Q11" s="188"/>
      <c r="R11" s="188" t="s">
        <v>15</v>
      </c>
      <c r="S11" s="27" t="str">
        <f>IF(Suggested="Yes",AA11,AG11)</f>
        <v>List Price</v>
      </c>
      <c r="T11" s="26" t="s">
        <v>14</v>
      </c>
      <c r="U11" s="28" t="s">
        <v>13</v>
      </c>
      <c r="V11" s="52"/>
      <c r="W11" s="54" t="s">
        <v>16</v>
      </c>
      <c r="X11" s="14" t="s">
        <v>12</v>
      </c>
      <c r="Y11" s="52"/>
      <c r="Z11" s="69" t="s">
        <v>56</v>
      </c>
      <c r="AA11" s="69" t="s">
        <v>10</v>
      </c>
      <c r="AB11" s="41" t="s">
        <v>17</v>
      </c>
      <c r="AC11" s="28" t="s">
        <v>18</v>
      </c>
      <c r="AD11" s="28" t="s">
        <v>26</v>
      </c>
      <c r="AE11" s="64" t="s">
        <v>57</v>
      </c>
      <c r="AF11" s="96" t="s">
        <v>48</v>
      </c>
      <c r="AG11" s="64" t="s">
        <v>2</v>
      </c>
      <c r="AH11" s="52"/>
      <c r="AJ11" s="28" t="s">
        <v>68</v>
      </c>
      <c r="AK11" s="135" t="s">
        <v>69</v>
      </c>
      <c r="AL11" s="28" t="s">
        <v>70</v>
      </c>
      <c r="AM11" s="28" t="s">
        <v>71</v>
      </c>
      <c r="AN11" s="3"/>
      <c r="AO11" s="100" t="s">
        <v>54</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6"/>
      <c r="AJ12" s="44"/>
      <c r="AK12" s="44"/>
      <c r="AL12" s="44"/>
      <c r="AM12" s="44"/>
      <c r="AN12" s="32"/>
      <c r="AO12" s="100" t="s">
        <v>54</v>
      </c>
    </row>
    <row r="13" spans="2:41" s="11" customFormat="1" ht="15.95" customHeight="1" x14ac:dyDescent="0.2">
      <c r="O13" s="205" t="str">
        <f>"File '"&amp;Instructions!B2&amp;"' - "&amp;Instructions!B1</f>
        <v>File 'T' - TALYA</v>
      </c>
      <c r="P13" s="205"/>
      <c r="Q13" s="205"/>
      <c r="R13" s="205"/>
      <c r="S13" s="205"/>
      <c r="T13" s="205"/>
      <c r="U13" s="72"/>
      <c r="V13" s="52"/>
      <c r="W13" s="209" t="s">
        <v>9</v>
      </c>
      <c r="X13" s="209"/>
      <c r="Y13" s="52"/>
      <c r="Z13" s="20"/>
      <c r="AA13" s="20"/>
      <c r="AB13" s="59"/>
      <c r="AD13" s="20"/>
      <c r="AE13" s="66"/>
      <c r="AF13" s="66"/>
      <c r="AG13" s="20" t="s">
        <v>19</v>
      </c>
      <c r="AH13" s="52"/>
      <c r="AI13" s="97"/>
      <c r="AN13" s="3"/>
      <c r="AO13" s="31" t="s">
        <v>54</v>
      </c>
    </row>
    <row r="14" spans="2:41" s="11" customFormat="1" ht="15.95" customHeight="1" x14ac:dyDescent="0.2">
      <c r="G14" s="35"/>
      <c r="K14" s="161"/>
      <c r="O14" s="73"/>
      <c r="P14" s="73"/>
      <c r="Q14" s="73"/>
      <c r="R14" s="73"/>
      <c r="S14" s="21"/>
      <c r="T14" s="162" t="str">
        <f>+Instructions!B4</f>
        <v>7/1/23</v>
      </c>
      <c r="U14" s="72"/>
      <c r="V14" s="52"/>
      <c r="W14" s="71"/>
      <c r="X14" s="71"/>
      <c r="Y14" s="52"/>
      <c r="Z14" s="58"/>
      <c r="AA14" s="58"/>
      <c r="AB14" s="59"/>
      <c r="AD14" s="20"/>
      <c r="AE14" s="206">
        <f ca="1">TODAY()</f>
        <v>45078</v>
      </c>
      <c r="AF14" s="206"/>
      <c r="AG14" s="206"/>
      <c r="AH14" s="52"/>
      <c r="AI14" s="97"/>
      <c r="AN14" s="3"/>
      <c r="AO14" s="31" t="s">
        <v>54</v>
      </c>
    </row>
    <row r="15" spans="2:41" s="11" customFormat="1" ht="9.9499999999999993" customHeight="1" x14ac:dyDescent="0.2">
      <c r="N15" s="219" t="str">
        <f>IF(Instructions!C8="","",+Instructions!C8)</f>
        <v>In-House Distribution Only</v>
      </c>
      <c r="O15" s="219"/>
      <c r="P15" s="219"/>
      <c r="Q15" s="219"/>
      <c r="R15" s="219"/>
      <c r="S15" s="219"/>
      <c r="T15" s="219"/>
      <c r="U15" s="72"/>
      <c r="V15" s="52"/>
      <c r="W15" s="71"/>
      <c r="X15" s="71"/>
      <c r="Y15" s="52"/>
      <c r="Z15" s="58"/>
      <c r="AA15" s="58"/>
      <c r="AB15" s="59"/>
      <c r="AD15" s="20"/>
      <c r="AE15" s="66"/>
      <c r="AF15" s="66"/>
      <c r="AH15" s="52"/>
      <c r="AI15" s="97"/>
      <c r="AN15" s="3"/>
      <c r="AO15" s="31" t="s">
        <v>54</v>
      </c>
    </row>
    <row r="16" spans="2:41" s="3" customFormat="1" ht="12" customHeight="1" x14ac:dyDescent="0.2">
      <c r="C16" s="35" t="str">
        <f>"Product Code '"&amp;Instructions!B3&amp;"'"</f>
        <v>Product Code 'J'</v>
      </c>
      <c r="N16" s="219"/>
      <c r="O16" s="219"/>
      <c r="P16" s="219"/>
      <c r="Q16" s="219"/>
      <c r="R16" s="219"/>
      <c r="S16" s="219"/>
      <c r="T16" s="219"/>
      <c r="U16" s="5"/>
      <c r="V16" s="52"/>
      <c r="W16" s="70"/>
      <c r="X16" s="70"/>
      <c r="Y16" s="52"/>
      <c r="Z16" s="39"/>
      <c r="AA16" s="39"/>
      <c r="AB16" s="55"/>
      <c r="AC16" s="17"/>
      <c r="AD16" s="15"/>
      <c r="AE16" s="65"/>
      <c r="AF16" s="65"/>
      <c r="AG16" s="89" t="str">
        <f>IF(Instructions!$C$8="","",Instructions!$C$8)</f>
        <v>In-House Distribution Only</v>
      </c>
      <c r="AH16" s="52"/>
      <c r="AI16" s="124"/>
      <c r="AJ16" s="17"/>
      <c r="AK16" s="17"/>
      <c r="AL16" s="17"/>
      <c r="AM16" s="17"/>
      <c r="AO16" s="31" t="s">
        <v>54</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4"/>
      <c r="AJ17" s="17"/>
      <c r="AK17" s="17"/>
      <c r="AL17" s="17"/>
      <c r="AM17" s="17"/>
      <c r="AO17" s="100" t="s">
        <v>54</v>
      </c>
    </row>
    <row r="18" spans="2:41" s="30" customFormat="1" ht="9.9499999999999993" customHeight="1" x14ac:dyDescent="0.2">
      <c r="C18" s="78" t="s">
        <v>8</v>
      </c>
      <c r="D18" s="79"/>
      <c r="E18" s="79"/>
      <c r="F18" s="79"/>
      <c r="G18" s="25"/>
      <c r="H18" s="25"/>
      <c r="I18" s="25"/>
      <c r="J18" s="25"/>
      <c r="K18" s="25"/>
      <c r="L18" s="25"/>
      <c r="M18" s="25"/>
      <c r="N18" s="25"/>
      <c r="O18" s="213"/>
      <c r="P18" s="213"/>
      <c r="Q18" s="188"/>
      <c r="R18" s="188" t="s">
        <v>15</v>
      </c>
      <c r="S18" s="27" t="str">
        <f>+S$11</f>
        <v>List Price</v>
      </c>
      <c r="T18" s="26" t="s">
        <v>14</v>
      </c>
      <c r="U18" s="26" t="str">
        <f>+U$11</f>
        <v>Code</v>
      </c>
      <c r="V18" s="52"/>
      <c r="W18" s="77" t="s">
        <v>16</v>
      </c>
      <c r="X18" s="27" t="s">
        <v>12</v>
      </c>
      <c r="Y18" s="52"/>
      <c r="Z18" s="41" t="s">
        <v>56</v>
      </c>
      <c r="AA18" s="41" t="s">
        <v>10</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54</v>
      </c>
    </row>
    <row r="19" spans="2:41" s="152" customFormat="1" ht="9.9499999999999993" customHeight="1" x14ac:dyDescent="0.2">
      <c r="C19" s="212" t="s">
        <v>82</v>
      </c>
      <c r="D19" s="212"/>
      <c r="E19" s="212"/>
      <c r="F19" s="212"/>
      <c r="G19" s="212"/>
      <c r="H19" s="212"/>
      <c r="I19" s="212"/>
      <c r="J19" s="212"/>
      <c r="K19" s="212"/>
      <c r="L19" s="212"/>
      <c r="M19" s="212"/>
      <c r="N19" s="212"/>
      <c r="O19" s="212"/>
      <c r="P19" s="212"/>
      <c r="Q19" s="212"/>
      <c r="R19" s="212"/>
      <c r="S19" s="212"/>
      <c r="T19" s="212"/>
      <c r="U19" s="153"/>
      <c r="V19" s="52"/>
      <c r="W19" s="156"/>
      <c r="X19" s="156"/>
      <c r="Y19" s="52"/>
      <c r="Z19" s="157"/>
      <c r="AA19" s="157"/>
      <c r="AB19" s="158"/>
      <c r="AC19" s="154"/>
      <c r="AD19" s="155"/>
      <c r="AE19" s="159"/>
      <c r="AF19" s="160"/>
      <c r="AG19" s="154"/>
      <c r="AH19" s="52"/>
      <c r="AJ19" s="154"/>
      <c r="AK19" s="154"/>
      <c r="AL19" s="154"/>
      <c r="AM19" s="154"/>
      <c r="AN19" s="3"/>
      <c r="AO19" s="31" t="s">
        <v>54</v>
      </c>
    </row>
    <row r="20" spans="2:41" s="3" customFormat="1" ht="3.95" customHeight="1" x14ac:dyDescent="0.2">
      <c r="P20" s="75"/>
      <c r="Q20" s="91"/>
      <c r="R20" s="6"/>
      <c r="S20" s="39"/>
      <c r="T20" s="6"/>
      <c r="U20" s="5"/>
      <c r="V20" s="52"/>
      <c r="W20" s="56"/>
      <c r="X20" s="15"/>
      <c r="Y20" s="52"/>
      <c r="Z20" s="39"/>
      <c r="AA20" s="39"/>
      <c r="AB20" s="55"/>
      <c r="AC20" s="17"/>
      <c r="AD20" s="15"/>
      <c r="AE20" s="65"/>
      <c r="AF20" s="124"/>
      <c r="AG20" s="39"/>
      <c r="AH20" s="52"/>
      <c r="AJ20" s="17"/>
      <c r="AK20" s="17"/>
      <c r="AL20" s="17"/>
      <c r="AM20" s="17"/>
      <c r="AO20" s="31" t="s">
        <v>54</v>
      </c>
    </row>
    <row r="21" spans="2:41" s="3" customFormat="1" ht="10.35" customHeight="1" x14ac:dyDescent="0.2">
      <c r="C21" s="183"/>
      <c r="D21" s="40"/>
      <c r="K21" s="3" t="s">
        <v>81</v>
      </c>
      <c r="M21" s="3" t="s">
        <v>81</v>
      </c>
      <c r="P21" s="167"/>
      <c r="Q21" s="6"/>
      <c r="R21" s="185" t="s">
        <v>257</v>
      </c>
      <c r="S21" s="186" t="s">
        <v>258</v>
      </c>
      <c r="T21" s="187"/>
      <c r="U21" s="5"/>
      <c r="V21" s="52"/>
      <c r="W21" s="70"/>
      <c r="X21" s="70"/>
      <c r="Y21" s="52"/>
      <c r="Z21" s="39"/>
      <c r="AA21" s="17"/>
      <c r="AB21" s="15"/>
      <c r="AC21" s="15"/>
      <c r="AD21" s="15"/>
      <c r="AE21" s="15"/>
      <c r="AF21" s="65"/>
      <c r="AG21" s="17"/>
      <c r="AH21" s="52"/>
      <c r="AO21" s="31" t="s">
        <v>54</v>
      </c>
    </row>
    <row r="22" spans="2:41" s="3" customFormat="1" ht="3.95" customHeight="1" x14ac:dyDescent="0.2">
      <c r="C22" s="74"/>
      <c r="E22" s="30"/>
      <c r="P22" s="4"/>
      <c r="Q22" s="6"/>
      <c r="S22" s="21"/>
      <c r="T22" s="68"/>
      <c r="U22" s="5"/>
      <c r="V22" s="52"/>
      <c r="W22" s="70"/>
      <c r="X22" s="70"/>
      <c r="Y22" s="52"/>
      <c r="Z22" s="39"/>
      <c r="AA22" s="17"/>
      <c r="AB22" s="15"/>
      <c r="AC22" s="15"/>
      <c r="AD22" s="15"/>
      <c r="AE22" s="15"/>
      <c r="AF22" s="65"/>
      <c r="AG22" s="17"/>
      <c r="AH22" s="52"/>
      <c r="AO22" s="31" t="s">
        <v>54</v>
      </c>
    </row>
    <row r="23" spans="2:41" s="3" customFormat="1" ht="9.9499999999999993" customHeight="1" x14ac:dyDescent="0.2">
      <c r="C23" s="193" t="s">
        <v>350</v>
      </c>
      <c r="E23" s="174"/>
      <c r="F23" s="174"/>
      <c r="G23" s="174"/>
      <c r="H23" s="174"/>
      <c r="J23" s="174"/>
      <c r="K23" s="174"/>
      <c r="L23" s="174"/>
      <c r="M23" s="189" t="s">
        <v>269</v>
      </c>
      <c r="O23" s="174"/>
      <c r="Q23" s="175"/>
      <c r="R23" s="174"/>
      <c r="S23" s="176"/>
      <c r="T23" s="68"/>
      <c r="U23" s="5"/>
      <c r="V23" s="52"/>
      <c r="W23" s="70"/>
      <c r="X23" s="70"/>
      <c r="Y23" s="52"/>
      <c r="Z23" s="39"/>
      <c r="AA23" s="17"/>
      <c r="AB23" s="15"/>
      <c r="AC23" s="15"/>
      <c r="AD23" s="15"/>
      <c r="AE23" s="15"/>
      <c r="AF23" s="65"/>
      <c r="AG23" s="17"/>
      <c r="AH23" s="52"/>
      <c r="AO23" s="31" t="s">
        <v>54</v>
      </c>
    </row>
    <row r="24" spans="2:41" s="3" customFormat="1" ht="2.85" customHeight="1" x14ac:dyDescent="0.2">
      <c r="C24" s="74"/>
      <c r="E24" s="30"/>
      <c r="P24" s="4"/>
      <c r="Q24" s="6"/>
      <c r="S24" s="21"/>
      <c r="T24" s="68"/>
      <c r="U24" s="5"/>
      <c r="V24" s="52"/>
      <c r="W24" s="70"/>
      <c r="X24" s="70"/>
      <c r="Y24" s="52"/>
      <c r="Z24" s="39"/>
      <c r="AA24" s="17"/>
      <c r="AB24" s="15"/>
      <c r="AC24" s="15"/>
      <c r="AD24" s="15"/>
      <c r="AE24" s="15"/>
      <c r="AF24" s="65"/>
      <c r="AG24" s="17"/>
      <c r="AH24" s="52"/>
      <c r="AO24" s="31" t="s">
        <v>54</v>
      </c>
    </row>
    <row r="25" spans="2:41" s="3" customFormat="1" ht="9.9499999999999993" customHeight="1" x14ac:dyDescent="0.2">
      <c r="B25" s="113" t="s">
        <v>50</v>
      </c>
      <c r="D25" s="40"/>
      <c r="E25" s="75" t="s">
        <v>132</v>
      </c>
      <c r="F25" s="75"/>
      <c r="G25" s="30" t="s">
        <v>266</v>
      </c>
      <c r="J25" s="30"/>
      <c r="K25" s="30"/>
      <c r="N25" s="30" t="s">
        <v>265</v>
      </c>
      <c r="P25" s="190" t="s">
        <v>88</v>
      </c>
      <c r="Q25" s="75"/>
      <c r="R25" s="29"/>
      <c r="S25" s="39">
        <f t="shared" ref="S25:S31" si="10">IF(Suggested="Yes",AA25,AG25)</f>
        <v>43.2</v>
      </c>
      <c r="T25" s="37" t="s">
        <v>43</v>
      </c>
      <c r="U25" s="5" t="str">
        <f>+Instructions!$B$3</f>
        <v>J</v>
      </c>
      <c r="V25" s="52"/>
      <c r="W25" s="56">
        <f>+Instructions!$C$22</f>
        <v>0</v>
      </c>
      <c r="X25" s="17">
        <f t="shared" ref="X25:X31" si="11">ROUND($AA25*(1-W25)+0.004999,2)</f>
        <v>43.2</v>
      </c>
      <c r="Y25" s="52"/>
      <c r="Z25" s="6" t="s">
        <v>392</v>
      </c>
      <c r="AA25" s="39">
        <v>43.2</v>
      </c>
      <c r="AB25" s="60">
        <f t="shared" ref="AB25:AC31" si="12">+W25</f>
        <v>0</v>
      </c>
      <c r="AC25" s="17">
        <f t="shared" si="12"/>
        <v>43.2</v>
      </c>
      <c r="AD25" s="12">
        <f t="shared" ref="AD25:AD31" si="13">(AG25-AC25)/AG25</f>
        <v>0</v>
      </c>
      <c r="AE25" s="121"/>
      <c r="AF25" s="128">
        <v>1</v>
      </c>
      <c r="AG25" s="38">
        <f t="shared" ref="AG25:AG31" si="14">SUM(AJ25:AL25)+AE25</f>
        <v>43.2</v>
      </c>
      <c r="AH25" s="52"/>
      <c r="AJ25" s="17">
        <f t="shared" ref="AJ25:AJ31" si="15">ROUND(AC25/(1-VLOOKUP(AF25,Group,2,FALSE)),2)</f>
        <v>43.2</v>
      </c>
      <c r="AK25" s="17">
        <f t="shared" ref="AK25:AK31" si="16">IF(VLOOKUP(AF25,Group,5,FALSE)="YES",VLOOKUP(ROUND(ROUND(AJ25,1)-AJ25,2),Round,2,FALSE)+VLOOKUP(AF25,Group,6,FALSE),0)</f>
        <v>0</v>
      </c>
      <c r="AL25" s="17">
        <f t="shared" ref="AL25:AL31" si="17">IF(VLOOKUP(AF25,Group,7,FALSE)="",0,ROUND(AJ25-0.04999,1)-AJ25+AM25)</f>
        <v>0</v>
      </c>
      <c r="AM25" s="17" t="str">
        <f t="shared" ref="AM25:AM31" si="18">IF(VLOOKUP(AF25,Group,7,FALSE)="","",VLOOKUP(AF25,Group,7,FALSE))</f>
        <v/>
      </c>
      <c r="AO25" s="31" t="s">
        <v>54</v>
      </c>
    </row>
    <row r="26" spans="2:41" s="3" customFormat="1" ht="9.9499999999999993" customHeight="1" x14ac:dyDescent="0.2">
      <c r="B26" s="113" t="s">
        <v>50</v>
      </c>
      <c r="D26" s="40"/>
      <c r="E26" s="75" t="s">
        <v>132</v>
      </c>
      <c r="F26" s="75"/>
      <c r="G26" s="30" t="s">
        <v>268</v>
      </c>
      <c r="I26" s="30"/>
      <c r="J26" s="30"/>
      <c r="K26" s="30"/>
      <c r="L26" s="30"/>
      <c r="N26" s="30" t="s">
        <v>265</v>
      </c>
      <c r="P26" s="190" t="s">
        <v>89</v>
      </c>
      <c r="Q26" s="91"/>
      <c r="R26" s="29"/>
      <c r="S26" s="39">
        <f t="shared" si="10"/>
        <v>43.2</v>
      </c>
      <c r="T26" s="37" t="s">
        <v>43</v>
      </c>
      <c r="U26" s="5" t="str">
        <f>+Instructions!$B$3</f>
        <v>J</v>
      </c>
      <c r="V26" s="52"/>
      <c r="W26" s="56">
        <f>+Instructions!$C$22</f>
        <v>0</v>
      </c>
      <c r="X26" s="17">
        <f t="shared" si="11"/>
        <v>43.2</v>
      </c>
      <c r="Y26" s="52"/>
      <c r="Z26" s="6" t="s">
        <v>392</v>
      </c>
      <c r="AA26" s="39">
        <v>43.2</v>
      </c>
      <c r="AB26" s="60">
        <f t="shared" si="12"/>
        <v>0</v>
      </c>
      <c r="AC26" s="17">
        <f t="shared" si="12"/>
        <v>43.2</v>
      </c>
      <c r="AD26" s="12">
        <f t="shared" si="13"/>
        <v>0</v>
      </c>
      <c r="AE26" s="121"/>
      <c r="AF26" s="128">
        <v>1</v>
      </c>
      <c r="AG26" s="38">
        <f t="shared" si="14"/>
        <v>43.2</v>
      </c>
      <c r="AH26" s="52"/>
      <c r="AJ26" s="17">
        <f t="shared" si="15"/>
        <v>43.2</v>
      </c>
      <c r="AK26" s="17">
        <f t="shared" si="16"/>
        <v>0</v>
      </c>
      <c r="AL26" s="17">
        <f t="shared" si="17"/>
        <v>0</v>
      </c>
      <c r="AM26" s="17" t="str">
        <f t="shared" si="18"/>
        <v/>
      </c>
      <c r="AO26" s="31" t="s">
        <v>54</v>
      </c>
    </row>
    <row r="27" spans="2:41" s="3" customFormat="1" ht="9.9499999999999993" customHeight="1" x14ac:dyDescent="0.2">
      <c r="B27" s="113" t="s">
        <v>50</v>
      </c>
      <c r="D27" s="40"/>
      <c r="E27" s="75" t="s">
        <v>132</v>
      </c>
      <c r="F27" s="75"/>
      <c r="G27" s="30" t="s">
        <v>373</v>
      </c>
      <c r="H27" s="30"/>
      <c r="I27" s="30"/>
      <c r="J27" s="30"/>
      <c r="K27" s="30"/>
      <c r="L27" s="30"/>
      <c r="M27" s="30"/>
      <c r="N27" s="30" t="s">
        <v>287</v>
      </c>
      <c r="P27" s="190" t="s">
        <v>374</v>
      </c>
      <c r="Q27" s="91"/>
      <c r="R27" s="29"/>
      <c r="S27" s="39">
        <f>IF(Suggested="Yes",AA27,AG27)</f>
        <v>43.2</v>
      </c>
      <c r="T27" s="37" t="s">
        <v>43</v>
      </c>
      <c r="U27" s="5" t="str">
        <f>+Instructions!$B$3</f>
        <v>J</v>
      </c>
      <c r="V27" s="52"/>
      <c r="W27" s="56">
        <f>+Instructions!$C$22</f>
        <v>0</v>
      </c>
      <c r="X27" s="17">
        <f t="shared" si="11"/>
        <v>43.2</v>
      </c>
      <c r="Y27" s="52"/>
      <c r="Z27" s="6" t="s">
        <v>392</v>
      </c>
      <c r="AA27" s="39">
        <v>43.2</v>
      </c>
      <c r="AB27" s="60">
        <f t="shared" si="12"/>
        <v>0</v>
      </c>
      <c r="AC27" s="17">
        <f t="shared" si="12"/>
        <v>43.2</v>
      </c>
      <c r="AD27" s="12">
        <f t="shared" si="13"/>
        <v>0</v>
      </c>
      <c r="AE27" s="121"/>
      <c r="AF27" s="128">
        <v>1</v>
      </c>
      <c r="AG27" s="38">
        <f t="shared" si="14"/>
        <v>43.2</v>
      </c>
      <c r="AH27" s="52"/>
      <c r="AJ27" s="17">
        <f t="shared" si="15"/>
        <v>43.2</v>
      </c>
      <c r="AK27" s="17">
        <f t="shared" si="16"/>
        <v>0</v>
      </c>
      <c r="AL27" s="17">
        <f t="shared" si="17"/>
        <v>0</v>
      </c>
      <c r="AM27" s="17" t="str">
        <f t="shared" si="18"/>
        <v/>
      </c>
      <c r="AO27" s="31" t="s">
        <v>54</v>
      </c>
    </row>
    <row r="28" spans="2:41" s="3" customFormat="1" ht="9.9499999999999993" customHeight="1" x14ac:dyDescent="0.2">
      <c r="B28" s="113" t="s">
        <v>50</v>
      </c>
      <c r="D28" s="40"/>
      <c r="E28" s="75" t="s">
        <v>132</v>
      </c>
      <c r="F28" s="75"/>
      <c r="G28" s="30" t="s">
        <v>270</v>
      </c>
      <c r="H28" s="30"/>
      <c r="I28" s="30"/>
      <c r="J28" s="30"/>
      <c r="K28" s="30"/>
      <c r="L28" s="30"/>
      <c r="N28" s="30" t="s">
        <v>267</v>
      </c>
      <c r="P28" s="190" t="s">
        <v>169</v>
      </c>
      <c r="Q28" s="91"/>
      <c r="R28" s="29" t="s">
        <v>47</v>
      </c>
      <c r="S28" s="39">
        <f t="shared" si="10"/>
        <v>64.2</v>
      </c>
      <c r="T28" s="37" t="s">
        <v>43</v>
      </c>
      <c r="U28" s="5" t="str">
        <f>+Instructions!$B$3</f>
        <v>J</v>
      </c>
      <c r="V28" s="52"/>
      <c r="W28" s="56">
        <f>+Instructions!$C$22</f>
        <v>0</v>
      </c>
      <c r="X28" s="17">
        <f t="shared" si="11"/>
        <v>64.2</v>
      </c>
      <c r="Y28" s="52"/>
      <c r="Z28" s="6" t="s">
        <v>392</v>
      </c>
      <c r="AA28" s="39">
        <v>64.2</v>
      </c>
      <c r="AB28" s="60">
        <f t="shared" si="12"/>
        <v>0</v>
      </c>
      <c r="AC28" s="17">
        <f t="shared" si="12"/>
        <v>64.2</v>
      </c>
      <c r="AD28" s="12">
        <f t="shared" si="13"/>
        <v>0</v>
      </c>
      <c r="AE28" s="121"/>
      <c r="AF28" s="128">
        <v>1</v>
      </c>
      <c r="AG28" s="38">
        <f t="shared" si="14"/>
        <v>64.2</v>
      </c>
      <c r="AH28" s="52"/>
      <c r="AJ28" s="17">
        <f t="shared" si="15"/>
        <v>64.2</v>
      </c>
      <c r="AK28" s="17">
        <f t="shared" si="16"/>
        <v>0</v>
      </c>
      <c r="AL28" s="17">
        <f t="shared" si="17"/>
        <v>0</v>
      </c>
      <c r="AM28" s="17" t="str">
        <f t="shared" si="18"/>
        <v/>
      </c>
      <c r="AO28" s="31" t="s">
        <v>54</v>
      </c>
    </row>
    <row r="29" spans="2:41" s="3" customFormat="1" ht="9.9499999999999993" customHeight="1" x14ac:dyDescent="0.2">
      <c r="B29" s="113" t="s">
        <v>50</v>
      </c>
      <c r="D29" s="40"/>
      <c r="E29" s="75" t="s">
        <v>132</v>
      </c>
      <c r="F29" s="75"/>
      <c r="G29" s="30" t="s">
        <v>271</v>
      </c>
      <c r="H29" s="30"/>
      <c r="I29" s="30"/>
      <c r="J29" s="30"/>
      <c r="K29" s="30"/>
      <c r="L29" s="30"/>
      <c r="N29" s="30" t="s">
        <v>265</v>
      </c>
      <c r="P29" s="190" t="s">
        <v>170</v>
      </c>
      <c r="Q29" s="91"/>
      <c r="R29" s="29"/>
      <c r="S29" s="39">
        <f t="shared" si="10"/>
        <v>43.2</v>
      </c>
      <c r="T29" s="37" t="s">
        <v>43</v>
      </c>
      <c r="U29" s="5" t="str">
        <f>+Instructions!$B$3</f>
        <v>J</v>
      </c>
      <c r="V29" s="52"/>
      <c r="W29" s="56">
        <f>+Instructions!$C$22</f>
        <v>0</v>
      </c>
      <c r="X29" s="17">
        <f t="shared" si="11"/>
        <v>43.2</v>
      </c>
      <c r="Y29" s="52"/>
      <c r="Z29" s="6" t="s">
        <v>392</v>
      </c>
      <c r="AA29" s="39">
        <v>43.2</v>
      </c>
      <c r="AB29" s="60">
        <f t="shared" si="12"/>
        <v>0</v>
      </c>
      <c r="AC29" s="17">
        <f t="shared" si="12"/>
        <v>43.2</v>
      </c>
      <c r="AD29" s="12">
        <f t="shared" si="13"/>
        <v>0</v>
      </c>
      <c r="AE29" s="121"/>
      <c r="AF29" s="128">
        <v>1</v>
      </c>
      <c r="AG29" s="38">
        <f t="shared" si="14"/>
        <v>43.2</v>
      </c>
      <c r="AH29" s="52"/>
      <c r="AJ29" s="17">
        <f t="shared" si="15"/>
        <v>43.2</v>
      </c>
      <c r="AK29" s="17">
        <f t="shared" si="16"/>
        <v>0</v>
      </c>
      <c r="AL29" s="17">
        <f t="shared" si="17"/>
        <v>0</v>
      </c>
      <c r="AM29" s="17" t="str">
        <f t="shared" si="18"/>
        <v/>
      </c>
      <c r="AO29" s="31" t="s">
        <v>54</v>
      </c>
    </row>
    <row r="30" spans="2:41" s="3" customFormat="1" ht="9.9499999999999993" customHeight="1" x14ac:dyDescent="0.2">
      <c r="B30" s="113" t="s">
        <v>50</v>
      </c>
      <c r="D30" s="40"/>
      <c r="E30" s="75" t="s">
        <v>132</v>
      </c>
      <c r="F30" s="75"/>
      <c r="G30" s="30" t="s">
        <v>272</v>
      </c>
      <c r="H30" s="30"/>
      <c r="I30" s="30"/>
      <c r="J30" s="30"/>
      <c r="K30" s="30"/>
      <c r="L30" s="30"/>
      <c r="N30" s="30" t="s">
        <v>265</v>
      </c>
      <c r="P30" s="190" t="s">
        <v>171</v>
      </c>
      <c r="Q30" s="91"/>
      <c r="R30" s="29" t="s">
        <v>47</v>
      </c>
      <c r="S30" s="39">
        <f t="shared" si="10"/>
        <v>64.2</v>
      </c>
      <c r="T30" s="37" t="s">
        <v>43</v>
      </c>
      <c r="U30" s="5" t="str">
        <f>+Instructions!$B$3</f>
        <v>J</v>
      </c>
      <c r="V30" s="52"/>
      <c r="W30" s="56">
        <f>+Instructions!$C$22</f>
        <v>0</v>
      </c>
      <c r="X30" s="17">
        <f t="shared" si="11"/>
        <v>64.2</v>
      </c>
      <c r="Y30" s="52"/>
      <c r="Z30" s="6" t="s">
        <v>392</v>
      </c>
      <c r="AA30" s="39">
        <v>64.2</v>
      </c>
      <c r="AB30" s="60">
        <f t="shared" si="12"/>
        <v>0</v>
      </c>
      <c r="AC30" s="17">
        <f t="shared" si="12"/>
        <v>64.2</v>
      </c>
      <c r="AD30" s="12">
        <f t="shared" si="13"/>
        <v>0</v>
      </c>
      <c r="AE30" s="121"/>
      <c r="AF30" s="128">
        <v>1</v>
      </c>
      <c r="AG30" s="38">
        <f t="shared" si="14"/>
        <v>64.2</v>
      </c>
      <c r="AH30" s="52"/>
      <c r="AJ30" s="17">
        <f t="shared" si="15"/>
        <v>64.2</v>
      </c>
      <c r="AK30" s="17">
        <f t="shared" si="16"/>
        <v>0</v>
      </c>
      <c r="AL30" s="17">
        <f t="shared" si="17"/>
        <v>0</v>
      </c>
      <c r="AM30" s="17" t="str">
        <f t="shared" si="18"/>
        <v/>
      </c>
      <c r="AO30" s="31" t="s">
        <v>54</v>
      </c>
    </row>
    <row r="31" spans="2:41" s="3" customFormat="1" ht="9.9499999999999993" customHeight="1" x14ac:dyDescent="0.2">
      <c r="B31" s="113" t="s">
        <v>50</v>
      </c>
      <c r="D31" s="40"/>
      <c r="E31" s="75" t="s">
        <v>132</v>
      </c>
      <c r="F31" s="75"/>
      <c r="G31" s="30" t="s">
        <v>273</v>
      </c>
      <c r="H31" s="30"/>
      <c r="I31" s="30"/>
      <c r="J31" s="30"/>
      <c r="K31" s="30"/>
      <c r="L31" s="30"/>
      <c r="N31" s="30" t="s">
        <v>265</v>
      </c>
      <c r="P31" s="190" t="s">
        <v>172</v>
      </c>
      <c r="Q31" s="91"/>
      <c r="R31" s="29" t="s">
        <v>47</v>
      </c>
      <c r="S31" s="39">
        <f t="shared" si="10"/>
        <v>64.2</v>
      </c>
      <c r="T31" s="37" t="s">
        <v>43</v>
      </c>
      <c r="U31" s="5" t="str">
        <f>+Instructions!$B$3</f>
        <v>J</v>
      </c>
      <c r="V31" s="52"/>
      <c r="W31" s="56">
        <f>+Instructions!$C$22</f>
        <v>0</v>
      </c>
      <c r="X31" s="17">
        <f t="shared" si="11"/>
        <v>64.2</v>
      </c>
      <c r="Y31" s="52"/>
      <c r="Z31" s="6" t="s">
        <v>392</v>
      </c>
      <c r="AA31" s="39">
        <v>64.2</v>
      </c>
      <c r="AB31" s="60">
        <f t="shared" si="12"/>
        <v>0</v>
      </c>
      <c r="AC31" s="17">
        <f t="shared" si="12"/>
        <v>64.2</v>
      </c>
      <c r="AD31" s="12">
        <f t="shared" si="13"/>
        <v>0</v>
      </c>
      <c r="AE31" s="121"/>
      <c r="AF31" s="128">
        <v>1</v>
      </c>
      <c r="AG31" s="38">
        <f t="shared" si="14"/>
        <v>64.2</v>
      </c>
      <c r="AH31" s="52"/>
      <c r="AJ31" s="17">
        <f t="shared" si="15"/>
        <v>64.2</v>
      </c>
      <c r="AK31" s="17">
        <f t="shared" si="16"/>
        <v>0</v>
      </c>
      <c r="AL31" s="17">
        <f t="shared" si="17"/>
        <v>0</v>
      </c>
      <c r="AM31" s="17" t="str">
        <f t="shared" si="18"/>
        <v/>
      </c>
      <c r="AO31" s="31" t="s">
        <v>54</v>
      </c>
    </row>
    <row r="32" spans="2:41" s="3" customFormat="1" ht="2.85" customHeight="1" x14ac:dyDescent="0.2">
      <c r="C32" s="74"/>
      <c r="E32" s="30"/>
      <c r="P32" s="4"/>
      <c r="Q32" s="6"/>
      <c r="S32" s="21"/>
      <c r="T32" s="68"/>
      <c r="U32" s="5"/>
      <c r="V32" s="52"/>
      <c r="W32" s="70"/>
      <c r="X32" s="70"/>
      <c r="Y32" s="52"/>
      <c r="Z32" s="39"/>
      <c r="AA32" s="17"/>
      <c r="AB32" s="15"/>
      <c r="AC32" s="15"/>
      <c r="AD32" s="15"/>
      <c r="AE32" s="15"/>
      <c r="AF32" s="65"/>
      <c r="AG32" s="17"/>
      <c r="AH32" s="52"/>
      <c r="AO32" s="31" t="s">
        <v>54</v>
      </c>
    </row>
    <row r="33" spans="2:41" s="3" customFormat="1" ht="9.9499999999999993" customHeight="1" x14ac:dyDescent="0.2">
      <c r="C33" s="193" t="s">
        <v>351</v>
      </c>
      <c r="E33" s="174"/>
      <c r="F33" s="174"/>
      <c r="G33" s="174"/>
      <c r="H33" s="174"/>
      <c r="J33" s="174"/>
      <c r="K33" s="174"/>
      <c r="L33" s="174"/>
      <c r="M33" s="189" t="s">
        <v>274</v>
      </c>
      <c r="O33" s="174"/>
      <c r="Q33" s="175"/>
      <c r="R33" s="174"/>
      <c r="S33" s="176"/>
      <c r="T33" s="68"/>
      <c r="U33" s="5"/>
      <c r="V33" s="52"/>
      <c r="W33" s="70"/>
      <c r="X33" s="70"/>
      <c r="Y33" s="52"/>
      <c r="Z33" s="39"/>
      <c r="AA33" s="17"/>
      <c r="AB33" s="15"/>
      <c r="AC33" s="15"/>
      <c r="AD33" s="15"/>
      <c r="AE33" s="15"/>
      <c r="AF33" s="65"/>
      <c r="AG33" s="17"/>
      <c r="AH33" s="52"/>
      <c r="AO33" s="31" t="s">
        <v>54</v>
      </c>
    </row>
    <row r="34" spans="2:41" s="3" customFormat="1" ht="2.85" customHeight="1" x14ac:dyDescent="0.2">
      <c r="C34" s="74"/>
      <c r="E34" s="30"/>
      <c r="P34" s="4"/>
      <c r="Q34" s="6"/>
      <c r="S34" s="21"/>
      <c r="T34" s="68"/>
      <c r="U34" s="5"/>
      <c r="V34" s="52"/>
      <c r="W34" s="70"/>
      <c r="X34" s="70"/>
      <c r="Y34" s="52"/>
      <c r="Z34" s="39"/>
      <c r="AA34" s="17"/>
      <c r="AB34" s="15"/>
      <c r="AC34" s="15"/>
      <c r="AD34" s="15"/>
      <c r="AE34" s="15"/>
      <c r="AF34" s="65"/>
      <c r="AG34" s="17"/>
      <c r="AH34" s="52"/>
      <c r="AO34" s="31" t="s">
        <v>54</v>
      </c>
    </row>
    <row r="35" spans="2:41" s="3" customFormat="1" ht="9.9499999999999993" customHeight="1" x14ac:dyDescent="0.2">
      <c r="B35" s="113" t="s">
        <v>50</v>
      </c>
      <c r="D35" s="40"/>
      <c r="E35" s="75" t="s">
        <v>146</v>
      </c>
      <c r="F35" s="75"/>
      <c r="G35" s="30" t="s">
        <v>275</v>
      </c>
      <c r="H35" s="30"/>
      <c r="J35" s="30"/>
      <c r="L35" s="30"/>
      <c r="M35" s="30"/>
      <c r="N35" s="30" t="s">
        <v>265</v>
      </c>
      <c r="P35" s="30" t="s">
        <v>259</v>
      </c>
      <c r="Q35" s="91"/>
      <c r="R35" s="29"/>
      <c r="S35" s="39">
        <f>IF(Suggested="Yes",AA35,AG35)</f>
        <v>75.150000000000006</v>
      </c>
      <c r="T35" s="37" t="s">
        <v>43</v>
      </c>
      <c r="U35" s="5" t="str">
        <f>+Instructions!$B$3</f>
        <v>J</v>
      </c>
      <c r="V35" s="52"/>
      <c r="W35" s="56">
        <f>+Instructions!$C$22</f>
        <v>0</v>
      </c>
      <c r="X35" s="17">
        <f>ROUND($AA35*(1-W35)+0.004999,2)</f>
        <v>75.150000000000006</v>
      </c>
      <c r="Y35" s="52"/>
      <c r="Z35" s="6" t="s">
        <v>392</v>
      </c>
      <c r="AA35" s="39">
        <v>75.150000000000006</v>
      </c>
      <c r="AB35" s="60">
        <f t="shared" ref="AB35:AC37" si="19">+W35</f>
        <v>0</v>
      </c>
      <c r="AC35" s="17">
        <f t="shared" si="19"/>
        <v>75.150000000000006</v>
      </c>
      <c r="AD35" s="12">
        <f>(AG35-AC35)/AG35</f>
        <v>0</v>
      </c>
      <c r="AE35" s="121"/>
      <c r="AF35" s="128">
        <v>1</v>
      </c>
      <c r="AG35" s="38">
        <f>SUM(AJ35:AL35)+AE35</f>
        <v>75.150000000000006</v>
      </c>
      <c r="AH35" s="52"/>
      <c r="AJ35" s="17">
        <f>ROUND(AC35/(1-VLOOKUP(AF35,Group,2,FALSE)),2)</f>
        <v>75.150000000000006</v>
      </c>
      <c r="AK35" s="17">
        <f>IF(VLOOKUP(AF35,Group,5,FALSE)="YES",VLOOKUP(ROUND(ROUND(AJ35,1)-AJ35,2),Round,2,FALSE)+VLOOKUP(AF35,Group,6,FALSE),0)</f>
        <v>0</v>
      </c>
      <c r="AL35" s="17">
        <f>IF(VLOOKUP(AF35,Group,7,FALSE)="",0,ROUND(AJ35-0.04999,1)-AJ35+AM35)</f>
        <v>0</v>
      </c>
      <c r="AM35" s="17" t="str">
        <f>IF(VLOOKUP(AF35,Group,7,FALSE)="","",VLOOKUP(AF35,Group,7,FALSE))</f>
        <v/>
      </c>
      <c r="AO35" s="31" t="s">
        <v>54</v>
      </c>
    </row>
    <row r="36" spans="2:41" s="3" customFormat="1" ht="9.9499999999999993" customHeight="1" x14ac:dyDescent="0.2">
      <c r="B36" s="113" t="s">
        <v>50</v>
      </c>
      <c r="D36" s="40"/>
      <c r="E36" s="75" t="s">
        <v>146</v>
      </c>
      <c r="F36" s="75"/>
      <c r="G36" s="30" t="s">
        <v>276</v>
      </c>
      <c r="H36" s="30"/>
      <c r="J36" s="30"/>
      <c r="L36" s="30"/>
      <c r="M36" s="30"/>
      <c r="N36" s="30" t="s">
        <v>265</v>
      </c>
      <c r="P36" s="30" t="s">
        <v>260</v>
      </c>
      <c r="Q36" s="91"/>
      <c r="R36" s="29"/>
      <c r="S36" s="39">
        <f>IF(Suggested="Yes",AA36,AG36)</f>
        <v>75.150000000000006</v>
      </c>
      <c r="T36" s="37" t="s">
        <v>43</v>
      </c>
      <c r="U36" s="5" t="str">
        <f>+Instructions!$B$3</f>
        <v>J</v>
      </c>
      <c r="V36" s="52"/>
      <c r="W36" s="56">
        <f>+Instructions!$C$22</f>
        <v>0</v>
      </c>
      <c r="X36" s="17">
        <f>ROUND($AA36*(1-W36)+0.004999,2)</f>
        <v>75.150000000000006</v>
      </c>
      <c r="Y36" s="52"/>
      <c r="Z36" s="6" t="s">
        <v>392</v>
      </c>
      <c r="AA36" s="39">
        <v>75.150000000000006</v>
      </c>
      <c r="AB36" s="60">
        <f t="shared" si="19"/>
        <v>0</v>
      </c>
      <c r="AC36" s="17">
        <f t="shared" si="19"/>
        <v>75.150000000000006</v>
      </c>
      <c r="AD36" s="12">
        <f>(AG36-AC36)/AG36</f>
        <v>0</v>
      </c>
      <c r="AE36" s="121"/>
      <c r="AF36" s="128">
        <v>1</v>
      </c>
      <c r="AG36" s="38">
        <f>SUM(AJ36:AL36)+AE36</f>
        <v>75.150000000000006</v>
      </c>
      <c r="AH36" s="52"/>
      <c r="AJ36" s="17">
        <f>ROUND(AC36/(1-VLOOKUP(AF36,Group,2,FALSE)),2)</f>
        <v>75.150000000000006</v>
      </c>
      <c r="AK36" s="17">
        <f>IF(VLOOKUP(AF36,Group,5,FALSE)="YES",VLOOKUP(ROUND(ROUND(AJ36,1)-AJ36,2),Round,2,FALSE)+VLOOKUP(AF36,Group,6,FALSE),0)</f>
        <v>0</v>
      </c>
      <c r="AL36" s="17">
        <f>IF(VLOOKUP(AF36,Group,7,FALSE)="",0,ROUND(AJ36-0.04999,1)-AJ36+AM36)</f>
        <v>0</v>
      </c>
      <c r="AM36" s="17" t="str">
        <f>IF(VLOOKUP(AF36,Group,7,FALSE)="","",VLOOKUP(AF36,Group,7,FALSE))</f>
        <v/>
      </c>
      <c r="AO36" s="31" t="s">
        <v>54</v>
      </c>
    </row>
    <row r="37" spans="2:41" s="3" customFormat="1" ht="9.9499999999999993" customHeight="1" x14ac:dyDescent="0.2">
      <c r="B37" s="113" t="s">
        <v>50</v>
      </c>
      <c r="D37" s="40"/>
      <c r="E37" s="75" t="s">
        <v>146</v>
      </c>
      <c r="F37" s="75"/>
      <c r="G37" s="30" t="s">
        <v>375</v>
      </c>
      <c r="H37" s="30"/>
      <c r="I37" s="30"/>
      <c r="J37" s="30"/>
      <c r="K37" s="30"/>
      <c r="L37" s="30"/>
      <c r="M37" s="30"/>
      <c r="N37" s="30" t="s">
        <v>287</v>
      </c>
      <c r="P37" s="190" t="s">
        <v>376</v>
      </c>
      <c r="Q37" s="91"/>
      <c r="R37" s="29"/>
      <c r="S37" s="39">
        <f>IF(Suggested="Yes",AA37,AG37)</f>
        <v>75.150000000000006</v>
      </c>
      <c r="T37" s="37" t="s">
        <v>43</v>
      </c>
      <c r="U37" s="5" t="str">
        <f>+Instructions!$B$3</f>
        <v>J</v>
      </c>
      <c r="V37" s="52"/>
      <c r="W37" s="56">
        <f>+Instructions!$C$22</f>
        <v>0</v>
      </c>
      <c r="X37" s="17">
        <f>ROUND($AA37*(1-W37)+0.004999,2)</f>
        <v>75.150000000000006</v>
      </c>
      <c r="Y37" s="52"/>
      <c r="Z37" s="6" t="s">
        <v>392</v>
      </c>
      <c r="AA37" s="39">
        <v>75.150000000000006</v>
      </c>
      <c r="AB37" s="60">
        <f t="shared" si="19"/>
        <v>0</v>
      </c>
      <c r="AC37" s="17">
        <f t="shared" si="19"/>
        <v>75.150000000000006</v>
      </c>
      <c r="AD37" s="12">
        <f>(AG37-AC37)/AG37</f>
        <v>0</v>
      </c>
      <c r="AE37" s="121"/>
      <c r="AF37" s="128">
        <v>1</v>
      </c>
      <c r="AG37" s="38">
        <f>SUM(AJ37:AL37)+AE37</f>
        <v>75.150000000000006</v>
      </c>
      <c r="AH37" s="52"/>
      <c r="AJ37" s="17">
        <f>ROUND(AC37/(1-VLOOKUP(AF37,Group,2,FALSE)),2)</f>
        <v>75.150000000000006</v>
      </c>
      <c r="AK37" s="17">
        <f>IF(VLOOKUP(AF37,Group,5,FALSE)="YES",VLOOKUP(ROUND(ROUND(AJ37,1)-AJ37,2),Round,2,FALSE)+VLOOKUP(AF37,Group,6,FALSE),0)</f>
        <v>0</v>
      </c>
      <c r="AL37" s="17">
        <f>IF(VLOOKUP(AF37,Group,7,FALSE)="",0,ROUND(AJ37-0.04999,1)-AJ37+AM37)</f>
        <v>0</v>
      </c>
      <c r="AM37" s="17" t="str">
        <f>IF(VLOOKUP(AF37,Group,7,FALSE)="","",VLOOKUP(AF37,Group,7,FALSE))</f>
        <v/>
      </c>
      <c r="AO37" s="31" t="s">
        <v>54</v>
      </c>
    </row>
    <row r="38" spans="2:41" s="3" customFormat="1" ht="2.85" customHeight="1" x14ac:dyDescent="0.2">
      <c r="C38" s="74"/>
      <c r="E38" s="30"/>
      <c r="P38" s="4"/>
      <c r="Q38" s="6"/>
      <c r="S38" s="21"/>
      <c r="T38" s="68"/>
      <c r="U38" s="5"/>
      <c r="V38" s="52"/>
      <c r="W38" s="70"/>
      <c r="X38" s="70"/>
      <c r="Y38" s="52"/>
      <c r="Z38" s="39"/>
      <c r="AA38" s="17"/>
      <c r="AB38" s="15"/>
      <c r="AC38" s="15"/>
      <c r="AD38" s="15"/>
      <c r="AE38" s="15"/>
      <c r="AF38" s="65"/>
      <c r="AG38" s="17"/>
      <c r="AH38" s="52"/>
      <c r="AO38" s="31" t="s">
        <v>54</v>
      </c>
    </row>
    <row r="39" spans="2:41" s="3" customFormat="1" ht="9.9499999999999993" customHeight="1" x14ac:dyDescent="0.2">
      <c r="C39" s="193" t="s">
        <v>352</v>
      </c>
      <c r="E39" s="174"/>
      <c r="F39" s="174"/>
      <c r="G39" s="174"/>
      <c r="H39" s="174"/>
      <c r="J39" s="174"/>
      <c r="K39" s="174"/>
      <c r="L39" s="174"/>
      <c r="M39" s="189" t="s">
        <v>277</v>
      </c>
      <c r="O39" s="174"/>
      <c r="Q39" s="175"/>
      <c r="R39" s="174"/>
      <c r="S39" s="176"/>
      <c r="T39" s="68"/>
      <c r="U39" s="5"/>
      <c r="V39" s="52"/>
      <c r="W39" s="70"/>
      <c r="X39" s="70"/>
      <c r="Y39" s="52"/>
      <c r="Z39" s="39"/>
      <c r="AA39" s="17"/>
      <c r="AB39" s="15"/>
      <c r="AC39" s="15"/>
      <c r="AD39" s="15"/>
      <c r="AE39" s="15"/>
      <c r="AF39" s="65"/>
      <c r="AG39" s="17"/>
      <c r="AH39" s="52"/>
      <c r="AO39" s="31" t="s">
        <v>54</v>
      </c>
    </row>
    <row r="40" spans="2:41" s="3" customFormat="1" ht="2.85" customHeight="1" x14ac:dyDescent="0.2">
      <c r="C40" s="74"/>
      <c r="E40" s="30"/>
      <c r="P40" s="4"/>
      <c r="Q40" s="6"/>
      <c r="S40" s="21"/>
      <c r="T40" s="68"/>
      <c r="U40" s="5"/>
      <c r="V40" s="52"/>
      <c r="W40" s="70"/>
      <c r="X40" s="70"/>
      <c r="Y40" s="52"/>
      <c r="Z40" s="39"/>
      <c r="AA40" s="17"/>
      <c r="AB40" s="15"/>
      <c r="AC40" s="15"/>
      <c r="AD40" s="15"/>
      <c r="AE40" s="15"/>
      <c r="AF40" s="65"/>
      <c r="AG40" s="17"/>
      <c r="AH40" s="52"/>
      <c r="AO40" s="31" t="s">
        <v>54</v>
      </c>
    </row>
    <row r="41" spans="2:41" s="3" customFormat="1" ht="9.9499999999999993" customHeight="1" x14ac:dyDescent="0.2">
      <c r="B41" s="113" t="s">
        <v>50</v>
      </c>
      <c r="D41" s="40"/>
      <c r="E41" s="75" t="s">
        <v>145</v>
      </c>
      <c r="F41" s="75"/>
      <c r="G41" s="30" t="s">
        <v>278</v>
      </c>
      <c r="J41" s="30"/>
      <c r="L41" s="30"/>
      <c r="M41" s="30"/>
      <c r="N41" s="30" t="s">
        <v>265</v>
      </c>
      <c r="P41" s="30" t="s">
        <v>120</v>
      </c>
      <c r="Q41" s="91"/>
      <c r="R41" s="29"/>
      <c r="S41" s="39">
        <f t="shared" ref="S41:S48" si="20">IF(Suggested="Yes",AA41,AG41)</f>
        <v>116.9</v>
      </c>
      <c r="T41" s="37" t="s">
        <v>43</v>
      </c>
      <c r="U41" s="5" t="str">
        <f>+Instructions!$B$3</f>
        <v>J</v>
      </c>
      <c r="V41" s="52"/>
      <c r="W41" s="56">
        <f>+Instructions!$C$22</f>
        <v>0</v>
      </c>
      <c r="X41" s="17">
        <f t="shared" ref="X41:X48" si="21">ROUND($AA41*(1-W41)+0.004999,2)</f>
        <v>116.9</v>
      </c>
      <c r="Y41" s="52"/>
      <c r="Z41" s="6" t="s">
        <v>392</v>
      </c>
      <c r="AA41" s="39">
        <v>116.9</v>
      </c>
      <c r="AB41" s="60">
        <f t="shared" ref="AB41:AC48" si="22">+W41</f>
        <v>0</v>
      </c>
      <c r="AC41" s="17">
        <f t="shared" si="22"/>
        <v>116.9</v>
      </c>
      <c r="AD41" s="12">
        <f t="shared" ref="AD41:AD48" si="23">(AG41-AC41)/AG41</f>
        <v>0</v>
      </c>
      <c r="AE41" s="121"/>
      <c r="AF41" s="128">
        <v>1</v>
      </c>
      <c r="AG41" s="38">
        <f t="shared" ref="AG41:AG48" si="24">SUM(AJ41:AL41)+AE41</f>
        <v>116.9</v>
      </c>
      <c r="AH41" s="52"/>
      <c r="AJ41" s="17">
        <f t="shared" ref="AJ41:AJ48" si="25">ROUND(AC41/(1-VLOOKUP(AF41,Group,2,FALSE)),2)</f>
        <v>116.9</v>
      </c>
      <c r="AK41" s="17">
        <f t="shared" ref="AK41:AK48" si="26">IF(VLOOKUP(AF41,Group,5,FALSE)="YES",VLOOKUP(ROUND(ROUND(AJ41,1)-AJ41,2),Round,2,FALSE)+VLOOKUP(AF41,Group,6,FALSE),0)</f>
        <v>0</v>
      </c>
      <c r="AL41" s="17">
        <f t="shared" ref="AL41:AL48" si="27">IF(VLOOKUP(AF41,Group,7,FALSE)="",0,ROUND(AJ41-0.04999,1)-AJ41+AM41)</f>
        <v>0</v>
      </c>
      <c r="AM41" s="17" t="str">
        <f t="shared" ref="AM41:AM48" si="28">IF(VLOOKUP(AF41,Group,7,FALSE)="","",VLOOKUP(AF41,Group,7,FALSE))</f>
        <v/>
      </c>
      <c r="AO41" s="31" t="s">
        <v>54</v>
      </c>
    </row>
    <row r="42" spans="2:41" s="3" customFormat="1" ht="9.9499999999999993" customHeight="1" x14ac:dyDescent="0.2">
      <c r="B42" s="113" t="s">
        <v>50</v>
      </c>
      <c r="D42" s="40"/>
      <c r="E42" s="75" t="s">
        <v>145</v>
      </c>
      <c r="F42" s="75"/>
      <c r="G42" s="30" t="s">
        <v>279</v>
      </c>
      <c r="J42" s="30"/>
      <c r="L42" s="30"/>
      <c r="M42" s="30"/>
      <c r="N42" s="30" t="s">
        <v>265</v>
      </c>
      <c r="P42" s="30" t="s">
        <v>121</v>
      </c>
      <c r="Q42" s="91"/>
      <c r="R42" s="29"/>
      <c r="S42" s="39">
        <f t="shared" si="20"/>
        <v>116.9</v>
      </c>
      <c r="T42" s="37" t="s">
        <v>43</v>
      </c>
      <c r="U42" s="5" t="str">
        <f>+Instructions!$B$3</f>
        <v>J</v>
      </c>
      <c r="V42" s="52"/>
      <c r="W42" s="56">
        <f>+Instructions!$C$22</f>
        <v>0</v>
      </c>
      <c r="X42" s="17">
        <f t="shared" si="21"/>
        <v>116.9</v>
      </c>
      <c r="Y42" s="52"/>
      <c r="Z42" s="6" t="s">
        <v>392</v>
      </c>
      <c r="AA42" s="39">
        <v>116.9</v>
      </c>
      <c r="AB42" s="60">
        <f t="shared" si="22"/>
        <v>0</v>
      </c>
      <c r="AC42" s="17">
        <f t="shared" si="22"/>
        <v>116.9</v>
      </c>
      <c r="AD42" s="12">
        <f t="shared" si="23"/>
        <v>0</v>
      </c>
      <c r="AE42" s="121"/>
      <c r="AF42" s="128">
        <v>1</v>
      </c>
      <c r="AG42" s="38">
        <f t="shared" si="24"/>
        <v>116.9</v>
      </c>
      <c r="AH42" s="52"/>
      <c r="AJ42" s="17">
        <f t="shared" si="25"/>
        <v>116.9</v>
      </c>
      <c r="AK42" s="17">
        <f t="shared" si="26"/>
        <v>0</v>
      </c>
      <c r="AL42" s="17">
        <f t="shared" si="27"/>
        <v>0</v>
      </c>
      <c r="AM42" s="17" t="str">
        <f t="shared" si="28"/>
        <v/>
      </c>
      <c r="AO42" s="31" t="s">
        <v>54</v>
      </c>
    </row>
    <row r="43" spans="2:41" s="3" customFormat="1" ht="9.9499999999999993" customHeight="1" x14ac:dyDescent="0.2">
      <c r="B43" s="113" t="s">
        <v>50</v>
      </c>
      <c r="D43" s="40"/>
      <c r="E43" s="75" t="s">
        <v>145</v>
      </c>
      <c r="F43" s="75"/>
      <c r="G43" s="30" t="s">
        <v>280</v>
      </c>
      <c r="J43" s="30"/>
      <c r="L43" s="30"/>
      <c r="M43" s="30"/>
      <c r="N43" s="30" t="s">
        <v>267</v>
      </c>
      <c r="P43" s="30" t="s">
        <v>173</v>
      </c>
      <c r="Q43" s="91"/>
      <c r="R43" s="29" t="s">
        <v>47</v>
      </c>
      <c r="S43" s="39">
        <f t="shared" si="20"/>
        <v>180.05</v>
      </c>
      <c r="T43" s="37" t="s">
        <v>43</v>
      </c>
      <c r="U43" s="5" t="str">
        <f>+Instructions!$B$3</f>
        <v>J</v>
      </c>
      <c r="V43" s="52"/>
      <c r="W43" s="56">
        <f>+Instructions!$C$22</f>
        <v>0</v>
      </c>
      <c r="X43" s="17">
        <f t="shared" si="21"/>
        <v>180.05</v>
      </c>
      <c r="Y43" s="52"/>
      <c r="Z43" s="6" t="s">
        <v>392</v>
      </c>
      <c r="AA43" s="39">
        <v>180.05</v>
      </c>
      <c r="AB43" s="60">
        <f t="shared" si="22"/>
        <v>0</v>
      </c>
      <c r="AC43" s="17">
        <f t="shared" si="22"/>
        <v>180.05</v>
      </c>
      <c r="AD43" s="12">
        <f t="shared" si="23"/>
        <v>0</v>
      </c>
      <c r="AE43" s="121"/>
      <c r="AF43" s="128">
        <v>1</v>
      </c>
      <c r="AG43" s="38">
        <f t="shared" si="24"/>
        <v>180.05</v>
      </c>
      <c r="AH43" s="52"/>
      <c r="AJ43" s="17">
        <f t="shared" si="25"/>
        <v>180.05</v>
      </c>
      <c r="AK43" s="17">
        <f t="shared" si="26"/>
        <v>0</v>
      </c>
      <c r="AL43" s="17">
        <f t="shared" si="27"/>
        <v>0</v>
      </c>
      <c r="AM43" s="17" t="str">
        <f t="shared" si="28"/>
        <v/>
      </c>
      <c r="AO43" s="31" t="s">
        <v>54</v>
      </c>
    </row>
    <row r="44" spans="2:41" s="3" customFormat="1" ht="9.9499999999999993" customHeight="1" x14ac:dyDescent="0.2">
      <c r="B44" s="113" t="s">
        <v>50</v>
      </c>
      <c r="D44" s="40"/>
      <c r="E44" s="75" t="s">
        <v>145</v>
      </c>
      <c r="F44" s="75"/>
      <c r="G44" s="30" t="s">
        <v>281</v>
      </c>
      <c r="J44" s="30"/>
      <c r="L44" s="30"/>
      <c r="M44" s="30"/>
      <c r="N44" s="30" t="s">
        <v>265</v>
      </c>
      <c r="P44" s="30" t="s">
        <v>176</v>
      </c>
      <c r="Q44" s="91"/>
      <c r="R44" s="29" t="s">
        <v>47</v>
      </c>
      <c r="S44" s="39">
        <f t="shared" si="20"/>
        <v>180.05</v>
      </c>
      <c r="T44" s="37" t="s">
        <v>43</v>
      </c>
      <c r="U44" s="5" t="str">
        <f>+Instructions!$B$3</f>
        <v>J</v>
      </c>
      <c r="V44" s="52"/>
      <c r="W44" s="56">
        <f>+Instructions!$C$22</f>
        <v>0</v>
      </c>
      <c r="X44" s="17">
        <f t="shared" si="21"/>
        <v>180.05</v>
      </c>
      <c r="Y44" s="52"/>
      <c r="Z44" s="6" t="s">
        <v>392</v>
      </c>
      <c r="AA44" s="39">
        <v>180.05</v>
      </c>
      <c r="AB44" s="60">
        <f t="shared" si="22"/>
        <v>0</v>
      </c>
      <c r="AC44" s="17">
        <f t="shared" si="22"/>
        <v>180.05</v>
      </c>
      <c r="AD44" s="12">
        <f t="shared" si="23"/>
        <v>0</v>
      </c>
      <c r="AE44" s="121"/>
      <c r="AF44" s="128">
        <v>1</v>
      </c>
      <c r="AG44" s="38">
        <f t="shared" si="24"/>
        <v>180.05</v>
      </c>
      <c r="AH44" s="52"/>
      <c r="AJ44" s="17">
        <f t="shared" si="25"/>
        <v>180.05</v>
      </c>
      <c r="AK44" s="17">
        <f t="shared" si="26"/>
        <v>0</v>
      </c>
      <c r="AL44" s="17">
        <f t="shared" si="27"/>
        <v>0</v>
      </c>
      <c r="AM44" s="17" t="str">
        <f t="shared" si="28"/>
        <v/>
      </c>
      <c r="AO44" s="31" t="s">
        <v>54</v>
      </c>
    </row>
    <row r="45" spans="2:41" s="3" customFormat="1" ht="9.9499999999999993" customHeight="1" x14ac:dyDescent="0.2">
      <c r="B45" s="113" t="s">
        <v>50</v>
      </c>
      <c r="D45" s="40"/>
      <c r="E45" s="75" t="s">
        <v>145</v>
      </c>
      <c r="F45" s="75"/>
      <c r="G45" s="30" t="s">
        <v>282</v>
      </c>
      <c r="J45" s="30"/>
      <c r="L45" s="30"/>
      <c r="M45" s="30"/>
      <c r="N45" s="30" t="s">
        <v>265</v>
      </c>
      <c r="P45" s="30" t="s">
        <v>177</v>
      </c>
      <c r="Q45" s="91"/>
      <c r="R45" s="29" t="s">
        <v>47</v>
      </c>
      <c r="S45" s="39">
        <f t="shared" si="20"/>
        <v>180.05</v>
      </c>
      <c r="T45" s="37" t="s">
        <v>43</v>
      </c>
      <c r="U45" s="5" t="str">
        <f>+Instructions!$B$3</f>
        <v>J</v>
      </c>
      <c r="V45" s="52"/>
      <c r="W45" s="56">
        <f>+Instructions!$C$22</f>
        <v>0</v>
      </c>
      <c r="X45" s="17">
        <f t="shared" si="21"/>
        <v>180.05</v>
      </c>
      <c r="Y45" s="52"/>
      <c r="Z45" s="6" t="s">
        <v>392</v>
      </c>
      <c r="AA45" s="39">
        <v>180.05</v>
      </c>
      <c r="AB45" s="60">
        <f t="shared" si="22"/>
        <v>0</v>
      </c>
      <c r="AC45" s="17">
        <f t="shared" si="22"/>
        <v>180.05</v>
      </c>
      <c r="AD45" s="12">
        <f t="shared" si="23"/>
        <v>0</v>
      </c>
      <c r="AE45" s="121"/>
      <c r="AF45" s="128">
        <v>1</v>
      </c>
      <c r="AG45" s="38">
        <f t="shared" si="24"/>
        <v>180.05</v>
      </c>
      <c r="AH45" s="52"/>
      <c r="AJ45" s="17">
        <f t="shared" si="25"/>
        <v>180.05</v>
      </c>
      <c r="AK45" s="17">
        <f t="shared" si="26"/>
        <v>0</v>
      </c>
      <c r="AL45" s="17">
        <f t="shared" si="27"/>
        <v>0</v>
      </c>
      <c r="AM45" s="17" t="str">
        <f t="shared" si="28"/>
        <v/>
      </c>
      <c r="AO45" s="31" t="s">
        <v>54</v>
      </c>
    </row>
    <row r="46" spans="2:41" s="3" customFormat="1" ht="9.9499999999999993" customHeight="1" x14ac:dyDescent="0.2">
      <c r="B46" s="113" t="s">
        <v>50</v>
      </c>
      <c r="D46" s="40"/>
      <c r="E46" s="75" t="s">
        <v>145</v>
      </c>
      <c r="F46" s="75"/>
      <c r="G46" s="30" t="s">
        <v>283</v>
      </c>
      <c r="J46" s="30"/>
      <c r="L46" s="30"/>
      <c r="M46" s="30"/>
      <c r="N46" s="30" t="s">
        <v>265</v>
      </c>
      <c r="P46" s="30" t="s">
        <v>174</v>
      </c>
      <c r="Q46" s="91"/>
      <c r="R46" s="29" t="s">
        <v>47</v>
      </c>
      <c r="S46" s="39">
        <f t="shared" si="20"/>
        <v>180.05</v>
      </c>
      <c r="T46" s="37" t="s">
        <v>43</v>
      </c>
      <c r="U46" s="5" t="str">
        <f>+Instructions!$B$3</f>
        <v>J</v>
      </c>
      <c r="V46" s="52"/>
      <c r="W46" s="56">
        <f>+Instructions!$C$22</f>
        <v>0</v>
      </c>
      <c r="X46" s="17">
        <f t="shared" si="21"/>
        <v>180.05</v>
      </c>
      <c r="Y46" s="52"/>
      <c r="Z46" s="6" t="s">
        <v>392</v>
      </c>
      <c r="AA46" s="39">
        <v>180.05</v>
      </c>
      <c r="AB46" s="60">
        <f t="shared" si="22"/>
        <v>0</v>
      </c>
      <c r="AC46" s="17">
        <f t="shared" si="22"/>
        <v>180.05</v>
      </c>
      <c r="AD46" s="12">
        <f t="shared" si="23"/>
        <v>0</v>
      </c>
      <c r="AE46" s="121"/>
      <c r="AF46" s="128">
        <v>1</v>
      </c>
      <c r="AG46" s="38">
        <f t="shared" si="24"/>
        <v>180.05</v>
      </c>
      <c r="AH46" s="52"/>
      <c r="AJ46" s="17">
        <f t="shared" si="25"/>
        <v>180.05</v>
      </c>
      <c r="AK46" s="17">
        <f t="shared" si="26"/>
        <v>0</v>
      </c>
      <c r="AL46" s="17">
        <f t="shared" si="27"/>
        <v>0</v>
      </c>
      <c r="AM46" s="17" t="str">
        <f t="shared" si="28"/>
        <v/>
      </c>
      <c r="AO46" s="31" t="s">
        <v>54</v>
      </c>
    </row>
    <row r="47" spans="2:41" s="3" customFormat="1" ht="9.9499999999999993" customHeight="1" x14ac:dyDescent="0.2">
      <c r="B47" s="113" t="s">
        <v>50</v>
      </c>
      <c r="D47" s="40"/>
      <c r="E47" s="75" t="s">
        <v>145</v>
      </c>
      <c r="F47" s="75"/>
      <c r="G47" s="30" t="s">
        <v>284</v>
      </c>
      <c r="J47" s="30"/>
      <c r="L47" s="30"/>
      <c r="M47" s="30"/>
      <c r="N47" s="30" t="s">
        <v>265</v>
      </c>
      <c r="P47" s="30" t="s">
        <v>178</v>
      </c>
      <c r="Q47" s="91"/>
      <c r="R47" s="29" t="s">
        <v>47</v>
      </c>
      <c r="S47" s="39">
        <f t="shared" si="20"/>
        <v>180.05</v>
      </c>
      <c r="T47" s="37" t="s">
        <v>43</v>
      </c>
      <c r="U47" s="5" t="str">
        <f>+Instructions!$B$3</f>
        <v>J</v>
      </c>
      <c r="V47" s="52"/>
      <c r="W47" s="56">
        <f>+Instructions!$C$22</f>
        <v>0</v>
      </c>
      <c r="X47" s="17">
        <f t="shared" si="21"/>
        <v>180.05</v>
      </c>
      <c r="Y47" s="52"/>
      <c r="Z47" s="6" t="s">
        <v>392</v>
      </c>
      <c r="AA47" s="39">
        <v>180.05</v>
      </c>
      <c r="AB47" s="60">
        <f t="shared" si="22"/>
        <v>0</v>
      </c>
      <c r="AC47" s="17">
        <f t="shared" si="22"/>
        <v>180.05</v>
      </c>
      <c r="AD47" s="12">
        <f t="shared" si="23"/>
        <v>0</v>
      </c>
      <c r="AE47" s="121"/>
      <c r="AF47" s="128">
        <v>1</v>
      </c>
      <c r="AG47" s="38">
        <f t="shared" si="24"/>
        <v>180.05</v>
      </c>
      <c r="AH47" s="52"/>
      <c r="AJ47" s="17">
        <f t="shared" si="25"/>
        <v>180.05</v>
      </c>
      <c r="AK47" s="17">
        <f t="shared" si="26"/>
        <v>0</v>
      </c>
      <c r="AL47" s="17">
        <f t="shared" si="27"/>
        <v>0</v>
      </c>
      <c r="AM47" s="17" t="str">
        <f t="shared" si="28"/>
        <v/>
      </c>
      <c r="AO47" s="31" t="s">
        <v>54</v>
      </c>
    </row>
    <row r="48" spans="2:41" s="3" customFormat="1" ht="9.9499999999999993" customHeight="1" x14ac:dyDescent="0.2">
      <c r="B48" s="113" t="s">
        <v>50</v>
      </c>
      <c r="D48" s="40"/>
      <c r="E48" s="75" t="s">
        <v>145</v>
      </c>
      <c r="F48" s="75"/>
      <c r="G48" s="30" t="s">
        <v>285</v>
      </c>
      <c r="J48" s="30"/>
      <c r="L48" s="30"/>
      <c r="M48" s="30"/>
      <c r="N48" s="30" t="s">
        <v>265</v>
      </c>
      <c r="P48" s="30" t="s">
        <v>175</v>
      </c>
      <c r="Q48" s="91"/>
      <c r="R48" s="29" t="s">
        <v>47</v>
      </c>
      <c r="S48" s="39">
        <f t="shared" si="20"/>
        <v>180.05</v>
      </c>
      <c r="T48" s="37" t="s">
        <v>43</v>
      </c>
      <c r="U48" s="5" t="str">
        <f>+Instructions!$B$3</f>
        <v>J</v>
      </c>
      <c r="V48" s="52"/>
      <c r="W48" s="56">
        <f>+Instructions!$C$22</f>
        <v>0</v>
      </c>
      <c r="X48" s="17">
        <f t="shared" si="21"/>
        <v>180.05</v>
      </c>
      <c r="Y48" s="52"/>
      <c r="Z48" s="6" t="s">
        <v>392</v>
      </c>
      <c r="AA48" s="39">
        <v>180.05</v>
      </c>
      <c r="AB48" s="60">
        <f t="shared" si="22"/>
        <v>0</v>
      </c>
      <c r="AC48" s="17">
        <f t="shared" si="22"/>
        <v>180.05</v>
      </c>
      <c r="AD48" s="12">
        <f t="shared" si="23"/>
        <v>0</v>
      </c>
      <c r="AE48" s="121"/>
      <c r="AF48" s="128">
        <v>1</v>
      </c>
      <c r="AG48" s="38">
        <f t="shared" si="24"/>
        <v>180.05</v>
      </c>
      <c r="AH48" s="52"/>
      <c r="AJ48" s="17">
        <f t="shared" si="25"/>
        <v>180.05</v>
      </c>
      <c r="AK48" s="17">
        <f t="shared" si="26"/>
        <v>0</v>
      </c>
      <c r="AL48" s="17">
        <f t="shared" si="27"/>
        <v>0</v>
      </c>
      <c r="AM48" s="17" t="str">
        <f t="shared" si="28"/>
        <v/>
      </c>
      <c r="AO48" s="31" t="s">
        <v>54</v>
      </c>
    </row>
    <row r="49" spans="2:41" s="3" customFormat="1" ht="2.85" customHeight="1" x14ac:dyDescent="0.2">
      <c r="C49" s="74"/>
      <c r="E49" s="30"/>
      <c r="P49" s="4"/>
      <c r="Q49" s="6"/>
      <c r="S49" s="21"/>
      <c r="T49" s="68"/>
      <c r="U49" s="5"/>
      <c r="V49" s="52"/>
      <c r="W49" s="70"/>
      <c r="X49" s="70"/>
      <c r="Y49" s="52"/>
      <c r="Z49" s="39"/>
      <c r="AA49" s="17"/>
      <c r="AB49" s="15"/>
      <c r="AC49" s="15"/>
      <c r="AD49" s="15"/>
      <c r="AE49" s="15"/>
      <c r="AF49" s="65"/>
      <c r="AG49" s="17"/>
      <c r="AH49" s="52"/>
      <c r="AO49" s="31" t="s">
        <v>54</v>
      </c>
    </row>
    <row r="50" spans="2:41" s="3" customFormat="1" ht="9.9499999999999993" customHeight="1" x14ac:dyDescent="0.2">
      <c r="C50" s="193" t="s">
        <v>353</v>
      </c>
      <c r="E50" s="174"/>
      <c r="F50" s="174"/>
      <c r="G50" s="174"/>
      <c r="H50" s="174"/>
      <c r="J50" s="174"/>
      <c r="K50" s="174"/>
      <c r="L50" s="174"/>
      <c r="M50" s="189" t="s">
        <v>286</v>
      </c>
      <c r="O50" s="174"/>
      <c r="Q50" s="175"/>
      <c r="R50" s="174"/>
      <c r="S50" s="176"/>
      <c r="T50" s="68"/>
      <c r="U50" s="5"/>
      <c r="V50" s="52"/>
      <c r="W50" s="70"/>
      <c r="X50" s="70"/>
      <c r="Y50" s="52"/>
      <c r="Z50" s="39"/>
      <c r="AA50" s="17"/>
      <c r="AB50" s="15"/>
      <c r="AC50" s="15"/>
      <c r="AD50" s="15"/>
      <c r="AE50" s="15"/>
      <c r="AF50" s="65"/>
      <c r="AG50" s="17"/>
      <c r="AH50" s="52"/>
      <c r="AO50" s="31" t="s">
        <v>54</v>
      </c>
    </row>
    <row r="51" spans="2:41" s="3" customFormat="1" ht="2.85" customHeight="1" x14ac:dyDescent="0.2">
      <c r="C51" s="74"/>
      <c r="E51" s="30"/>
      <c r="P51" s="4"/>
      <c r="Q51" s="6"/>
      <c r="S51" s="21"/>
      <c r="T51" s="68"/>
      <c r="U51" s="5"/>
      <c r="V51" s="52"/>
      <c r="W51" s="70"/>
      <c r="X51" s="70"/>
      <c r="Y51" s="52"/>
      <c r="Z51" s="39"/>
      <c r="AA51" s="17"/>
      <c r="AB51" s="15"/>
      <c r="AC51" s="15"/>
      <c r="AD51" s="15"/>
      <c r="AE51" s="15"/>
      <c r="AF51" s="65"/>
      <c r="AG51" s="17"/>
      <c r="AH51" s="52"/>
      <c r="AO51" s="31" t="s">
        <v>54</v>
      </c>
    </row>
    <row r="52" spans="2:41" s="3" customFormat="1" ht="9.9499999999999993" customHeight="1" x14ac:dyDescent="0.2">
      <c r="B52" s="113" t="s">
        <v>50</v>
      </c>
      <c r="D52" s="40"/>
      <c r="E52" s="75" t="s">
        <v>133</v>
      </c>
      <c r="F52" s="75"/>
      <c r="G52" s="30" t="s">
        <v>288</v>
      </c>
      <c r="J52" s="30"/>
      <c r="K52" s="30"/>
      <c r="L52" s="30"/>
      <c r="M52" s="30"/>
      <c r="N52" s="30" t="s">
        <v>265</v>
      </c>
      <c r="P52" s="30" t="s">
        <v>90</v>
      </c>
      <c r="R52" s="29"/>
      <c r="S52" s="39">
        <f t="shared" ref="S52:S61" si="29">IF(Suggested="Yes",AA52,AG52)</f>
        <v>106.65</v>
      </c>
      <c r="T52" s="37" t="s">
        <v>43</v>
      </c>
      <c r="U52" s="5" t="str">
        <f>+Instructions!$B$3</f>
        <v>J</v>
      </c>
      <c r="V52" s="52"/>
      <c r="W52" s="56">
        <f>+Instructions!$C$22</f>
        <v>0</v>
      </c>
      <c r="X52" s="17">
        <f t="shared" ref="X52:X61" si="30">ROUND($AA52*(1-W52)+0.004999,2)</f>
        <v>106.65</v>
      </c>
      <c r="Y52" s="52"/>
      <c r="Z52" s="6" t="s">
        <v>392</v>
      </c>
      <c r="AA52" s="39">
        <v>106.65</v>
      </c>
      <c r="AB52" s="60">
        <f t="shared" ref="AB52:AB61" si="31">+W52</f>
        <v>0</v>
      </c>
      <c r="AC52" s="17">
        <f t="shared" ref="AC52:AC61" si="32">+X52</f>
        <v>106.65</v>
      </c>
      <c r="AD52" s="12">
        <f t="shared" ref="AD52:AD61" si="33">(AG52-AC52)/AG52</f>
        <v>0</v>
      </c>
      <c r="AE52" s="121"/>
      <c r="AF52" s="128">
        <v>1</v>
      </c>
      <c r="AG52" s="38">
        <f t="shared" ref="AG52:AG61" si="34">SUM(AJ52:AL52)+AE52</f>
        <v>106.65</v>
      </c>
      <c r="AH52" s="52"/>
      <c r="AJ52" s="17">
        <f t="shared" ref="AJ52:AJ61" si="35">ROUND(AC52/(1-VLOOKUP(AF52,Group,2,FALSE)),2)</f>
        <v>106.65</v>
      </c>
      <c r="AK52" s="17">
        <f t="shared" ref="AK52:AK61" si="36">IF(VLOOKUP(AF52,Group,5,FALSE)="YES",VLOOKUP(ROUND(ROUND(AJ52,1)-AJ52,2),Round,2,FALSE)+VLOOKUP(AF52,Group,6,FALSE),0)</f>
        <v>0</v>
      </c>
      <c r="AL52" s="17">
        <f t="shared" ref="AL52:AL61" si="37">IF(VLOOKUP(AF52,Group,7,FALSE)="",0,ROUND(AJ52-0.04999,1)-AJ52+AM52)</f>
        <v>0</v>
      </c>
      <c r="AM52" s="17" t="str">
        <f t="shared" ref="AM52:AM61" si="38">IF(VLOOKUP(AF52,Group,7,FALSE)="","",VLOOKUP(AF52,Group,7,FALSE))</f>
        <v/>
      </c>
      <c r="AO52" s="31" t="s">
        <v>54</v>
      </c>
    </row>
    <row r="53" spans="2:41" s="3" customFormat="1" ht="9.9499999999999993" customHeight="1" x14ac:dyDescent="0.2">
      <c r="B53" s="113" t="s">
        <v>50</v>
      </c>
      <c r="D53" s="40"/>
      <c r="E53" s="75" t="s">
        <v>133</v>
      </c>
      <c r="F53" s="75"/>
      <c r="G53" s="30" t="s">
        <v>289</v>
      </c>
      <c r="J53" s="30"/>
      <c r="K53" s="30"/>
      <c r="L53" s="30"/>
      <c r="M53" s="30"/>
      <c r="N53" s="30" t="s">
        <v>265</v>
      </c>
      <c r="P53" s="30" t="s">
        <v>91</v>
      </c>
      <c r="Q53" s="91"/>
      <c r="R53" s="29"/>
      <c r="S53" s="39">
        <f t="shared" si="29"/>
        <v>106.65</v>
      </c>
      <c r="T53" s="37" t="s">
        <v>43</v>
      </c>
      <c r="U53" s="5" t="str">
        <f>+Instructions!$B$3</f>
        <v>J</v>
      </c>
      <c r="V53" s="52"/>
      <c r="W53" s="56">
        <f>+Instructions!$C$22</f>
        <v>0</v>
      </c>
      <c r="X53" s="17">
        <f t="shared" si="30"/>
        <v>106.65</v>
      </c>
      <c r="Y53" s="52"/>
      <c r="Z53" s="6" t="s">
        <v>392</v>
      </c>
      <c r="AA53" s="39">
        <v>106.65</v>
      </c>
      <c r="AB53" s="60">
        <f t="shared" si="31"/>
        <v>0</v>
      </c>
      <c r="AC53" s="17">
        <f t="shared" si="32"/>
        <v>106.65</v>
      </c>
      <c r="AD53" s="12">
        <f t="shared" si="33"/>
        <v>0</v>
      </c>
      <c r="AE53" s="121"/>
      <c r="AF53" s="128">
        <v>1</v>
      </c>
      <c r="AG53" s="38">
        <f t="shared" si="34"/>
        <v>106.65</v>
      </c>
      <c r="AH53" s="52"/>
      <c r="AJ53" s="17">
        <f t="shared" si="35"/>
        <v>106.65</v>
      </c>
      <c r="AK53" s="17">
        <f t="shared" si="36"/>
        <v>0</v>
      </c>
      <c r="AL53" s="17">
        <f t="shared" si="37"/>
        <v>0</v>
      </c>
      <c r="AM53" s="17" t="str">
        <f t="shared" si="38"/>
        <v/>
      </c>
      <c r="AO53" s="31" t="s">
        <v>54</v>
      </c>
    </row>
    <row r="54" spans="2:41" s="3" customFormat="1" ht="9.9499999999999993" customHeight="1" x14ac:dyDescent="0.2">
      <c r="B54" s="113" t="s">
        <v>50</v>
      </c>
      <c r="D54" s="40"/>
      <c r="E54" s="75" t="s">
        <v>133</v>
      </c>
      <c r="F54" s="75"/>
      <c r="G54" s="30" t="s">
        <v>290</v>
      </c>
      <c r="J54" s="30"/>
      <c r="K54" s="30"/>
      <c r="L54" s="30"/>
      <c r="M54" s="30"/>
      <c r="N54" s="30" t="s">
        <v>265</v>
      </c>
      <c r="P54" s="30" t="s">
        <v>122</v>
      </c>
      <c r="Q54" s="91"/>
      <c r="R54" s="29"/>
      <c r="S54" s="39">
        <f t="shared" si="29"/>
        <v>106.65</v>
      </c>
      <c r="T54" s="37" t="s">
        <v>43</v>
      </c>
      <c r="U54" s="5" t="str">
        <f>+Instructions!$B$3</f>
        <v>J</v>
      </c>
      <c r="V54" s="52"/>
      <c r="W54" s="56">
        <f>+Instructions!$C$22</f>
        <v>0</v>
      </c>
      <c r="X54" s="17">
        <f t="shared" si="30"/>
        <v>106.65</v>
      </c>
      <c r="Y54" s="52"/>
      <c r="Z54" s="6" t="s">
        <v>392</v>
      </c>
      <c r="AA54" s="39">
        <v>106.65</v>
      </c>
      <c r="AB54" s="60">
        <f t="shared" si="31"/>
        <v>0</v>
      </c>
      <c r="AC54" s="17">
        <f t="shared" si="32"/>
        <v>106.65</v>
      </c>
      <c r="AD54" s="12">
        <f t="shared" si="33"/>
        <v>0</v>
      </c>
      <c r="AE54" s="121"/>
      <c r="AF54" s="128">
        <v>1</v>
      </c>
      <c r="AG54" s="38">
        <f t="shared" si="34"/>
        <v>106.65</v>
      </c>
      <c r="AH54" s="52"/>
      <c r="AJ54" s="17">
        <f t="shared" si="35"/>
        <v>106.65</v>
      </c>
      <c r="AK54" s="17">
        <f t="shared" si="36"/>
        <v>0</v>
      </c>
      <c r="AL54" s="17">
        <f t="shared" si="37"/>
        <v>0</v>
      </c>
      <c r="AM54" s="17" t="str">
        <f t="shared" si="38"/>
        <v/>
      </c>
      <c r="AO54" s="31" t="s">
        <v>54</v>
      </c>
    </row>
    <row r="55" spans="2:41" s="3" customFormat="1" ht="9.9499999999999993" customHeight="1" x14ac:dyDescent="0.2">
      <c r="B55" s="113" t="s">
        <v>50</v>
      </c>
      <c r="D55" s="40"/>
      <c r="E55" s="75" t="s">
        <v>133</v>
      </c>
      <c r="F55" s="75"/>
      <c r="G55" s="30" t="s">
        <v>378</v>
      </c>
      <c r="H55" s="30"/>
      <c r="I55" s="30"/>
      <c r="J55" s="30"/>
      <c r="K55" s="30"/>
      <c r="L55" s="30"/>
      <c r="M55" s="30"/>
      <c r="N55" s="30" t="s">
        <v>287</v>
      </c>
      <c r="P55" s="190" t="s">
        <v>377</v>
      </c>
      <c r="Q55" s="91"/>
      <c r="R55" s="29"/>
      <c r="S55" s="39">
        <f>IF(Suggested="Yes",AA55,AG55)</f>
        <v>106.65</v>
      </c>
      <c r="T55" s="37" t="s">
        <v>43</v>
      </c>
      <c r="U55" s="5" t="str">
        <f>+Instructions!$B$3</f>
        <v>J</v>
      </c>
      <c r="V55" s="52"/>
      <c r="W55" s="56">
        <f>+Instructions!$C$22</f>
        <v>0</v>
      </c>
      <c r="X55" s="17">
        <f t="shared" si="30"/>
        <v>106.65</v>
      </c>
      <c r="Y55" s="52"/>
      <c r="Z55" s="6" t="s">
        <v>392</v>
      </c>
      <c r="AA55" s="39">
        <v>106.65</v>
      </c>
      <c r="AB55" s="60">
        <f t="shared" si="31"/>
        <v>0</v>
      </c>
      <c r="AC55" s="17">
        <f t="shared" si="32"/>
        <v>106.65</v>
      </c>
      <c r="AD55" s="12">
        <f t="shared" si="33"/>
        <v>0</v>
      </c>
      <c r="AE55" s="121"/>
      <c r="AF55" s="128">
        <v>1</v>
      </c>
      <c r="AG55" s="38">
        <f t="shared" si="34"/>
        <v>106.65</v>
      </c>
      <c r="AH55" s="52"/>
      <c r="AJ55" s="17">
        <f t="shared" si="35"/>
        <v>106.65</v>
      </c>
      <c r="AK55" s="17">
        <f t="shared" si="36"/>
        <v>0</v>
      </c>
      <c r="AL55" s="17">
        <f t="shared" si="37"/>
        <v>0</v>
      </c>
      <c r="AM55" s="17" t="str">
        <f t="shared" si="38"/>
        <v/>
      </c>
      <c r="AO55" s="31" t="s">
        <v>54</v>
      </c>
    </row>
    <row r="56" spans="2:41" s="3" customFormat="1" ht="9.9499999999999993" customHeight="1" x14ac:dyDescent="0.2">
      <c r="B56" s="113" t="s">
        <v>50</v>
      </c>
      <c r="D56" s="40"/>
      <c r="E56" s="75" t="s">
        <v>133</v>
      </c>
      <c r="F56" s="75"/>
      <c r="G56" s="30" t="s">
        <v>291</v>
      </c>
      <c r="J56" s="30"/>
      <c r="K56" s="30"/>
      <c r="L56" s="30"/>
      <c r="M56" s="30"/>
      <c r="N56" s="30" t="s">
        <v>267</v>
      </c>
      <c r="P56" s="30" t="s">
        <v>179</v>
      </c>
      <c r="Q56" s="91"/>
      <c r="R56" s="29" t="s">
        <v>47</v>
      </c>
      <c r="S56" s="39">
        <f t="shared" si="29"/>
        <v>180.25</v>
      </c>
      <c r="T56" s="37" t="s">
        <v>43</v>
      </c>
      <c r="U56" s="5" t="str">
        <f>+Instructions!$B$3</f>
        <v>J</v>
      </c>
      <c r="V56" s="52"/>
      <c r="W56" s="56">
        <f>+Instructions!$C$22</f>
        <v>0</v>
      </c>
      <c r="X56" s="17">
        <f t="shared" si="30"/>
        <v>180.25</v>
      </c>
      <c r="Y56" s="52"/>
      <c r="Z56" s="6" t="s">
        <v>392</v>
      </c>
      <c r="AA56" s="39">
        <v>180.25</v>
      </c>
      <c r="AB56" s="60">
        <f t="shared" si="31"/>
        <v>0</v>
      </c>
      <c r="AC56" s="17">
        <f t="shared" si="32"/>
        <v>180.25</v>
      </c>
      <c r="AD56" s="12">
        <f t="shared" si="33"/>
        <v>0</v>
      </c>
      <c r="AE56" s="121"/>
      <c r="AF56" s="128">
        <v>1</v>
      </c>
      <c r="AG56" s="38">
        <f t="shared" si="34"/>
        <v>180.25</v>
      </c>
      <c r="AH56" s="52"/>
      <c r="AJ56" s="17">
        <f t="shared" si="35"/>
        <v>180.25</v>
      </c>
      <c r="AK56" s="17">
        <f t="shared" si="36"/>
        <v>0</v>
      </c>
      <c r="AL56" s="17">
        <f t="shared" si="37"/>
        <v>0</v>
      </c>
      <c r="AM56" s="17" t="str">
        <f t="shared" si="38"/>
        <v/>
      </c>
      <c r="AO56" s="31" t="s">
        <v>54</v>
      </c>
    </row>
    <row r="57" spans="2:41" s="3" customFormat="1" ht="9.9499999999999993" customHeight="1" x14ac:dyDescent="0.2">
      <c r="B57" s="113" t="s">
        <v>50</v>
      </c>
      <c r="D57" s="40"/>
      <c r="E57" s="75" t="s">
        <v>133</v>
      </c>
      <c r="F57" s="75"/>
      <c r="G57" s="30" t="s">
        <v>292</v>
      </c>
      <c r="J57" s="30"/>
      <c r="K57" s="30"/>
      <c r="L57" s="30"/>
      <c r="M57" s="30"/>
      <c r="N57" s="30" t="s">
        <v>265</v>
      </c>
      <c r="P57" s="30" t="s">
        <v>180</v>
      </c>
      <c r="Q57" s="91"/>
      <c r="R57" s="29" t="s">
        <v>47</v>
      </c>
      <c r="S57" s="39">
        <f t="shared" si="29"/>
        <v>180.25</v>
      </c>
      <c r="T57" s="37" t="s">
        <v>43</v>
      </c>
      <c r="U57" s="5" t="str">
        <f>+Instructions!$B$3</f>
        <v>J</v>
      </c>
      <c r="V57" s="52"/>
      <c r="W57" s="56">
        <f>+Instructions!$C$22</f>
        <v>0</v>
      </c>
      <c r="X57" s="17">
        <f t="shared" si="30"/>
        <v>180.25</v>
      </c>
      <c r="Y57" s="52"/>
      <c r="Z57" s="6" t="s">
        <v>392</v>
      </c>
      <c r="AA57" s="39">
        <v>180.25</v>
      </c>
      <c r="AB57" s="60">
        <f t="shared" si="31"/>
        <v>0</v>
      </c>
      <c r="AC57" s="17">
        <f t="shared" si="32"/>
        <v>180.25</v>
      </c>
      <c r="AD57" s="12">
        <f t="shared" si="33"/>
        <v>0</v>
      </c>
      <c r="AE57" s="121"/>
      <c r="AF57" s="128">
        <v>1</v>
      </c>
      <c r="AG57" s="38">
        <f t="shared" si="34"/>
        <v>180.25</v>
      </c>
      <c r="AH57" s="52"/>
      <c r="AJ57" s="17">
        <f t="shared" si="35"/>
        <v>180.25</v>
      </c>
      <c r="AK57" s="17">
        <f t="shared" si="36"/>
        <v>0</v>
      </c>
      <c r="AL57" s="17">
        <f t="shared" si="37"/>
        <v>0</v>
      </c>
      <c r="AM57" s="17" t="str">
        <f t="shared" si="38"/>
        <v/>
      </c>
      <c r="AO57" s="31" t="s">
        <v>54</v>
      </c>
    </row>
    <row r="58" spans="2:41" s="3" customFormat="1" ht="9.9499999999999993" customHeight="1" x14ac:dyDescent="0.2">
      <c r="B58" s="113" t="s">
        <v>50</v>
      </c>
      <c r="D58" s="40"/>
      <c r="E58" s="75" t="s">
        <v>133</v>
      </c>
      <c r="F58" s="75"/>
      <c r="G58" s="30" t="s">
        <v>293</v>
      </c>
      <c r="J58" s="30"/>
      <c r="K58" s="30"/>
      <c r="L58" s="30"/>
      <c r="M58" s="30"/>
      <c r="N58" s="30" t="s">
        <v>287</v>
      </c>
      <c r="P58" s="30" t="s">
        <v>181</v>
      </c>
      <c r="Q58" s="91"/>
      <c r="R58" s="29" t="s">
        <v>47</v>
      </c>
      <c r="S58" s="39">
        <f t="shared" si="29"/>
        <v>180.25</v>
      </c>
      <c r="T58" s="37" t="s">
        <v>43</v>
      </c>
      <c r="U58" s="5" t="str">
        <f>+Instructions!$B$3</f>
        <v>J</v>
      </c>
      <c r="V58" s="52"/>
      <c r="W58" s="56">
        <f>+Instructions!$C$22</f>
        <v>0</v>
      </c>
      <c r="X58" s="17">
        <f t="shared" si="30"/>
        <v>180.25</v>
      </c>
      <c r="Y58" s="52"/>
      <c r="Z58" s="6" t="s">
        <v>392</v>
      </c>
      <c r="AA58" s="39">
        <v>180.25</v>
      </c>
      <c r="AB58" s="60">
        <f t="shared" si="31"/>
        <v>0</v>
      </c>
      <c r="AC58" s="17">
        <f t="shared" si="32"/>
        <v>180.25</v>
      </c>
      <c r="AD58" s="12">
        <f t="shared" si="33"/>
        <v>0</v>
      </c>
      <c r="AE58" s="121"/>
      <c r="AF58" s="128">
        <v>1</v>
      </c>
      <c r="AG58" s="38">
        <f t="shared" si="34"/>
        <v>180.25</v>
      </c>
      <c r="AH58" s="52"/>
      <c r="AJ58" s="17">
        <f t="shared" si="35"/>
        <v>180.25</v>
      </c>
      <c r="AK58" s="17">
        <f t="shared" si="36"/>
        <v>0</v>
      </c>
      <c r="AL58" s="17">
        <f t="shared" si="37"/>
        <v>0</v>
      </c>
      <c r="AM58" s="17" t="str">
        <f t="shared" si="38"/>
        <v/>
      </c>
      <c r="AO58" s="31" t="s">
        <v>54</v>
      </c>
    </row>
    <row r="59" spans="2:41" s="3" customFormat="1" ht="9.9499999999999993" customHeight="1" x14ac:dyDescent="0.2">
      <c r="B59" s="113" t="s">
        <v>50</v>
      </c>
      <c r="D59" s="40"/>
      <c r="E59" s="75" t="s">
        <v>133</v>
      </c>
      <c r="F59" s="75"/>
      <c r="G59" s="30" t="s">
        <v>294</v>
      </c>
      <c r="J59" s="30"/>
      <c r="K59" s="30"/>
      <c r="L59" s="30"/>
      <c r="M59" s="30"/>
      <c r="N59" s="30" t="s">
        <v>265</v>
      </c>
      <c r="P59" s="30" t="s">
        <v>182</v>
      </c>
      <c r="Q59" s="91"/>
      <c r="R59" s="29" t="s">
        <v>47</v>
      </c>
      <c r="S59" s="39">
        <f t="shared" si="29"/>
        <v>180.25</v>
      </c>
      <c r="T59" s="37" t="s">
        <v>43</v>
      </c>
      <c r="U59" s="5" t="str">
        <f>+Instructions!$B$3</f>
        <v>J</v>
      </c>
      <c r="V59" s="52"/>
      <c r="W59" s="56">
        <f>+Instructions!$C$22</f>
        <v>0</v>
      </c>
      <c r="X59" s="17">
        <f t="shared" si="30"/>
        <v>180.25</v>
      </c>
      <c r="Y59" s="52"/>
      <c r="Z59" s="6" t="s">
        <v>392</v>
      </c>
      <c r="AA59" s="39">
        <v>180.25</v>
      </c>
      <c r="AB59" s="60">
        <f t="shared" si="31"/>
        <v>0</v>
      </c>
      <c r="AC59" s="17">
        <f t="shared" si="32"/>
        <v>180.25</v>
      </c>
      <c r="AD59" s="12">
        <f t="shared" si="33"/>
        <v>0</v>
      </c>
      <c r="AE59" s="121"/>
      <c r="AF59" s="128">
        <v>1</v>
      </c>
      <c r="AG59" s="38">
        <f t="shared" si="34"/>
        <v>180.25</v>
      </c>
      <c r="AH59" s="52"/>
      <c r="AJ59" s="17">
        <f t="shared" si="35"/>
        <v>180.25</v>
      </c>
      <c r="AK59" s="17">
        <f t="shared" si="36"/>
        <v>0</v>
      </c>
      <c r="AL59" s="17">
        <f t="shared" si="37"/>
        <v>0</v>
      </c>
      <c r="AM59" s="17" t="str">
        <f t="shared" si="38"/>
        <v/>
      </c>
      <c r="AO59" s="31" t="s">
        <v>54</v>
      </c>
    </row>
    <row r="60" spans="2:41" s="3" customFormat="1" ht="9.9499999999999993" customHeight="1" x14ac:dyDescent="0.2">
      <c r="B60" s="113" t="s">
        <v>50</v>
      </c>
      <c r="D60" s="40"/>
      <c r="E60" s="75" t="s">
        <v>133</v>
      </c>
      <c r="F60" s="75"/>
      <c r="G60" s="30" t="s">
        <v>295</v>
      </c>
      <c r="J60" s="30"/>
      <c r="K60" s="30"/>
      <c r="L60" s="30"/>
      <c r="M60" s="30"/>
      <c r="N60" s="30" t="s">
        <v>287</v>
      </c>
      <c r="P60" s="30" t="s">
        <v>183</v>
      </c>
      <c r="Q60" s="91"/>
      <c r="R60" s="29" t="s">
        <v>47</v>
      </c>
      <c r="S60" s="39">
        <f t="shared" si="29"/>
        <v>180.25</v>
      </c>
      <c r="T60" s="37" t="s">
        <v>43</v>
      </c>
      <c r="U60" s="5" t="str">
        <f>+Instructions!$B$3</f>
        <v>J</v>
      </c>
      <c r="V60" s="52"/>
      <c r="W60" s="56">
        <f>+Instructions!$C$22</f>
        <v>0</v>
      </c>
      <c r="X60" s="17">
        <f t="shared" si="30"/>
        <v>180.25</v>
      </c>
      <c r="Y60" s="52"/>
      <c r="Z60" s="6" t="s">
        <v>392</v>
      </c>
      <c r="AA60" s="39">
        <v>180.25</v>
      </c>
      <c r="AB60" s="60">
        <f t="shared" si="31"/>
        <v>0</v>
      </c>
      <c r="AC60" s="17">
        <f t="shared" si="32"/>
        <v>180.25</v>
      </c>
      <c r="AD60" s="12">
        <f t="shared" si="33"/>
        <v>0</v>
      </c>
      <c r="AE60" s="121"/>
      <c r="AF60" s="128">
        <v>1</v>
      </c>
      <c r="AG60" s="38">
        <f t="shared" si="34"/>
        <v>180.25</v>
      </c>
      <c r="AH60" s="52"/>
      <c r="AJ60" s="17">
        <f t="shared" si="35"/>
        <v>180.25</v>
      </c>
      <c r="AK60" s="17">
        <f t="shared" si="36"/>
        <v>0</v>
      </c>
      <c r="AL60" s="17">
        <f t="shared" si="37"/>
        <v>0</v>
      </c>
      <c r="AM60" s="17" t="str">
        <f t="shared" si="38"/>
        <v/>
      </c>
      <c r="AO60" s="31" t="s">
        <v>54</v>
      </c>
    </row>
    <row r="61" spans="2:41" s="3" customFormat="1" ht="9.9499999999999993" customHeight="1" x14ac:dyDescent="0.2">
      <c r="B61" s="113" t="s">
        <v>50</v>
      </c>
      <c r="D61" s="40"/>
      <c r="E61" s="75" t="s">
        <v>133</v>
      </c>
      <c r="F61" s="75"/>
      <c r="G61" s="30" t="s">
        <v>319</v>
      </c>
      <c r="J61" s="30"/>
      <c r="K61" s="30"/>
      <c r="L61" s="30"/>
      <c r="M61" s="30"/>
      <c r="N61" s="30" t="s">
        <v>265</v>
      </c>
      <c r="P61" s="30" t="s">
        <v>184</v>
      </c>
      <c r="Q61" s="91"/>
      <c r="R61" s="29" t="s">
        <v>47</v>
      </c>
      <c r="S61" s="39">
        <f t="shared" si="29"/>
        <v>180.25</v>
      </c>
      <c r="T61" s="37" t="s">
        <v>43</v>
      </c>
      <c r="U61" s="5" t="str">
        <f>+Instructions!$B$3</f>
        <v>J</v>
      </c>
      <c r="V61" s="52"/>
      <c r="W61" s="56">
        <f>+Instructions!$C$22</f>
        <v>0</v>
      </c>
      <c r="X61" s="17">
        <f t="shared" si="30"/>
        <v>180.25</v>
      </c>
      <c r="Y61" s="52"/>
      <c r="Z61" s="6" t="s">
        <v>392</v>
      </c>
      <c r="AA61" s="39">
        <v>180.25</v>
      </c>
      <c r="AB61" s="60">
        <f t="shared" si="31"/>
        <v>0</v>
      </c>
      <c r="AC61" s="17">
        <f t="shared" si="32"/>
        <v>180.25</v>
      </c>
      <c r="AD61" s="12">
        <f t="shared" si="33"/>
        <v>0</v>
      </c>
      <c r="AE61" s="121"/>
      <c r="AF61" s="128">
        <v>1</v>
      </c>
      <c r="AG61" s="38">
        <f t="shared" si="34"/>
        <v>180.25</v>
      </c>
      <c r="AH61" s="52"/>
      <c r="AJ61" s="17">
        <f t="shared" si="35"/>
        <v>180.25</v>
      </c>
      <c r="AK61" s="17">
        <f t="shared" si="36"/>
        <v>0</v>
      </c>
      <c r="AL61" s="17">
        <f t="shared" si="37"/>
        <v>0</v>
      </c>
      <c r="AM61" s="17" t="str">
        <f t="shared" si="38"/>
        <v/>
      </c>
      <c r="AO61" s="31" t="s">
        <v>54</v>
      </c>
    </row>
    <row r="62" spans="2:41" s="3" customFormat="1" ht="2.85" customHeight="1" x14ac:dyDescent="0.2">
      <c r="C62" s="74"/>
      <c r="E62" s="30"/>
      <c r="P62" s="4"/>
      <c r="Q62" s="6"/>
      <c r="S62" s="21"/>
      <c r="T62" s="68"/>
      <c r="U62" s="5"/>
      <c r="V62" s="52"/>
      <c r="W62" s="70"/>
      <c r="X62" s="70"/>
      <c r="Y62" s="52"/>
      <c r="Z62" s="39"/>
      <c r="AA62" s="17"/>
      <c r="AB62" s="15"/>
      <c r="AC62" s="15"/>
      <c r="AD62" s="15"/>
      <c r="AE62" s="15"/>
      <c r="AF62" s="65"/>
      <c r="AG62" s="17"/>
      <c r="AH62" s="52"/>
      <c r="AO62" s="31" t="s">
        <v>54</v>
      </c>
    </row>
    <row r="63" spans="2:41" s="3" customFormat="1" ht="9.9499999999999993" customHeight="1" x14ac:dyDescent="0.2">
      <c r="C63" s="193" t="s">
        <v>354</v>
      </c>
      <c r="E63" s="174"/>
      <c r="F63" s="174"/>
      <c r="G63" s="174"/>
      <c r="H63" s="174"/>
      <c r="J63" s="174"/>
      <c r="K63" s="174"/>
      <c r="L63" s="174"/>
      <c r="M63" s="189" t="s">
        <v>296</v>
      </c>
      <c r="O63" s="174"/>
      <c r="Q63" s="175"/>
      <c r="R63" s="174"/>
      <c r="S63" s="176"/>
      <c r="T63" s="68"/>
      <c r="U63" s="5"/>
      <c r="V63" s="52"/>
      <c r="W63" s="70"/>
      <c r="X63" s="70"/>
      <c r="Y63" s="52"/>
      <c r="Z63" s="39"/>
      <c r="AA63" s="17"/>
      <c r="AB63" s="15"/>
      <c r="AC63" s="15"/>
      <c r="AD63" s="15"/>
      <c r="AE63" s="15"/>
      <c r="AF63" s="65"/>
      <c r="AG63" s="17"/>
      <c r="AH63" s="52"/>
      <c r="AO63" s="31" t="s">
        <v>54</v>
      </c>
    </row>
    <row r="64" spans="2:41" s="3" customFormat="1" ht="2.85" customHeight="1" x14ac:dyDescent="0.2">
      <c r="C64" s="74"/>
      <c r="E64" s="30"/>
      <c r="P64" s="4"/>
      <c r="Q64" s="6"/>
      <c r="S64" s="21"/>
      <c r="T64" s="68"/>
      <c r="U64" s="5"/>
      <c r="V64" s="52"/>
      <c r="W64" s="70"/>
      <c r="X64" s="70"/>
      <c r="Y64" s="52"/>
      <c r="Z64" s="39"/>
      <c r="AA64" s="17"/>
      <c r="AB64" s="15"/>
      <c r="AC64" s="15"/>
      <c r="AD64" s="15"/>
      <c r="AE64" s="15"/>
      <c r="AF64" s="65"/>
      <c r="AG64" s="17"/>
      <c r="AH64" s="52"/>
      <c r="AO64" s="31" t="s">
        <v>54</v>
      </c>
    </row>
    <row r="65" spans="2:41" s="3" customFormat="1" ht="9.9499999999999993" customHeight="1" x14ac:dyDescent="0.2">
      <c r="B65" s="113" t="s">
        <v>50</v>
      </c>
      <c r="D65" s="40"/>
      <c r="E65" s="75" t="s">
        <v>134</v>
      </c>
      <c r="F65" s="75"/>
      <c r="G65" s="30" t="s">
        <v>297</v>
      </c>
      <c r="J65" s="30"/>
      <c r="K65" s="30"/>
      <c r="L65" s="30"/>
      <c r="M65" s="30"/>
      <c r="N65" s="30" t="s">
        <v>265</v>
      </c>
      <c r="P65" s="30" t="s">
        <v>92</v>
      </c>
      <c r="R65" s="29" t="s">
        <v>47</v>
      </c>
      <c r="S65" s="39">
        <f t="shared" ref="S65:S72" si="39">IF(Suggested="Yes",AA65,AG65)</f>
        <v>253.3</v>
      </c>
      <c r="T65" s="37" t="s">
        <v>43</v>
      </c>
      <c r="U65" s="5" t="str">
        <f>+Instructions!$B$3</f>
        <v>J</v>
      </c>
      <c r="V65" s="52"/>
      <c r="W65" s="56">
        <f>+Instructions!$C$22</f>
        <v>0</v>
      </c>
      <c r="X65" s="17">
        <f t="shared" ref="X65:X72" si="40">ROUND($AA65*(1-W65)+0.004999,2)</f>
        <v>253.3</v>
      </c>
      <c r="Y65" s="52"/>
      <c r="Z65" s="6" t="s">
        <v>392</v>
      </c>
      <c r="AA65" s="39">
        <v>253.3</v>
      </c>
      <c r="AB65" s="60">
        <f t="shared" ref="AB65:AC72" si="41">+W65</f>
        <v>0</v>
      </c>
      <c r="AC65" s="17">
        <f t="shared" si="41"/>
        <v>253.3</v>
      </c>
      <c r="AD65" s="12">
        <f t="shared" ref="AD65:AD72" si="42">(AG65-AC65)/AG65</f>
        <v>0</v>
      </c>
      <c r="AE65" s="121"/>
      <c r="AF65" s="128">
        <v>1</v>
      </c>
      <c r="AG65" s="38">
        <f t="shared" ref="AG65:AG72" si="43">SUM(AJ65:AL65)+AE65</f>
        <v>253.3</v>
      </c>
      <c r="AH65" s="52"/>
      <c r="AJ65" s="17">
        <f t="shared" ref="AJ65:AJ72" si="44">ROUND(AC65/(1-VLOOKUP(AF65,Group,2,FALSE)),2)</f>
        <v>253.3</v>
      </c>
      <c r="AK65" s="17">
        <f t="shared" ref="AK65:AK72" si="45">IF(VLOOKUP(AF65,Group,5,FALSE)="YES",VLOOKUP(ROUND(ROUND(AJ65,1)-AJ65,2),Round,2,FALSE)+VLOOKUP(AF65,Group,6,FALSE),0)</f>
        <v>0</v>
      </c>
      <c r="AL65" s="17">
        <f t="shared" ref="AL65:AL72" si="46">IF(VLOOKUP(AF65,Group,7,FALSE)="",0,ROUND(AJ65-0.04999,1)-AJ65+AM65)</f>
        <v>0</v>
      </c>
      <c r="AM65" s="17" t="str">
        <f t="shared" ref="AM65:AM72" si="47">IF(VLOOKUP(AF65,Group,7,FALSE)="","",VLOOKUP(AF65,Group,7,FALSE))</f>
        <v/>
      </c>
      <c r="AO65" s="31" t="s">
        <v>54</v>
      </c>
    </row>
    <row r="66" spans="2:41" s="3" customFormat="1" ht="9.9499999999999993" customHeight="1" x14ac:dyDescent="0.2">
      <c r="B66" s="113" t="s">
        <v>50</v>
      </c>
      <c r="D66" s="40"/>
      <c r="E66" s="75" t="s">
        <v>134</v>
      </c>
      <c r="F66" s="75"/>
      <c r="G66" s="30" t="s">
        <v>299</v>
      </c>
      <c r="J66" s="30"/>
      <c r="K66" s="30"/>
      <c r="L66" s="30"/>
      <c r="M66" s="30"/>
      <c r="N66" s="30" t="s">
        <v>265</v>
      </c>
      <c r="P66" s="30" t="s">
        <v>93</v>
      </c>
      <c r="Q66" s="91"/>
      <c r="R66" s="29" t="s">
        <v>47</v>
      </c>
      <c r="S66" s="39">
        <f t="shared" si="39"/>
        <v>253.3</v>
      </c>
      <c r="T66" s="37" t="s">
        <v>43</v>
      </c>
      <c r="U66" s="5" t="str">
        <f>+Instructions!$B$3</f>
        <v>J</v>
      </c>
      <c r="V66" s="52"/>
      <c r="W66" s="56">
        <f>+Instructions!$C$22</f>
        <v>0</v>
      </c>
      <c r="X66" s="17">
        <f t="shared" si="40"/>
        <v>253.3</v>
      </c>
      <c r="Y66" s="52"/>
      <c r="Z66" s="6" t="s">
        <v>392</v>
      </c>
      <c r="AA66" s="39">
        <v>253.3</v>
      </c>
      <c r="AB66" s="60">
        <f t="shared" si="41"/>
        <v>0</v>
      </c>
      <c r="AC66" s="17">
        <f t="shared" si="41"/>
        <v>253.3</v>
      </c>
      <c r="AD66" s="12">
        <f t="shared" si="42"/>
        <v>0</v>
      </c>
      <c r="AE66" s="121"/>
      <c r="AF66" s="128">
        <v>1</v>
      </c>
      <c r="AG66" s="38">
        <f t="shared" si="43"/>
        <v>253.3</v>
      </c>
      <c r="AH66" s="52"/>
      <c r="AJ66" s="17">
        <f t="shared" si="44"/>
        <v>253.3</v>
      </c>
      <c r="AK66" s="17">
        <f t="shared" si="45"/>
        <v>0</v>
      </c>
      <c r="AL66" s="17">
        <f t="shared" si="46"/>
        <v>0</v>
      </c>
      <c r="AM66" s="17" t="str">
        <f t="shared" si="47"/>
        <v/>
      </c>
      <c r="AO66" s="31" t="s">
        <v>54</v>
      </c>
    </row>
    <row r="67" spans="2:41" s="3" customFormat="1" ht="9.9499999999999993" customHeight="1" x14ac:dyDescent="0.2">
      <c r="B67" s="113" t="s">
        <v>50</v>
      </c>
      <c r="D67" s="40"/>
      <c r="E67" s="75" t="s">
        <v>134</v>
      </c>
      <c r="F67" s="75"/>
      <c r="G67" s="191" t="s">
        <v>300</v>
      </c>
      <c r="J67" s="30"/>
      <c r="K67" s="30"/>
      <c r="L67" s="30"/>
      <c r="M67" s="30"/>
      <c r="N67" s="30" t="s">
        <v>267</v>
      </c>
      <c r="P67" s="30" t="s">
        <v>185</v>
      </c>
      <c r="Q67" s="91"/>
      <c r="R67" s="29" t="s">
        <v>47</v>
      </c>
      <c r="S67" s="39">
        <f t="shared" si="39"/>
        <v>253.3</v>
      </c>
      <c r="T67" s="37" t="s">
        <v>43</v>
      </c>
      <c r="U67" s="5" t="str">
        <f>+Instructions!$B$3</f>
        <v>J</v>
      </c>
      <c r="V67" s="52"/>
      <c r="W67" s="56">
        <f>+Instructions!$C$22</f>
        <v>0</v>
      </c>
      <c r="X67" s="17">
        <f t="shared" si="40"/>
        <v>253.3</v>
      </c>
      <c r="Y67" s="52"/>
      <c r="Z67" s="6" t="s">
        <v>392</v>
      </c>
      <c r="AA67" s="39">
        <v>253.3</v>
      </c>
      <c r="AB67" s="60">
        <f t="shared" si="41"/>
        <v>0</v>
      </c>
      <c r="AC67" s="17">
        <f t="shared" si="41"/>
        <v>253.3</v>
      </c>
      <c r="AD67" s="12">
        <f t="shared" si="42"/>
        <v>0</v>
      </c>
      <c r="AE67" s="121"/>
      <c r="AF67" s="128">
        <v>1</v>
      </c>
      <c r="AG67" s="38">
        <f t="shared" si="43"/>
        <v>253.3</v>
      </c>
      <c r="AH67" s="52"/>
      <c r="AJ67" s="17">
        <f t="shared" si="44"/>
        <v>253.3</v>
      </c>
      <c r="AK67" s="17">
        <f t="shared" si="45"/>
        <v>0</v>
      </c>
      <c r="AL67" s="17">
        <f t="shared" si="46"/>
        <v>0</v>
      </c>
      <c r="AM67" s="17" t="str">
        <f t="shared" si="47"/>
        <v/>
      </c>
      <c r="AO67" s="31" t="s">
        <v>54</v>
      </c>
    </row>
    <row r="68" spans="2:41" s="3" customFormat="1" ht="9.9499999999999993" customHeight="1" x14ac:dyDescent="0.2">
      <c r="B68" s="113" t="s">
        <v>50</v>
      </c>
      <c r="D68" s="40"/>
      <c r="E68" s="75" t="s">
        <v>134</v>
      </c>
      <c r="F68" s="75"/>
      <c r="G68" s="30" t="s">
        <v>285</v>
      </c>
      <c r="J68" s="30"/>
      <c r="K68" s="30"/>
      <c r="L68" s="30"/>
      <c r="M68" s="30"/>
      <c r="N68" s="30" t="s">
        <v>265</v>
      </c>
      <c r="P68" s="30" t="s">
        <v>186</v>
      </c>
      <c r="Q68" s="91"/>
      <c r="R68" s="29" t="s">
        <v>47</v>
      </c>
      <c r="S68" s="39">
        <f t="shared" si="39"/>
        <v>253.3</v>
      </c>
      <c r="T68" s="37" t="s">
        <v>43</v>
      </c>
      <c r="U68" s="5" t="str">
        <f>+Instructions!$B$3</f>
        <v>J</v>
      </c>
      <c r="V68" s="52"/>
      <c r="W68" s="56">
        <f>+Instructions!$C$22</f>
        <v>0</v>
      </c>
      <c r="X68" s="17">
        <f t="shared" si="40"/>
        <v>253.3</v>
      </c>
      <c r="Y68" s="52"/>
      <c r="Z68" s="6" t="s">
        <v>392</v>
      </c>
      <c r="AA68" s="39">
        <v>253.3</v>
      </c>
      <c r="AB68" s="60">
        <f t="shared" si="41"/>
        <v>0</v>
      </c>
      <c r="AC68" s="17">
        <f t="shared" si="41"/>
        <v>253.3</v>
      </c>
      <c r="AD68" s="12">
        <f t="shared" si="42"/>
        <v>0</v>
      </c>
      <c r="AE68" s="121"/>
      <c r="AF68" s="128">
        <v>1</v>
      </c>
      <c r="AG68" s="38">
        <f t="shared" si="43"/>
        <v>253.3</v>
      </c>
      <c r="AH68" s="52"/>
      <c r="AJ68" s="17">
        <f t="shared" si="44"/>
        <v>253.3</v>
      </c>
      <c r="AK68" s="17">
        <f t="shared" si="45"/>
        <v>0</v>
      </c>
      <c r="AL68" s="17">
        <f t="shared" si="46"/>
        <v>0</v>
      </c>
      <c r="AM68" s="17" t="str">
        <f t="shared" si="47"/>
        <v/>
      </c>
      <c r="AO68" s="31" t="s">
        <v>54</v>
      </c>
    </row>
    <row r="69" spans="2:41" s="3" customFormat="1" ht="9.9499999999999993" customHeight="1" x14ac:dyDescent="0.2">
      <c r="B69" s="113" t="s">
        <v>50</v>
      </c>
      <c r="D69" s="40"/>
      <c r="E69" s="75" t="s">
        <v>134</v>
      </c>
      <c r="F69" s="75"/>
      <c r="G69" s="30" t="s">
        <v>284</v>
      </c>
      <c r="J69" s="30"/>
      <c r="K69" s="30"/>
      <c r="L69" s="30"/>
      <c r="M69" s="30"/>
      <c r="N69" s="30" t="s">
        <v>265</v>
      </c>
      <c r="P69" s="30" t="s">
        <v>187</v>
      </c>
      <c r="Q69" s="91"/>
      <c r="R69" s="29" t="s">
        <v>47</v>
      </c>
      <c r="S69" s="39">
        <f t="shared" si="39"/>
        <v>253.3</v>
      </c>
      <c r="T69" s="37" t="s">
        <v>43</v>
      </c>
      <c r="U69" s="5" t="str">
        <f>+Instructions!$B$3</f>
        <v>J</v>
      </c>
      <c r="V69" s="52"/>
      <c r="W69" s="56">
        <f>+Instructions!$C$22</f>
        <v>0</v>
      </c>
      <c r="X69" s="17">
        <f t="shared" si="40"/>
        <v>253.3</v>
      </c>
      <c r="Y69" s="52"/>
      <c r="Z69" s="6" t="s">
        <v>392</v>
      </c>
      <c r="AA69" s="39">
        <v>253.3</v>
      </c>
      <c r="AB69" s="60">
        <f t="shared" si="41"/>
        <v>0</v>
      </c>
      <c r="AC69" s="17">
        <f t="shared" si="41"/>
        <v>253.3</v>
      </c>
      <c r="AD69" s="12">
        <f t="shared" si="42"/>
        <v>0</v>
      </c>
      <c r="AE69" s="121"/>
      <c r="AF69" s="128">
        <v>1</v>
      </c>
      <c r="AG69" s="38">
        <f t="shared" si="43"/>
        <v>253.3</v>
      </c>
      <c r="AH69" s="52"/>
      <c r="AJ69" s="17">
        <f t="shared" si="44"/>
        <v>253.3</v>
      </c>
      <c r="AK69" s="17">
        <f t="shared" si="45"/>
        <v>0</v>
      </c>
      <c r="AL69" s="17">
        <f t="shared" si="46"/>
        <v>0</v>
      </c>
      <c r="AM69" s="17" t="str">
        <f t="shared" si="47"/>
        <v/>
      </c>
      <c r="AO69" s="31" t="s">
        <v>54</v>
      </c>
    </row>
    <row r="70" spans="2:41" s="3" customFormat="1" ht="9.9499999999999993" customHeight="1" x14ac:dyDescent="0.2">
      <c r="B70" s="113" t="s">
        <v>50</v>
      </c>
      <c r="D70" s="40"/>
      <c r="E70" s="75" t="s">
        <v>134</v>
      </c>
      <c r="F70" s="75"/>
      <c r="G70" s="30" t="s">
        <v>301</v>
      </c>
      <c r="J70" s="30"/>
      <c r="K70" s="30"/>
      <c r="L70" s="30"/>
      <c r="M70" s="30"/>
      <c r="N70" s="30" t="s">
        <v>265</v>
      </c>
      <c r="P70" s="30" t="s">
        <v>188</v>
      </c>
      <c r="Q70" s="91"/>
      <c r="R70" s="29" t="s">
        <v>47</v>
      </c>
      <c r="S70" s="39">
        <f t="shared" si="39"/>
        <v>253.3</v>
      </c>
      <c r="T70" s="37" t="s">
        <v>43</v>
      </c>
      <c r="U70" s="5" t="str">
        <f>+Instructions!$B$3</f>
        <v>J</v>
      </c>
      <c r="V70" s="52"/>
      <c r="W70" s="56">
        <f>+Instructions!$C$22</f>
        <v>0</v>
      </c>
      <c r="X70" s="17">
        <f t="shared" si="40"/>
        <v>253.3</v>
      </c>
      <c r="Y70" s="52"/>
      <c r="Z70" s="6" t="s">
        <v>392</v>
      </c>
      <c r="AA70" s="39">
        <v>253.3</v>
      </c>
      <c r="AB70" s="60">
        <f t="shared" si="41"/>
        <v>0</v>
      </c>
      <c r="AC70" s="17">
        <f t="shared" si="41"/>
        <v>253.3</v>
      </c>
      <c r="AD70" s="12">
        <f t="shared" si="42"/>
        <v>0</v>
      </c>
      <c r="AE70" s="121"/>
      <c r="AF70" s="128">
        <v>1</v>
      </c>
      <c r="AG70" s="38">
        <f t="shared" si="43"/>
        <v>253.3</v>
      </c>
      <c r="AH70" s="52"/>
      <c r="AJ70" s="17">
        <f t="shared" si="44"/>
        <v>253.3</v>
      </c>
      <c r="AK70" s="17">
        <f t="shared" si="45"/>
        <v>0</v>
      </c>
      <c r="AL70" s="17">
        <f t="shared" si="46"/>
        <v>0</v>
      </c>
      <c r="AM70" s="17" t="str">
        <f t="shared" si="47"/>
        <v/>
      </c>
      <c r="AO70" s="31" t="s">
        <v>54</v>
      </c>
    </row>
    <row r="71" spans="2:41" s="3" customFormat="1" ht="9.9499999999999993" customHeight="1" x14ac:dyDescent="0.2">
      <c r="B71" s="113" t="s">
        <v>50</v>
      </c>
      <c r="D71" s="40"/>
      <c r="E71" s="75" t="s">
        <v>134</v>
      </c>
      <c r="F71" s="75"/>
      <c r="G71" s="30" t="s">
        <v>298</v>
      </c>
      <c r="J71" s="30"/>
      <c r="K71" s="30"/>
      <c r="L71" s="30"/>
      <c r="M71" s="30"/>
      <c r="N71" s="30" t="s">
        <v>287</v>
      </c>
      <c r="P71" s="30" t="s">
        <v>189</v>
      </c>
      <c r="Q71" s="91"/>
      <c r="R71" s="29" t="s">
        <v>47</v>
      </c>
      <c r="S71" s="39">
        <f t="shared" si="39"/>
        <v>253.3</v>
      </c>
      <c r="T71" s="37" t="s">
        <v>43</v>
      </c>
      <c r="U71" s="5" t="str">
        <f>+Instructions!$B$3</f>
        <v>J</v>
      </c>
      <c r="V71" s="52"/>
      <c r="W71" s="56">
        <f>+Instructions!$C$22</f>
        <v>0</v>
      </c>
      <c r="X71" s="17">
        <f t="shared" si="40"/>
        <v>253.3</v>
      </c>
      <c r="Y71" s="52"/>
      <c r="Z71" s="6" t="s">
        <v>392</v>
      </c>
      <c r="AA71" s="39">
        <v>253.3</v>
      </c>
      <c r="AB71" s="60">
        <f t="shared" si="41"/>
        <v>0</v>
      </c>
      <c r="AC71" s="17">
        <f t="shared" si="41"/>
        <v>253.3</v>
      </c>
      <c r="AD71" s="12">
        <f t="shared" si="42"/>
        <v>0</v>
      </c>
      <c r="AE71" s="121"/>
      <c r="AF71" s="128">
        <v>1</v>
      </c>
      <c r="AG71" s="38">
        <f t="shared" si="43"/>
        <v>253.3</v>
      </c>
      <c r="AH71" s="52"/>
      <c r="AJ71" s="17">
        <f t="shared" si="44"/>
        <v>253.3</v>
      </c>
      <c r="AK71" s="17">
        <f t="shared" si="45"/>
        <v>0</v>
      </c>
      <c r="AL71" s="17">
        <f t="shared" si="46"/>
        <v>0</v>
      </c>
      <c r="AM71" s="17" t="str">
        <f t="shared" si="47"/>
        <v/>
      </c>
      <c r="AO71" s="31" t="s">
        <v>54</v>
      </c>
    </row>
    <row r="72" spans="2:41" s="3" customFormat="1" ht="9.9499999999999993" customHeight="1" x14ac:dyDescent="0.2">
      <c r="B72" s="113" t="s">
        <v>50</v>
      </c>
      <c r="D72" s="40"/>
      <c r="E72" s="75" t="s">
        <v>134</v>
      </c>
      <c r="F72" s="75"/>
      <c r="G72" s="30" t="s">
        <v>302</v>
      </c>
      <c r="J72" s="30"/>
      <c r="K72" s="30"/>
      <c r="L72" s="30"/>
      <c r="M72" s="30"/>
      <c r="N72" s="30" t="s">
        <v>265</v>
      </c>
      <c r="P72" s="30" t="s">
        <v>190</v>
      </c>
      <c r="Q72" s="91"/>
      <c r="R72" s="29" t="s">
        <v>47</v>
      </c>
      <c r="S72" s="39">
        <f t="shared" si="39"/>
        <v>253.3</v>
      </c>
      <c r="T72" s="37" t="s">
        <v>43</v>
      </c>
      <c r="U72" s="5" t="str">
        <f>+Instructions!$B$3</f>
        <v>J</v>
      </c>
      <c r="V72" s="52"/>
      <c r="W72" s="56">
        <f>+Instructions!$C$22</f>
        <v>0</v>
      </c>
      <c r="X72" s="17">
        <f t="shared" si="40"/>
        <v>253.3</v>
      </c>
      <c r="Y72" s="52"/>
      <c r="Z72" s="6" t="s">
        <v>392</v>
      </c>
      <c r="AA72" s="39">
        <v>253.3</v>
      </c>
      <c r="AB72" s="60">
        <f t="shared" si="41"/>
        <v>0</v>
      </c>
      <c r="AC72" s="17">
        <f t="shared" si="41"/>
        <v>253.3</v>
      </c>
      <c r="AD72" s="12">
        <f t="shared" si="42"/>
        <v>0</v>
      </c>
      <c r="AE72" s="121"/>
      <c r="AF72" s="128">
        <v>1</v>
      </c>
      <c r="AG72" s="38">
        <f t="shared" si="43"/>
        <v>253.3</v>
      </c>
      <c r="AH72" s="52"/>
      <c r="AJ72" s="17">
        <f t="shared" si="44"/>
        <v>253.3</v>
      </c>
      <c r="AK72" s="17">
        <f t="shared" si="45"/>
        <v>0</v>
      </c>
      <c r="AL72" s="17">
        <f t="shared" si="46"/>
        <v>0</v>
      </c>
      <c r="AM72" s="17" t="str">
        <f t="shared" si="47"/>
        <v/>
      </c>
      <c r="AO72" s="31" t="s">
        <v>54</v>
      </c>
    </row>
    <row r="73" spans="2:41" s="3" customFormat="1" ht="2.85" customHeight="1" x14ac:dyDescent="0.2">
      <c r="C73" s="74"/>
      <c r="E73" s="30"/>
      <c r="P73" s="4"/>
      <c r="Q73" s="6"/>
      <c r="S73" s="21"/>
      <c r="T73" s="68"/>
      <c r="U73" s="5"/>
      <c r="V73" s="52"/>
      <c r="W73" s="70"/>
      <c r="X73" s="70"/>
      <c r="Y73" s="52"/>
      <c r="Z73" s="39"/>
      <c r="AA73" s="17"/>
      <c r="AB73" s="15"/>
      <c r="AC73" s="15"/>
      <c r="AD73" s="15"/>
      <c r="AE73" s="15"/>
      <c r="AF73" s="65"/>
      <c r="AG73" s="17"/>
      <c r="AH73" s="52"/>
      <c r="AO73" s="31" t="s">
        <v>54</v>
      </c>
    </row>
    <row r="74" spans="2:41" s="3" customFormat="1" ht="9.9499999999999993" customHeight="1" x14ac:dyDescent="0.2">
      <c r="C74" s="193" t="s">
        <v>355</v>
      </c>
      <c r="E74" s="174"/>
      <c r="F74" s="174"/>
      <c r="G74" s="174"/>
      <c r="H74" s="174"/>
      <c r="J74" s="174"/>
      <c r="K74" s="174"/>
      <c r="L74" s="174"/>
      <c r="M74" s="189" t="s">
        <v>303</v>
      </c>
      <c r="O74" s="174"/>
      <c r="Q74" s="175"/>
      <c r="R74" s="174"/>
      <c r="S74" s="176"/>
      <c r="T74" s="68"/>
      <c r="U74" s="5"/>
      <c r="V74" s="52"/>
      <c r="W74" s="70"/>
      <c r="X74" s="70"/>
      <c r="Y74" s="52"/>
      <c r="Z74" s="39"/>
      <c r="AA74" s="17"/>
      <c r="AB74" s="15"/>
      <c r="AC74" s="15"/>
      <c r="AD74" s="15"/>
      <c r="AE74" s="15"/>
      <c r="AF74" s="65"/>
      <c r="AG74" s="17"/>
      <c r="AH74" s="52"/>
      <c r="AO74" s="31" t="s">
        <v>54</v>
      </c>
    </row>
    <row r="75" spans="2:41" s="3" customFormat="1" ht="2.85" customHeight="1" x14ac:dyDescent="0.2">
      <c r="C75" s="74"/>
      <c r="E75" s="30"/>
      <c r="P75" s="4"/>
      <c r="Q75" s="6"/>
      <c r="S75" s="21"/>
      <c r="T75" s="68"/>
      <c r="U75" s="5"/>
      <c r="V75" s="52"/>
      <c r="W75" s="70"/>
      <c r="X75" s="70"/>
      <c r="Y75" s="52"/>
      <c r="Z75" s="39"/>
      <c r="AA75" s="17"/>
      <c r="AB75" s="15"/>
      <c r="AC75" s="15"/>
      <c r="AD75" s="15"/>
      <c r="AE75" s="15"/>
      <c r="AF75" s="65"/>
      <c r="AG75" s="17"/>
      <c r="AH75" s="52"/>
      <c r="AO75" s="31" t="s">
        <v>54</v>
      </c>
    </row>
    <row r="76" spans="2:41" s="3" customFormat="1" ht="9.9499999999999993" customHeight="1" x14ac:dyDescent="0.2">
      <c r="B76" s="113" t="s">
        <v>50</v>
      </c>
      <c r="D76" s="40"/>
      <c r="E76" s="75" t="s">
        <v>135</v>
      </c>
      <c r="F76" s="75"/>
      <c r="G76" s="30" t="s">
        <v>304</v>
      </c>
      <c r="J76" s="30"/>
      <c r="K76" s="30"/>
      <c r="L76" s="30"/>
      <c r="M76" s="30"/>
      <c r="N76" s="30" t="s">
        <v>265</v>
      </c>
      <c r="P76" s="30" t="s">
        <v>118</v>
      </c>
      <c r="Q76" s="91"/>
      <c r="R76" s="29"/>
      <c r="S76" s="39">
        <f t="shared" ref="S76:S84" si="48">IF(Suggested="Yes",AA76,AG76)</f>
        <v>95.8</v>
      </c>
      <c r="T76" s="37" t="s">
        <v>43</v>
      </c>
      <c r="U76" s="5" t="str">
        <f>+Instructions!$B$3</f>
        <v>J</v>
      </c>
      <c r="V76" s="52"/>
      <c r="W76" s="56">
        <f>+Instructions!$C$22</f>
        <v>0</v>
      </c>
      <c r="X76" s="17">
        <f t="shared" ref="X76:X84" si="49">ROUND($AA76*(1-W76)+0.004999,2)</f>
        <v>95.8</v>
      </c>
      <c r="Y76" s="52"/>
      <c r="Z76" s="6" t="s">
        <v>392</v>
      </c>
      <c r="AA76" s="39">
        <v>95.8</v>
      </c>
      <c r="AB76" s="60">
        <f t="shared" ref="AB76:AC84" si="50">+W76</f>
        <v>0</v>
      </c>
      <c r="AC76" s="17">
        <f t="shared" si="50"/>
        <v>95.8</v>
      </c>
      <c r="AD76" s="12">
        <f t="shared" ref="AD76:AD84" si="51">(AG76-AC76)/AG76</f>
        <v>0</v>
      </c>
      <c r="AE76" s="121"/>
      <c r="AF76" s="128">
        <v>1</v>
      </c>
      <c r="AG76" s="38">
        <f t="shared" ref="AG76:AG84" si="52">SUM(AJ76:AL76)+AE76</f>
        <v>95.8</v>
      </c>
      <c r="AH76" s="52"/>
      <c r="AJ76" s="17">
        <f t="shared" ref="AJ76:AJ84" si="53">ROUND(AC76/(1-VLOOKUP(AF76,Group,2,FALSE)),2)</f>
        <v>95.8</v>
      </c>
      <c r="AK76" s="17">
        <f t="shared" ref="AK76:AK84" si="54">IF(VLOOKUP(AF76,Group,5,FALSE)="YES",VLOOKUP(ROUND(ROUND(AJ76,1)-AJ76,2),Round,2,FALSE)+VLOOKUP(AF76,Group,6,FALSE),0)</f>
        <v>0</v>
      </c>
      <c r="AL76" s="17">
        <f t="shared" ref="AL76:AL84" si="55">IF(VLOOKUP(AF76,Group,7,FALSE)="",0,ROUND(AJ76-0.04999,1)-AJ76+AM76)</f>
        <v>0</v>
      </c>
      <c r="AM76" s="17" t="str">
        <f t="shared" ref="AM76:AM84" si="56">IF(VLOOKUP(AF76,Group,7,FALSE)="","",VLOOKUP(AF76,Group,7,FALSE))</f>
        <v/>
      </c>
      <c r="AO76" s="31" t="s">
        <v>54</v>
      </c>
    </row>
    <row r="77" spans="2:41" s="3" customFormat="1" ht="9.9499999999999993" customHeight="1" x14ac:dyDescent="0.2">
      <c r="B77" s="113" t="s">
        <v>50</v>
      </c>
      <c r="D77" s="40"/>
      <c r="E77" s="75" t="s">
        <v>135</v>
      </c>
      <c r="F77" s="75"/>
      <c r="G77" s="30" t="s">
        <v>305</v>
      </c>
      <c r="J77" s="30"/>
      <c r="K77" s="30"/>
      <c r="L77" s="30"/>
      <c r="M77" s="30"/>
      <c r="N77" s="30" t="s">
        <v>265</v>
      </c>
      <c r="P77" s="30" t="s">
        <v>119</v>
      </c>
      <c r="Q77" s="91"/>
      <c r="R77" s="29"/>
      <c r="S77" s="39">
        <f t="shared" si="48"/>
        <v>95.8</v>
      </c>
      <c r="T77" s="37" t="s">
        <v>43</v>
      </c>
      <c r="U77" s="5" t="str">
        <f>+Instructions!$B$3</f>
        <v>J</v>
      </c>
      <c r="V77" s="52"/>
      <c r="W77" s="56">
        <f>+Instructions!$C$22</f>
        <v>0</v>
      </c>
      <c r="X77" s="17">
        <f t="shared" si="49"/>
        <v>95.8</v>
      </c>
      <c r="Y77" s="52"/>
      <c r="Z77" s="6" t="s">
        <v>392</v>
      </c>
      <c r="AA77" s="39">
        <v>95.8</v>
      </c>
      <c r="AB77" s="60">
        <f t="shared" si="50"/>
        <v>0</v>
      </c>
      <c r="AC77" s="17">
        <f t="shared" si="50"/>
        <v>95.8</v>
      </c>
      <c r="AD77" s="12">
        <f t="shared" si="51"/>
        <v>0</v>
      </c>
      <c r="AE77" s="121"/>
      <c r="AF77" s="128">
        <v>1</v>
      </c>
      <c r="AG77" s="38">
        <f t="shared" si="52"/>
        <v>95.8</v>
      </c>
      <c r="AH77" s="52"/>
      <c r="AJ77" s="17">
        <f t="shared" si="53"/>
        <v>95.8</v>
      </c>
      <c r="AK77" s="17">
        <f t="shared" si="54"/>
        <v>0</v>
      </c>
      <c r="AL77" s="17">
        <f t="shared" si="55"/>
        <v>0</v>
      </c>
      <c r="AM77" s="17" t="str">
        <f t="shared" si="56"/>
        <v/>
      </c>
      <c r="AO77" s="31" t="s">
        <v>54</v>
      </c>
    </row>
    <row r="78" spans="2:41" s="3" customFormat="1" ht="9.9499999999999993" customHeight="1" x14ac:dyDescent="0.2">
      <c r="B78" s="113" t="s">
        <v>50</v>
      </c>
      <c r="D78" s="40"/>
      <c r="E78" s="75" t="s">
        <v>135</v>
      </c>
      <c r="F78" s="75"/>
      <c r="G78" s="30" t="s">
        <v>380</v>
      </c>
      <c r="H78" s="30"/>
      <c r="I78" s="30"/>
      <c r="J78" s="30"/>
      <c r="K78" s="30"/>
      <c r="L78" s="30"/>
      <c r="M78" s="30"/>
      <c r="N78" s="30" t="s">
        <v>287</v>
      </c>
      <c r="P78" s="190" t="s">
        <v>379</v>
      </c>
      <c r="Q78" s="91"/>
      <c r="R78" s="29"/>
      <c r="S78" s="39">
        <f>IF(Suggested="Yes",AA78,AG78)</f>
        <v>95.8</v>
      </c>
      <c r="T78" s="37" t="s">
        <v>43</v>
      </c>
      <c r="U78" s="5" t="str">
        <f>+Instructions!$B$3</f>
        <v>J</v>
      </c>
      <c r="V78" s="52"/>
      <c r="W78" s="56">
        <f>+Instructions!$C$22</f>
        <v>0</v>
      </c>
      <c r="X78" s="17">
        <f t="shared" si="49"/>
        <v>95.8</v>
      </c>
      <c r="Y78" s="52"/>
      <c r="Z78" s="6" t="s">
        <v>392</v>
      </c>
      <c r="AA78" s="39">
        <v>95.8</v>
      </c>
      <c r="AB78" s="60">
        <f t="shared" si="50"/>
        <v>0</v>
      </c>
      <c r="AC78" s="17">
        <f t="shared" si="50"/>
        <v>95.8</v>
      </c>
      <c r="AD78" s="12">
        <f t="shared" si="51"/>
        <v>0</v>
      </c>
      <c r="AE78" s="121"/>
      <c r="AF78" s="128">
        <v>1</v>
      </c>
      <c r="AG78" s="38">
        <f t="shared" si="52"/>
        <v>95.8</v>
      </c>
      <c r="AH78" s="52"/>
      <c r="AJ78" s="17">
        <f t="shared" si="53"/>
        <v>95.8</v>
      </c>
      <c r="AK78" s="17">
        <f t="shared" si="54"/>
        <v>0</v>
      </c>
      <c r="AL78" s="17">
        <f t="shared" si="55"/>
        <v>0</v>
      </c>
      <c r="AM78" s="17" t="str">
        <f t="shared" si="56"/>
        <v/>
      </c>
      <c r="AO78" s="31" t="s">
        <v>54</v>
      </c>
    </row>
    <row r="79" spans="2:41" s="3" customFormat="1" ht="9.9499999999999993" customHeight="1" x14ac:dyDescent="0.2">
      <c r="B79" s="113" t="s">
        <v>50</v>
      </c>
      <c r="D79" s="40"/>
      <c r="E79" s="75" t="s">
        <v>135</v>
      </c>
      <c r="F79" s="75"/>
      <c r="G79" s="30" t="s">
        <v>291</v>
      </c>
      <c r="J79" s="30"/>
      <c r="K79" s="30"/>
      <c r="L79" s="30"/>
      <c r="M79" s="30"/>
      <c r="N79" s="30" t="s">
        <v>267</v>
      </c>
      <c r="P79" s="30" t="s">
        <v>191</v>
      </c>
      <c r="Q79" s="91"/>
      <c r="R79" s="29" t="s">
        <v>47</v>
      </c>
      <c r="S79" s="39">
        <f t="shared" si="48"/>
        <v>137.80000000000001</v>
      </c>
      <c r="T79" s="37" t="s">
        <v>43</v>
      </c>
      <c r="U79" s="5" t="str">
        <f>+Instructions!$B$3</f>
        <v>J</v>
      </c>
      <c r="V79" s="52"/>
      <c r="W79" s="56">
        <f>+Instructions!$C$22</f>
        <v>0</v>
      </c>
      <c r="X79" s="17">
        <f t="shared" si="49"/>
        <v>137.80000000000001</v>
      </c>
      <c r="Y79" s="52"/>
      <c r="Z79" s="6" t="s">
        <v>392</v>
      </c>
      <c r="AA79" s="39">
        <v>137.80000000000001</v>
      </c>
      <c r="AB79" s="60">
        <f t="shared" si="50"/>
        <v>0</v>
      </c>
      <c r="AC79" s="17">
        <f t="shared" si="50"/>
        <v>137.80000000000001</v>
      </c>
      <c r="AD79" s="12">
        <f t="shared" si="51"/>
        <v>0</v>
      </c>
      <c r="AE79" s="121"/>
      <c r="AF79" s="128">
        <v>1</v>
      </c>
      <c r="AG79" s="38">
        <f t="shared" si="52"/>
        <v>137.80000000000001</v>
      </c>
      <c r="AH79" s="52"/>
      <c r="AJ79" s="17">
        <f t="shared" si="53"/>
        <v>137.80000000000001</v>
      </c>
      <c r="AK79" s="17">
        <f t="shared" si="54"/>
        <v>0</v>
      </c>
      <c r="AL79" s="17">
        <f t="shared" si="55"/>
        <v>0</v>
      </c>
      <c r="AM79" s="17" t="str">
        <f t="shared" si="56"/>
        <v/>
      </c>
      <c r="AO79" s="31" t="s">
        <v>54</v>
      </c>
    </row>
    <row r="80" spans="2:41" s="3" customFormat="1" ht="9.9499999999999993" customHeight="1" x14ac:dyDescent="0.2">
      <c r="B80" s="113" t="s">
        <v>50</v>
      </c>
      <c r="D80" s="40"/>
      <c r="E80" s="75" t="s">
        <v>135</v>
      </c>
      <c r="F80" s="75"/>
      <c r="G80" s="30" t="s">
        <v>306</v>
      </c>
      <c r="J80" s="30"/>
      <c r="K80" s="30"/>
      <c r="L80" s="30" t="s">
        <v>81</v>
      </c>
      <c r="M80" s="30"/>
      <c r="N80" s="30" t="s">
        <v>265</v>
      </c>
      <c r="P80" s="30" t="s">
        <v>192</v>
      </c>
      <c r="Q80" s="91"/>
      <c r="R80" s="29" t="s">
        <v>47</v>
      </c>
      <c r="S80" s="39">
        <f t="shared" si="48"/>
        <v>137.80000000000001</v>
      </c>
      <c r="T80" s="37" t="s">
        <v>43</v>
      </c>
      <c r="U80" s="5" t="str">
        <f>+Instructions!$B$3</f>
        <v>J</v>
      </c>
      <c r="V80" s="52"/>
      <c r="W80" s="56">
        <f>+Instructions!$C$22</f>
        <v>0</v>
      </c>
      <c r="X80" s="17">
        <f t="shared" si="49"/>
        <v>137.80000000000001</v>
      </c>
      <c r="Y80" s="52"/>
      <c r="Z80" s="6" t="s">
        <v>392</v>
      </c>
      <c r="AA80" s="39">
        <v>137.80000000000001</v>
      </c>
      <c r="AB80" s="60">
        <f t="shared" si="50"/>
        <v>0</v>
      </c>
      <c r="AC80" s="17">
        <f t="shared" si="50"/>
        <v>137.80000000000001</v>
      </c>
      <c r="AD80" s="12">
        <f t="shared" si="51"/>
        <v>0</v>
      </c>
      <c r="AE80" s="121"/>
      <c r="AF80" s="128">
        <v>1</v>
      </c>
      <c r="AG80" s="38">
        <f t="shared" si="52"/>
        <v>137.80000000000001</v>
      </c>
      <c r="AH80" s="52"/>
      <c r="AJ80" s="17">
        <f t="shared" si="53"/>
        <v>137.80000000000001</v>
      </c>
      <c r="AK80" s="17">
        <f t="shared" si="54"/>
        <v>0</v>
      </c>
      <c r="AL80" s="17">
        <f t="shared" si="55"/>
        <v>0</v>
      </c>
      <c r="AM80" s="17" t="str">
        <f t="shared" si="56"/>
        <v/>
      </c>
      <c r="AO80" s="31" t="s">
        <v>54</v>
      </c>
    </row>
    <row r="81" spans="2:41" s="3" customFormat="1" ht="9.9499999999999993" customHeight="1" x14ac:dyDescent="0.2">
      <c r="B81" s="113" t="s">
        <v>50</v>
      </c>
      <c r="D81" s="40"/>
      <c r="E81" s="75" t="s">
        <v>135</v>
      </c>
      <c r="F81" s="75"/>
      <c r="G81" s="30" t="s">
        <v>293</v>
      </c>
      <c r="J81" s="30"/>
      <c r="K81" s="30" t="s">
        <v>81</v>
      </c>
      <c r="L81" s="30"/>
      <c r="M81" s="30"/>
      <c r="N81" s="30" t="s">
        <v>287</v>
      </c>
      <c r="P81" s="30" t="s">
        <v>193</v>
      </c>
      <c r="Q81" s="91"/>
      <c r="R81" s="29" t="s">
        <v>47</v>
      </c>
      <c r="S81" s="39">
        <f t="shared" si="48"/>
        <v>137.80000000000001</v>
      </c>
      <c r="T81" s="37" t="s">
        <v>43</v>
      </c>
      <c r="U81" s="5" t="str">
        <f>+Instructions!$B$3</f>
        <v>J</v>
      </c>
      <c r="V81" s="52"/>
      <c r="W81" s="56">
        <f>+Instructions!$C$22</f>
        <v>0</v>
      </c>
      <c r="X81" s="17">
        <f t="shared" si="49"/>
        <v>137.80000000000001</v>
      </c>
      <c r="Y81" s="52"/>
      <c r="Z81" s="6" t="s">
        <v>392</v>
      </c>
      <c r="AA81" s="39">
        <v>137.80000000000001</v>
      </c>
      <c r="AB81" s="60">
        <f t="shared" si="50"/>
        <v>0</v>
      </c>
      <c r="AC81" s="17">
        <f t="shared" si="50"/>
        <v>137.80000000000001</v>
      </c>
      <c r="AD81" s="12">
        <f t="shared" si="51"/>
        <v>0</v>
      </c>
      <c r="AE81" s="121"/>
      <c r="AF81" s="128">
        <v>1</v>
      </c>
      <c r="AG81" s="38">
        <f t="shared" si="52"/>
        <v>137.80000000000001</v>
      </c>
      <c r="AH81" s="52"/>
      <c r="AJ81" s="17">
        <f t="shared" si="53"/>
        <v>137.80000000000001</v>
      </c>
      <c r="AK81" s="17">
        <f t="shared" si="54"/>
        <v>0</v>
      </c>
      <c r="AL81" s="17">
        <f t="shared" si="55"/>
        <v>0</v>
      </c>
      <c r="AM81" s="17" t="str">
        <f t="shared" si="56"/>
        <v/>
      </c>
      <c r="AO81" s="31" t="s">
        <v>54</v>
      </c>
    </row>
    <row r="82" spans="2:41" s="3" customFormat="1" ht="9.9499999999999993" customHeight="1" x14ac:dyDescent="0.2">
      <c r="B82" s="113" t="s">
        <v>50</v>
      </c>
      <c r="D82" s="40"/>
      <c r="E82" s="75" t="s">
        <v>135</v>
      </c>
      <c r="F82" s="75"/>
      <c r="G82" s="30" t="s">
        <v>307</v>
      </c>
      <c r="J82" s="30"/>
      <c r="K82" s="30"/>
      <c r="L82" s="30"/>
      <c r="M82" s="30"/>
      <c r="N82" s="30" t="s">
        <v>265</v>
      </c>
      <c r="P82" s="30" t="s">
        <v>194</v>
      </c>
      <c r="Q82" s="91"/>
      <c r="R82" s="29" t="s">
        <v>47</v>
      </c>
      <c r="S82" s="39">
        <f t="shared" si="48"/>
        <v>137.80000000000001</v>
      </c>
      <c r="T82" s="37" t="s">
        <v>43</v>
      </c>
      <c r="U82" s="5" t="str">
        <f>+Instructions!$B$3</f>
        <v>J</v>
      </c>
      <c r="V82" s="52"/>
      <c r="W82" s="56">
        <f>+Instructions!$C$22</f>
        <v>0</v>
      </c>
      <c r="X82" s="17">
        <f t="shared" si="49"/>
        <v>137.80000000000001</v>
      </c>
      <c r="Y82" s="52"/>
      <c r="Z82" s="6" t="s">
        <v>392</v>
      </c>
      <c r="AA82" s="39">
        <v>137.80000000000001</v>
      </c>
      <c r="AB82" s="60">
        <f t="shared" si="50"/>
        <v>0</v>
      </c>
      <c r="AC82" s="17">
        <f t="shared" si="50"/>
        <v>137.80000000000001</v>
      </c>
      <c r="AD82" s="12">
        <f t="shared" si="51"/>
        <v>0</v>
      </c>
      <c r="AE82" s="121"/>
      <c r="AF82" s="128">
        <v>1</v>
      </c>
      <c r="AG82" s="38">
        <f t="shared" si="52"/>
        <v>137.80000000000001</v>
      </c>
      <c r="AH82" s="52"/>
      <c r="AJ82" s="17">
        <f t="shared" si="53"/>
        <v>137.80000000000001</v>
      </c>
      <c r="AK82" s="17">
        <f t="shared" si="54"/>
        <v>0</v>
      </c>
      <c r="AL82" s="17">
        <f t="shared" si="55"/>
        <v>0</v>
      </c>
      <c r="AM82" s="17" t="str">
        <f t="shared" si="56"/>
        <v/>
      </c>
      <c r="AO82" s="31" t="s">
        <v>54</v>
      </c>
    </row>
    <row r="83" spans="2:41" s="3" customFormat="1" ht="9.9499999999999993" customHeight="1" x14ac:dyDescent="0.2">
      <c r="B83" s="113" t="s">
        <v>50</v>
      </c>
      <c r="D83" s="40"/>
      <c r="E83" s="75" t="s">
        <v>135</v>
      </c>
      <c r="F83" s="75"/>
      <c r="G83" s="30" t="s">
        <v>308</v>
      </c>
      <c r="J83" s="30"/>
      <c r="K83" s="30"/>
      <c r="L83" s="30"/>
      <c r="M83" s="30"/>
      <c r="N83" s="30" t="s">
        <v>267</v>
      </c>
      <c r="P83" s="30" t="s">
        <v>195</v>
      </c>
      <c r="Q83" s="91"/>
      <c r="R83" s="29" t="s">
        <v>47</v>
      </c>
      <c r="S83" s="39">
        <f t="shared" si="48"/>
        <v>137.80000000000001</v>
      </c>
      <c r="T83" s="37" t="s">
        <v>43</v>
      </c>
      <c r="U83" s="5" t="str">
        <f>+Instructions!$B$3</f>
        <v>J</v>
      </c>
      <c r="V83" s="52"/>
      <c r="W83" s="56">
        <f>+Instructions!$C$22</f>
        <v>0</v>
      </c>
      <c r="X83" s="17">
        <f t="shared" si="49"/>
        <v>137.80000000000001</v>
      </c>
      <c r="Y83" s="52"/>
      <c r="Z83" s="6" t="s">
        <v>392</v>
      </c>
      <c r="AA83" s="39">
        <v>137.80000000000001</v>
      </c>
      <c r="AB83" s="60">
        <f t="shared" si="50"/>
        <v>0</v>
      </c>
      <c r="AC83" s="17">
        <f t="shared" si="50"/>
        <v>137.80000000000001</v>
      </c>
      <c r="AD83" s="12">
        <f t="shared" si="51"/>
        <v>0</v>
      </c>
      <c r="AE83" s="121"/>
      <c r="AF83" s="128">
        <v>1</v>
      </c>
      <c r="AG83" s="38">
        <f t="shared" si="52"/>
        <v>137.80000000000001</v>
      </c>
      <c r="AH83" s="52"/>
      <c r="AJ83" s="17">
        <f t="shared" si="53"/>
        <v>137.80000000000001</v>
      </c>
      <c r="AK83" s="17">
        <f t="shared" si="54"/>
        <v>0</v>
      </c>
      <c r="AL83" s="17">
        <f t="shared" si="55"/>
        <v>0</v>
      </c>
      <c r="AM83" s="17" t="str">
        <f t="shared" si="56"/>
        <v/>
      </c>
      <c r="AO83" s="31" t="s">
        <v>54</v>
      </c>
    </row>
    <row r="84" spans="2:41" s="3" customFormat="1" ht="9.9499999999999993" customHeight="1" x14ac:dyDescent="0.2">
      <c r="B84" s="113" t="s">
        <v>50</v>
      </c>
      <c r="D84" s="40"/>
      <c r="E84" s="75" t="s">
        <v>135</v>
      </c>
      <c r="F84" s="75"/>
      <c r="G84" s="30" t="s">
        <v>309</v>
      </c>
      <c r="J84" s="30"/>
      <c r="K84" s="30"/>
      <c r="L84" s="30"/>
      <c r="M84" s="30"/>
      <c r="N84" s="30" t="s">
        <v>265</v>
      </c>
      <c r="P84" s="30" t="s">
        <v>196</v>
      </c>
      <c r="Q84" s="91"/>
      <c r="R84" s="29" t="s">
        <v>47</v>
      </c>
      <c r="S84" s="39">
        <f t="shared" si="48"/>
        <v>137.80000000000001</v>
      </c>
      <c r="T84" s="37" t="s">
        <v>43</v>
      </c>
      <c r="U84" s="5" t="str">
        <f>+Instructions!$B$3</f>
        <v>J</v>
      </c>
      <c r="V84" s="52"/>
      <c r="W84" s="56">
        <f>+Instructions!$C$22</f>
        <v>0</v>
      </c>
      <c r="X84" s="17">
        <f t="shared" si="49"/>
        <v>137.80000000000001</v>
      </c>
      <c r="Y84" s="52"/>
      <c r="Z84" s="6" t="s">
        <v>392</v>
      </c>
      <c r="AA84" s="39">
        <v>137.80000000000001</v>
      </c>
      <c r="AB84" s="60">
        <f t="shared" si="50"/>
        <v>0</v>
      </c>
      <c r="AC84" s="17">
        <f t="shared" si="50"/>
        <v>137.80000000000001</v>
      </c>
      <c r="AD84" s="12">
        <f t="shared" si="51"/>
        <v>0</v>
      </c>
      <c r="AE84" s="121"/>
      <c r="AF84" s="128">
        <v>1</v>
      </c>
      <c r="AG84" s="38">
        <f t="shared" si="52"/>
        <v>137.80000000000001</v>
      </c>
      <c r="AH84" s="52"/>
      <c r="AJ84" s="17">
        <f t="shared" si="53"/>
        <v>137.80000000000001</v>
      </c>
      <c r="AK84" s="17">
        <f t="shared" si="54"/>
        <v>0</v>
      </c>
      <c r="AL84" s="17">
        <f t="shared" si="55"/>
        <v>0</v>
      </c>
      <c r="AM84" s="17" t="str">
        <f t="shared" si="56"/>
        <v/>
      </c>
      <c r="AO84" s="31" t="s">
        <v>54</v>
      </c>
    </row>
    <row r="85" spans="2:41" s="3" customFormat="1" ht="2.85" customHeight="1" x14ac:dyDescent="0.2">
      <c r="C85" s="74"/>
      <c r="E85" s="30"/>
      <c r="P85" s="4"/>
      <c r="Q85" s="6"/>
      <c r="S85" s="21"/>
      <c r="T85" s="68"/>
      <c r="U85" s="5"/>
      <c r="V85" s="52"/>
      <c r="W85" s="70"/>
      <c r="X85" s="70"/>
      <c r="Y85" s="52"/>
      <c r="Z85" s="39"/>
      <c r="AA85" s="17"/>
      <c r="AB85" s="15"/>
      <c r="AC85" s="15"/>
      <c r="AD85" s="15"/>
      <c r="AE85" s="15"/>
      <c r="AF85" s="65"/>
      <c r="AG85" s="17"/>
      <c r="AH85" s="52"/>
      <c r="AO85" s="31" t="s">
        <v>54</v>
      </c>
    </row>
    <row r="86" spans="2:41" s="3" customFormat="1" ht="9.9499999999999993" customHeight="1" x14ac:dyDescent="0.2">
      <c r="C86" s="193" t="s">
        <v>356</v>
      </c>
      <c r="E86" s="174"/>
      <c r="F86" s="174"/>
      <c r="G86" s="174"/>
      <c r="H86" s="174"/>
      <c r="J86" s="174"/>
      <c r="K86" s="174"/>
      <c r="L86" s="174"/>
      <c r="M86" s="189" t="s">
        <v>296</v>
      </c>
      <c r="O86" s="174"/>
      <c r="Q86" s="175"/>
      <c r="R86" s="174"/>
      <c r="S86" s="176"/>
      <c r="T86" s="68"/>
      <c r="U86" s="5"/>
      <c r="V86" s="52"/>
      <c r="W86" s="70"/>
      <c r="X86" s="70"/>
      <c r="Y86" s="52"/>
      <c r="Z86" s="39"/>
      <c r="AA86" s="17"/>
      <c r="AB86" s="15"/>
      <c r="AC86" s="15"/>
      <c r="AD86" s="15"/>
      <c r="AE86" s="15"/>
      <c r="AF86" s="65"/>
      <c r="AG86" s="17"/>
      <c r="AH86" s="52"/>
      <c r="AO86" s="31" t="s">
        <v>54</v>
      </c>
    </row>
    <row r="87" spans="2:41" s="3" customFormat="1" ht="2.85" customHeight="1" x14ac:dyDescent="0.2">
      <c r="C87" s="74"/>
      <c r="E87" s="30"/>
      <c r="P87" s="4"/>
      <c r="Q87" s="6"/>
      <c r="S87" s="21"/>
      <c r="T87" s="68"/>
      <c r="U87" s="5"/>
      <c r="V87" s="52"/>
      <c r="W87" s="70"/>
      <c r="X87" s="70"/>
      <c r="Y87" s="52"/>
      <c r="Z87" s="39"/>
      <c r="AA87" s="17"/>
      <c r="AB87" s="15"/>
      <c r="AC87" s="15"/>
      <c r="AD87" s="15"/>
      <c r="AE87" s="15"/>
      <c r="AF87" s="65"/>
      <c r="AG87" s="17"/>
      <c r="AH87" s="52"/>
      <c r="AO87" s="31" t="s">
        <v>54</v>
      </c>
    </row>
    <row r="88" spans="2:41" s="3" customFormat="1" ht="9.9499999999999993" customHeight="1" x14ac:dyDescent="0.2">
      <c r="B88" s="113" t="s">
        <v>50</v>
      </c>
      <c r="D88" s="40"/>
      <c r="E88" s="75" t="s">
        <v>149</v>
      </c>
      <c r="F88" s="75"/>
      <c r="G88" s="30" t="s">
        <v>310</v>
      </c>
      <c r="J88" s="30"/>
      <c r="K88" s="30"/>
      <c r="L88" s="30"/>
      <c r="M88" s="30"/>
      <c r="N88" s="30" t="s">
        <v>265</v>
      </c>
      <c r="P88" s="30" t="s">
        <v>94</v>
      </c>
      <c r="Q88" s="91"/>
      <c r="R88" s="29" t="s">
        <v>47</v>
      </c>
      <c r="S88" s="39">
        <f>IF(Suggested="Yes",AA88,AG88)</f>
        <v>53.5</v>
      </c>
      <c r="T88" s="37" t="s">
        <v>43</v>
      </c>
      <c r="U88" s="5" t="str">
        <f>+Instructions!$B$3</f>
        <v>J</v>
      </c>
      <c r="V88" s="52"/>
      <c r="W88" s="56">
        <f>+Instructions!$C$22</f>
        <v>0</v>
      </c>
      <c r="X88" s="17">
        <f>ROUND($AA88*(1-W88)+0.004999,2)</f>
        <v>53.5</v>
      </c>
      <c r="Y88" s="52"/>
      <c r="Z88" s="6" t="s">
        <v>392</v>
      </c>
      <c r="AA88" s="39">
        <v>53.5</v>
      </c>
      <c r="AB88" s="60">
        <f>+W88</f>
        <v>0</v>
      </c>
      <c r="AC88" s="17">
        <f>+X88</f>
        <v>53.5</v>
      </c>
      <c r="AD88" s="12">
        <f>(AG88-AC88)/AG88</f>
        <v>0</v>
      </c>
      <c r="AE88" s="121"/>
      <c r="AF88" s="128">
        <v>1</v>
      </c>
      <c r="AG88" s="38">
        <f>SUM(AJ88:AL88)+AE88</f>
        <v>53.5</v>
      </c>
      <c r="AH88" s="52"/>
      <c r="AJ88" s="17">
        <f>ROUND(AC88/(1-VLOOKUP(AF88,Group,2,FALSE)),2)</f>
        <v>53.5</v>
      </c>
      <c r="AK88" s="17">
        <f>IF(VLOOKUP(AF88,Group,5,FALSE)="YES",VLOOKUP(ROUND(ROUND(AJ88,1)-AJ88,2),Round,2,FALSE)+VLOOKUP(AF88,Group,6,FALSE),0)</f>
        <v>0</v>
      </c>
      <c r="AL88" s="17">
        <f>IF(VLOOKUP(AF88,Group,7,FALSE)="",0,ROUND(AJ88-0.04999,1)-AJ88+AM88)</f>
        <v>0</v>
      </c>
      <c r="AM88" s="17" t="str">
        <f>IF(VLOOKUP(AF88,Group,7,FALSE)="","",VLOOKUP(AF88,Group,7,FALSE))</f>
        <v/>
      </c>
      <c r="AO88" s="31" t="s">
        <v>54</v>
      </c>
    </row>
    <row r="89" spans="2:41" s="3" customFormat="1" ht="9.9499999999999993" customHeight="1" x14ac:dyDescent="0.2">
      <c r="B89" s="113" t="s">
        <v>50</v>
      </c>
      <c r="D89" s="40"/>
      <c r="E89" s="75" t="s">
        <v>149</v>
      </c>
      <c r="F89" s="75"/>
      <c r="G89" s="30" t="s">
        <v>311</v>
      </c>
      <c r="J89" s="30"/>
      <c r="K89" s="30"/>
      <c r="L89" s="30"/>
      <c r="M89" s="30"/>
      <c r="N89" s="30" t="s">
        <v>265</v>
      </c>
      <c r="P89" s="30" t="s">
        <v>95</v>
      </c>
      <c r="Q89" s="91"/>
      <c r="R89" s="29" t="s">
        <v>47</v>
      </c>
      <c r="S89" s="39">
        <f>IF(Suggested="Yes",AA89,AG89)</f>
        <v>53.5</v>
      </c>
      <c r="T89" s="37" t="s">
        <v>43</v>
      </c>
      <c r="U89" s="5" t="str">
        <f>+Instructions!$B$3</f>
        <v>J</v>
      </c>
      <c r="V89" s="52"/>
      <c r="W89" s="56">
        <f>+Instructions!$C$22</f>
        <v>0</v>
      </c>
      <c r="X89" s="17">
        <f>ROUND($AA89*(1-W89)+0.004999,2)</f>
        <v>53.5</v>
      </c>
      <c r="Y89" s="52"/>
      <c r="Z89" s="6" t="s">
        <v>392</v>
      </c>
      <c r="AA89" s="39">
        <v>53.5</v>
      </c>
      <c r="AB89" s="60">
        <f>+W89</f>
        <v>0</v>
      </c>
      <c r="AC89" s="17">
        <f>+X89</f>
        <v>53.5</v>
      </c>
      <c r="AD89" s="12">
        <f>(AG89-AC89)/AG89</f>
        <v>0</v>
      </c>
      <c r="AE89" s="121"/>
      <c r="AF89" s="128">
        <v>1</v>
      </c>
      <c r="AG89" s="38">
        <f>SUM(AJ89:AL89)+AE89</f>
        <v>53.5</v>
      </c>
      <c r="AH89" s="52"/>
      <c r="AJ89" s="17">
        <f>ROUND(AC89/(1-VLOOKUP(AF89,Group,2,FALSE)),2)</f>
        <v>53.5</v>
      </c>
      <c r="AK89" s="17">
        <f>IF(VLOOKUP(AF89,Group,5,FALSE)="YES",VLOOKUP(ROUND(ROUND(AJ89,1)-AJ89,2),Round,2,FALSE)+VLOOKUP(AF89,Group,6,FALSE),0)</f>
        <v>0</v>
      </c>
      <c r="AL89" s="17">
        <f>IF(VLOOKUP(AF89,Group,7,FALSE)="",0,ROUND(AJ89-0.04999,1)-AJ89+AM89)</f>
        <v>0</v>
      </c>
      <c r="AM89" s="17" t="str">
        <f>IF(VLOOKUP(AF89,Group,7,FALSE)="","",VLOOKUP(AF89,Group,7,FALSE))</f>
        <v/>
      </c>
      <c r="AO89" s="31" t="s">
        <v>54</v>
      </c>
    </row>
    <row r="90" spans="2:41" s="3" customFormat="1" ht="9.9499999999999993" customHeight="1" x14ac:dyDescent="0.2">
      <c r="B90" s="113" t="s">
        <v>50</v>
      </c>
      <c r="D90" s="40"/>
      <c r="E90" s="75" t="s">
        <v>149</v>
      </c>
      <c r="F90" s="75"/>
      <c r="G90" s="30" t="s">
        <v>312</v>
      </c>
      <c r="J90" s="30"/>
      <c r="K90" s="30"/>
      <c r="L90" s="30"/>
      <c r="M90" s="30"/>
      <c r="N90" s="30" t="s">
        <v>267</v>
      </c>
      <c r="P90" s="30" t="s">
        <v>197</v>
      </c>
      <c r="Q90" s="91"/>
      <c r="R90" s="29" t="s">
        <v>47</v>
      </c>
      <c r="S90" s="39">
        <f t="shared" ref="S90:S95" si="57">IF(Suggested="Yes",AA90,AG90)</f>
        <v>81</v>
      </c>
      <c r="T90" s="37" t="s">
        <v>43</v>
      </c>
      <c r="U90" s="5" t="str">
        <f>+Instructions!$B$3</f>
        <v>J</v>
      </c>
      <c r="V90" s="52"/>
      <c r="W90" s="56">
        <f>+Instructions!$C$22</f>
        <v>0</v>
      </c>
      <c r="X90" s="17">
        <f t="shared" ref="X90:X95" si="58">ROUND($AA90*(1-W90)+0.004999,2)</f>
        <v>81</v>
      </c>
      <c r="Y90" s="52"/>
      <c r="Z90" s="6" t="s">
        <v>392</v>
      </c>
      <c r="AA90" s="39">
        <v>81</v>
      </c>
      <c r="AB90" s="60">
        <f t="shared" ref="AB90:AB95" si="59">+W90</f>
        <v>0</v>
      </c>
      <c r="AC90" s="17">
        <f t="shared" ref="AC90:AC95" si="60">+X90</f>
        <v>81</v>
      </c>
      <c r="AD90" s="12">
        <f t="shared" ref="AD90:AD95" si="61">(AG90-AC90)/AG90</f>
        <v>0</v>
      </c>
      <c r="AE90" s="121"/>
      <c r="AF90" s="128">
        <v>1</v>
      </c>
      <c r="AG90" s="38">
        <f t="shared" ref="AG90:AG95" si="62">SUM(AJ90:AL90)+AE90</f>
        <v>81</v>
      </c>
      <c r="AH90" s="52"/>
      <c r="AJ90" s="17">
        <f t="shared" ref="AJ90:AJ95" si="63">ROUND(AC90/(1-VLOOKUP(AF90,Group,2,FALSE)),2)</f>
        <v>81</v>
      </c>
      <c r="AK90" s="17">
        <f t="shared" ref="AK90:AK95" si="64">IF(VLOOKUP(AF90,Group,5,FALSE)="YES",VLOOKUP(ROUND(ROUND(AJ90,1)-AJ90,2),Round,2,FALSE)+VLOOKUP(AF90,Group,6,FALSE),0)</f>
        <v>0</v>
      </c>
      <c r="AL90" s="17">
        <f t="shared" ref="AL90:AL95" si="65">IF(VLOOKUP(AF90,Group,7,FALSE)="",0,ROUND(AJ90-0.04999,1)-AJ90+AM90)</f>
        <v>0</v>
      </c>
      <c r="AM90" s="17" t="str">
        <f t="shared" ref="AM90:AM95" si="66">IF(VLOOKUP(AF90,Group,7,FALSE)="","",VLOOKUP(AF90,Group,7,FALSE))</f>
        <v/>
      </c>
      <c r="AO90" s="31" t="s">
        <v>54</v>
      </c>
    </row>
    <row r="91" spans="2:41" s="3" customFormat="1" ht="9.9499999999999993" customHeight="1" x14ac:dyDescent="0.2">
      <c r="B91" s="113" t="s">
        <v>50</v>
      </c>
      <c r="D91" s="40"/>
      <c r="E91" s="75" t="s">
        <v>149</v>
      </c>
      <c r="F91" s="75"/>
      <c r="G91" s="30" t="s">
        <v>281</v>
      </c>
      <c r="J91" s="30"/>
      <c r="K91" s="30"/>
      <c r="L91" s="30"/>
      <c r="M91" s="30"/>
      <c r="N91" s="30" t="s">
        <v>265</v>
      </c>
      <c r="P91" s="30" t="s">
        <v>198</v>
      </c>
      <c r="Q91" s="91"/>
      <c r="R91" s="29" t="s">
        <v>47</v>
      </c>
      <c r="S91" s="39">
        <f t="shared" si="57"/>
        <v>81</v>
      </c>
      <c r="T91" s="37" t="s">
        <v>43</v>
      </c>
      <c r="U91" s="5" t="str">
        <f>+Instructions!$B$3</f>
        <v>J</v>
      </c>
      <c r="V91" s="52"/>
      <c r="W91" s="56">
        <f>+Instructions!$C$22</f>
        <v>0</v>
      </c>
      <c r="X91" s="17">
        <f t="shared" si="58"/>
        <v>81</v>
      </c>
      <c r="Y91" s="52"/>
      <c r="Z91" s="6" t="s">
        <v>392</v>
      </c>
      <c r="AA91" s="39">
        <v>81</v>
      </c>
      <c r="AB91" s="60">
        <f t="shared" si="59"/>
        <v>0</v>
      </c>
      <c r="AC91" s="17">
        <f t="shared" si="60"/>
        <v>81</v>
      </c>
      <c r="AD91" s="12">
        <f t="shared" si="61"/>
        <v>0</v>
      </c>
      <c r="AE91" s="121"/>
      <c r="AF91" s="128">
        <v>1</v>
      </c>
      <c r="AG91" s="38">
        <f t="shared" si="62"/>
        <v>81</v>
      </c>
      <c r="AH91" s="52"/>
      <c r="AJ91" s="17">
        <f t="shared" si="63"/>
        <v>81</v>
      </c>
      <c r="AK91" s="17">
        <f t="shared" si="64"/>
        <v>0</v>
      </c>
      <c r="AL91" s="17">
        <f t="shared" si="65"/>
        <v>0</v>
      </c>
      <c r="AM91" s="17" t="str">
        <f t="shared" si="66"/>
        <v/>
      </c>
      <c r="AO91" s="31" t="s">
        <v>54</v>
      </c>
    </row>
    <row r="92" spans="2:41" s="3" customFormat="1" ht="9.9499999999999993" customHeight="1" x14ac:dyDescent="0.2">
      <c r="B92" s="113" t="s">
        <v>50</v>
      </c>
      <c r="D92" s="40"/>
      <c r="E92" s="75" t="s">
        <v>149</v>
      </c>
      <c r="F92" s="75"/>
      <c r="G92" s="30" t="s">
        <v>298</v>
      </c>
      <c r="J92" s="30"/>
      <c r="K92" s="30"/>
      <c r="L92" s="30"/>
      <c r="M92" s="30"/>
      <c r="N92" s="30" t="s">
        <v>287</v>
      </c>
      <c r="P92" s="30" t="s">
        <v>199</v>
      </c>
      <c r="Q92" s="91"/>
      <c r="R92" s="29" t="s">
        <v>47</v>
      </c>
      <c r="S92" s="39">
        <f t="shared" si="57"/>
        <v>81</v>
      </c>
      <c r="T92" s="37" t="s">
        <v>43</v>
      </c>
      <c r="U92" s="5" t="str">
        <f>+Instructions!$B$3</f>
        <v>J</v>
      </c>
      <c r="V92" s="52"/>
      <c r="W92" s="56">
        <f>+Instructions!$C$22</f>
        <v>0</v>
      </c>
      <c r="X92" s="17">
        <f t="shared" si="58"/>
        <v>81</v>
      </c>
      <c r="Y92" s="52"/>
      <c r="Z92" s="6" t="s">
        <v>392</v>
      </c>
      <c r="AA92" s="39">
        <v>81</v>
      </c>
      <c r="AB92" s="60">
        <f t="shared" si="59"/>
        <v>0</v>
      </c>
      <c r="AC92" s="17">
        <f t="shared" si="60"/>
        <v>81</v>
      </c>
      <c r="AD92" s="12">
        <f t="shared" si="61"/>
        <v>0</v>
      </c>
      <c r="AE92" s="121"/>
      <c r="AF92" s="128">
        <v>1</v>
      </c>
      <c r="AG92" s="38">
        <f t="shared" si="62"/>
        <v>81</v>
      </c>
      <c r="AH92" s="52"/>
      <c r="AJ92" s="17">
        <f t="shared" si="63"/>
        <v>81</v>
      </c>
      <c r="AK92" s="17">
        <f t="shared" si="64"/>
        <v>0</v>
      </c>
      <c r="AL92" s="17">
        <f t="shared" si="65"/>
        <v>0</v>
      </c>
      <c r="AM92" s="17" t="str">
        <f t="shared" si="66"/>
        <v/>
      </c>
      <c r="AO92" s="31" t="s">
        <v>54</v>
      </c>
    </row>
    <row r="93" spans="2:41" s="3" customFormat="1" ht="9.9499999999999993" customHeight="1" x14ac:dyDescent="0.2">
      <c r="B93" s="113" t="s">
        <v>50</v>
      </c>
      <c r="D93" s="40"/>
      <c r="E93" s="75" t="s">
        <v>149</v>
      </c>
      <c r="F93" s="75"/>
      <c r="G93" s="30" t="s">
        <v>283</v>
      </c>
      <c r="J93" s="30"/>
      <c r="K93" s="30"/>
      <c r="L93" s="30"/>
      <c r="M93" s="30"/>
      <c r="N93" s="30" t="s">
        <v>265</v>
      </c>
      <c r="P93" s="30" t="s">
        <v>200</v>
      </c>
      <c r="Q93" s="91"/>
      <c r="R93" s="29" t="s">
        <v>47</v>
      </c>
      <c r="S93" s="39">
        <f t="shared" si="57"/>
        <v>81</v>
      </c>
      <c r="T93" s="37" t="s">
        <v>43</v>
      </c>
      <c r="U93" s="5" t="str">
        <f>+Instructions!$B$3</f>
        <v>J</v>
      </c>
      <c r="V93" s="52"/>
      <c r="W93" s="56">
        <f>+Instructions!$C$22</f>
        <v>0</v>
      </c>
      <c r="X93" s="17">
        <f t="shared" si="58"/>
        <v>81</v>
      </c>
      <c r="Y93" s="52"/>
      <c r="Z93" s="6" t="s">
        <v>392</v>
      </c>
      <c r="AA93" s="39">
        <v>81</v>
      </c>
      <c r="AB93" s="60">
        <f t="shared" si="59"/>
        <v>0</v>
      </c>
      <c r="AC93" s="17">
        <f t="shared" si="60"/>
        <v>81</v>
      </c>
      <c r="AD93" s="12">
        <f t="shared" si="61"/>
        <v>0</v>
      </c>
      <c r="AE93" s="121"/>
      <c r="AF93" s="128">
        <v>1</v>
      </c>
      <c r="AG93" s="38">
        <f t="shared" si="62"/>
        <v>81</v>
      </c>
      <c r="AH93" s="52"/>
      <c r="AJ93" s="17">
        <f t="shared" si="63"/>
        <v>81</v>
      </c>
      <c r="AK93" s="17">
        <f t="shared" si="64"/>
        <v>0</v>
      </c>
      <c r="AL93" s="17">
        <f t="shared" si="65"/>
        <v>0</v>
      </c>
      <c r="AM93" s="17" t="str">
        <f t="shared" si="66"/>
        <v/>
      </c>
      <c r="AO93" s="31" t="s">
        <v>54</v>
      </c>
    </row>
    <row r="94" spans="2:41" s="3" customFormat="1" ht="9.9499999999999993" customHeight="1" x14ac:dyDescent="0.2">
      <c r="B94" s="113" t="s">
        <v>50</v>
      </c>
      <c r="D94" s="40"/>
      <c r="E94" s="75" t="s">
        <v>149</v>
      </c>
      <c r="F94" s="75"/>
      <c r="G94" s="30" t="s">
        <v>313</v>
      </c>
      <c r="J94" s="30"/>
      <c r="K94" s="30"/>
      <c r="L94" s="30"/>
      <c r="M94" s="30"/>
      <c r="N94" s="30" t="s">
        <v>265</v>
      </c>
      <c r="P94" s="30" t="s">
        <v>201</v>
      </c>
      <c r="Q94" s="91"/>
      <c r="R94" s="29" t="s">
        <v>47</v>
      </c>
      <c r="S94" s="39">
        <f t="shared" si="57"/>
        <v>81</v>
      </c>
      <c r="T94" s="37" t="s">
        <v>43</v>
      </c>
      <c r="U94" s="5" t="str">
        <f>+Instructions!$B$3</f>
        <v>J</v>
      </c>
      <c r="V94" s="52"/>
      <c r="W94" s="56">
        <f>+Instructions!$C$22</f>
        <v>0</v>
      </c>
      <c r="X94" s="17">
        <f t="shared" si="58"/>
        <v>81</v>
      </c>
      <c r="Y94" s="52"/>
      <c r="Z94" s="6" t="s">
        <v>392</v>
      </c>
      <c r="AA94" s="39">
        <v>81</v>
      </c>
      <c r="AB94" s="60">
        <f t="shared" si="59"/>
        <v>0</v>
      </c>
      <c r="AC94" s="17">
        <f t="shared" si="60"/>
        <v>81</v>
      </c>
      <c r="AD94" s="12">
        <f t="shared" si="61"/>
        <v>0</v>
      </c>
      <c r="AE94" s="121"/>
      <c r="AF94" s="128">
        <v>1</v>
      </c>
      <c r="AG94" s="38">
        <f t="shared" si="62"/>
        <v>81</v>
      </c>
      <c r="AH94" s="52"/>
      <c r="AJ94" s="17">
        <f t="shared" si="63"/>
        <v>81</v>
      </c>
      <c r="AK94" s="17">
        <f t="shared" si="64"/>
        <v>0</v>
      </c>
      <c r="AL94" s="17">
        <f t="shared" si="65"/>
        <v>0</v>
      </c>
      <c r="AM94" s="17" t="str">
        <f t="shared" si="66"/>
        <v/>
      </c>
      <c r="AO94" s="31" t="s">
        <v>54</v>
      </c>
    </row>
    <row r="95" spans="2:41" s="3" customFormat="1" ht="9.9499999999999993" customHeight="1" x14ac:dyDescent="0.2">
      <c r="B95" s="113" t="s">
        <v>50</v>
      </c>
      <c r="D95" s="40"/>
      <c r="E95" s="75" t="s">
        <v>149</v>
      </c>
      <c r="F95" s="75"/>
      <c r="G95" s="30" t="s">
        <v>284</v>
      </c>
      <c r="J95" s="30"/>
      <c r="K95" s="30"/>
      <c r="L95" s="30"/>
      <c r="M95" s="30"/>
      <c r="N95" s="30" t="s">
        <v>265</v>
      </c>
      <c r="P95" s="30" t="s">
        <v>202</v>
      </c>
      <c r="Q95" s="91"/>
      <c r="R95" s="29" t="s">
        <v>47</v>
      </c>
      <c r="S95" s="39">
        <f t="shared" si="57"/>
        <v>81</v>
      </c>
      <c r="T95" s="37" t="s">
        <v>43</v>
      </c>
      <c r="U95" s="5" t="str">
        <f>+Instructions!$B$3</f>
        <v>J</v>
      </c>
      <c r="V95" s="52"/>
      <c r="W95" s="56">
        <f>+Instructions!$C$22</f>
        <v>0</v>
      </c>
      <c r="X95" s="17">
        <f t="shared" si="58"/>
        <v>81</v>
      </c>
      <c r="Y95" s="52"/>
      <c r="Z95" s="6" t="s">
        <v>392</v>
      </c>
      <c r="AA95" s="39">
        <v>81</v>
      </c>
      <c r="AB95" s="60">
        <f t="shared" si="59"/>
        <v>0</v>
      </c>
      <c r="AC95" s="17">
        <f t="shared" si="60"/>
        <v>81</v>
      </c>
      <c r="AD95" s="12">
        <f t="shared" si="61"/>
        <v>0</v>
      </c>
      <c r="AE95" s="121"/>
      <c r="AF95" s="128">
        <v>1</v>
      </c>
      <c r="AG95" s="38">
        <f t="shared" si="62"/>
        <v>81</v>
      </c>
      <c r="AH95" s="52"/>
      <c r="AJ95" s="17">
        <f t="shared" si="63"/>
        <v>81</v>
      </c>
      <c r="AK95" s="17">
        <f t="shared" si="64"/>
        <v>0</v>
      </c>
      <c r="AL95" s="17">
        <f t="shared" si="65"/>
        <v>0</v>
      </c>
      <c r="AM95" s="17" t="str">
        <f t="shared" si="66"/>
        <v/>
      </c>
      <c r="AO95" s="31" t="s">
        <v>54</v>
      </c>
    </row>
    <row r="96" spans="2:41" s="3" customFormat="1" ht="2.85" customHeight="1" x14ac:dyDescent="0.2">
      <c r="C96" s="74"/>
      <c r="E96" s="30"/>
      <c r="P96" s="4"/>
      <c r="Q96" s="6"/>
      <c r="S96" s="21"/>
      <c r="T96" s="68"/>
      <c r="U96" s="5"/>
      <c r="V96" s="52"/>
      <c r="W96" s="70"/>
      <c r="X96" s="70"/>
      <c r="Y96" s="52"/>
      <c r="Z96" s="39"/>
      <c r="AA96" s="17"/>
      <c r="AB96" s="15"/>
      <c r="AC96" s="15"/>
      <c r="AD96" s="15"/>
      <c r="AE96" s="15"/>
      <c r="AF96" s="65"/>
      <c r="AG96" s="17"/>
      <c r="AH96" s="52"/>
      <c r="AO96" s="31" t="s">
        <v>54</v>
      </c>
    </row>
    <row r="97" spans="2:41" s="3" customFormat="1" ht="9.9499999999999993" customHeight="1" x14ac:dyDescent="0.2">
      <c r="C97" s="74"/>
      <c r="D97" s="40" t="s">
        <v>344</v>
      </c>
      <c r="E97" s="182" t="s">
        <v>345</v>
      </c>
      <c r="M97" s="182" t="s">
        <v>264</v>
      </c>
      <c r="P97" s="4"/>
      <c r="Q97" s="6"/>
      <c r="S97" s="21"/>
      <c r="T97" s="68"/>
      <c r="U97" s="5"/>
      <c r="V97" s="52"/>
      <c r="W97" s="70"/>
      <c r="X97" s="70"/>
      <c r="Y97" s="52"/>
      <c r="Z97" s="39"/>
      <c r="AA97" s="17"/>
      <c r="AB97" s="15"/>
      <c r="AC97" s="15"/>
      <c r="AD97" s="15"/>
      <c r="AE97" s="15"/>
      <c r="AF97" s="65"/>
      <c r="AG97" s="17"/>
      <c r="AH97" s="52"/>
      <c r="AO97" s="31" t="s">
        <v>54</v>
      </c>
    </row>
    <row r="98" spans="2:41" s="3" customFormat="1" ht="2.85" customHeight="1" x14ac:dyDescent="0.2">
      <c r="C98" s="74"/>
      <c r="E98" s="30"/>
      <c r="P98" s="4"/>
      <c r="Q98" s="6"/>
      <c r="S98" s="21"/>
      <c r="T98" s="68"/>
      <c r="U98" s="5"/>
      <c r="V98" s="52"/>
      <c r="W98" s="70"/>
      <c r="X98" s="70"/>
      <c r="Y98" s="52"/>
      <c r="Z98" s="39"/>
      <c r="AA98" s="17"/>
      <c r="AB98" s="15"/>
      <c r="AC98" s="15"/>
      <c r="AD98" s="15"/>
      <c r="AE98" s="15"/>
      <c r="AF98" s="65"/>
      <c r="AG98" s="17"/>
      <c r="AH98" s="52"/>
      <c r="AO98" s="31" t="s">
        <v>54</v>
      </c>
    </row>
    <row r="99" spans="2:41" s="3" customFormat="1" ht="10.5" customHeight="1" x14ac:dyDescent="0.2">
      <c r="C99" s="184" t="s">
        <v>255</v>
      </c>
      <c r="E99" s="30"/>
      <c r="P99" s="4"/>
      <c r="Q99" s="6"/>
      <c r="S99" s="21"/>
      <c r="T99" s="68"/>
      <c r="U99" s="5"/>
      <c r="V99" s="52"/>
      <c r="W99" s="70"/>
      <c r="X99" s="70"/>
      <c r="Y99" s="52"/>
      <c r="Z99" s="39"/>
      <c r="AA99" s="17"/>
      <c r="AB99" s="15"/>
      <c r="AC99" s="15"/>
      <c r="AD99" s="15"/>
      <c r="AE99" s="15"/>
      <c r="AF99" s="65"/>
      <c r="AG99" s="17"/>
      <c r="AH99" s="52"/>
      <c r="AO99" s="31" t="s">
        <v>54</v>
      </c>
    </row>
    <row r="100" spans="2:41" s="3" customFormat="1" ht="9.9499999999999993" customHeight="1" x14ac:dyDescent="0.2">
      <c r="C100" s="193" t="s">
        <v>357</v>
      </c>
      <c r="E100" s="174"/>
      <c r="F100" s="174"/>
      <c r="G100" s="174"/>
      <c r="H100" s="174"/>
      <c r="J100" s="174"/>
      <c r="K100" s="174"/>
      <c r="L100" s="174"/>
      <c r="M100" s="189" t="s">
        <v>303</v>
      </c>
      <c r="O100" s="174"/>
      <c r="Q100" s="175"/>
      <c r="R100" s="174"/>
      <c r="S100" s="176"/>
      <c r="T100" s="68"/>
      <c r="U100" s="5"/>
      <c r="V100" s="52"/>
      <c r="W100" s="70"/>
      <c r="X100" s="70"/>
      <c r="Y100" s="52"/>
      <c r="Z100" s="39"/>
      <c r="AA100" s="17"/>
      <c r="AB100" s="15"/>
      <c r="AC100" s="15"/>
      <c r="AD100" s="15"/>
      <c r="AE100" s="15"/>
      <c r="AF100" s="65"/>
      <c r="AG100" s="17"/>
      <c r="AH100" s="52"/>
      <c r="AO100" s="31" t="s">
        <v>54</v>
      </c>
    </row>
    <row r="101" spans="2:41" s="3" customFormat="1" ht="2.85" customHeight="1" x14ac:dyDescent="0.2">
      <c r="C101" s="74"/>
      <c r="E101" s="30"/>
      <c r="P101" s="4"/>
      <c r="Q101" s="6"/>
      <c r="S101" s="21"/>
      <c r="T101" s="68"/>
      <c r="U101" s="5"/>
      <c r="V101" s="52"/>
      <c r="W101" s="70"/>
      <c r="X101" s="70"/>
      <c r="Y101" s="52"/>
      <c r="Z101" s="39"/>
      <c r="AA101" s="17"/>
      <c r="AB101" s="15"/>
      <c r="AC101" s="15"/>
      <c r="AD101" s="15"/>
      <c r="AE101" s="15"/>
      <c r="AF101" s="65"/>
      <c r="AG101" s="17"/>
      <c r="AH101" s="52"/>
      <c r="AO101" s="31" t="s">
        <v>54</v>
      </c>
    </row>
    <row r="102" spans="2:41" s="3" customFormat="1" ht="9.9499999999999993" customHeight="1" x14ac:dyDescent="0.2">
      <c r="B102" s="113" t="s">
        <v>50</v>
      </c>
      <c r="D102" s="40"/>
      <c r="E102" s="75" t="s">
        <v>135</v>
      </c>
      <c r="F102" s="75"/>
      <c r="G102" s="30" t="s">
        <v>304</v>
      </c>
      <c r="J102" s="30"/>
      <c r="K102" s="30"/>
      <c r="L102" s="30"/>
      <c r="M102" s="30"/>
      <c r="N102" s="30" t="s">
        <v>265</v>
      </c>
      <c r="P102" s="30" t="s">
        <v>96</v>
      </c>
      <c r="Q102" s="91"/>
      <c r="R102" s="29"/>
      <c r="S102" s="39">
        <f t="shared" ref="S102:S110" si="67">IF(Suggested="Yes",AA102,AG102)</f>
        <v>74.7</v>
      </c>
      <c r="T102" s="37" t="s">
        <v>43</v>
      </c>
      <c r="U102" s="5" t="str">
        <f>+Instructions!$B$3</f>
        <v>J</v>
      </c>
      <c r="V102" s="52"/>
      <c r="W102" s="56">
        <f>+Instructions!$C$22</f>
        <v>0</v>
      </c>
      <c r="X102" s="17">
        <f t="shared" ref="X102:X110" si="68">ROUND($AA102*(1-W102)+0.004999,2)</f>
        <v>74.7</v>
      </c>
      <c r="Y102" s="52"/>
      <c r="Z102" s="6" t="s">
        <v>392</v>
      </c>
      <c r="AA102" s="39">
        <v>74.7</v>
      </c>
      <c r="AB102" s="60">
        <f t="shared" ref="AB102:AC105" si="69">+W102</f>
        <v>0</v>
      </c>
      <c r="AC102" s="17">
        <f t="shared" si="69"/>
        <v>74.7</v>
      </c>
      <c r="AD102" s="12">
        <f t="shared" ref="AD102:AD110" si="70">(AG102-AC102)/AG102</f>
        <v>0</v>
      </c>
      <c r="AE102" s="121"/>
      <c r="AF102" s="128">
        <v>1</v>
      </c>
      <c r="AG102" s="38">
        <f t="shared" ref="AG102:AG110" si="71">SUM(AJ102:AL102)+AE102</f>
        <v>74.7</v>
      </c>
      <c r="AH102" s="52"/>
      <c r="AJ102" s="17">
        <f t="shared" ref="AJ102:AJ110" si="72">ROUND(AC102/(1-VLOOKUP(AF102,Group,2,FALSE)),2)</f>
        <v>74.7</v>
      </c>
      <c r="AK102" s="17">
        <f t="shared" ref="AK102:AK110" si="73">IF(VLOOKUP(AF102,Group,5,FALSE)="YES",VLOOKUP(ROUND(ROUND(AJ102,1)-AJ102,2),Round,2,FALSE)+VLOOKUP(AF102,Group,6,FALSE),0)</f>
        <v>0</v>
      </c>
      <c r="AL102" s="17">
        <f t="shared" ref="AL102:AL110" si="74">IF(VLOOKUP(AF102,Group,7,FALSE)="",0,ROUND(AJ102-0.04999,1)-AJ102+AM102)</f>
        <v>0</v>
      </c>
      <c r="AM102" s="17" t="str">
        <f t="shared" ref="AM102:AM110" si="75">IF(VLOOKUP(AF102,Group,7,FALSE)="","",VLOOKUP(AF102,Group,7,FALSE))</f>
        <v/>
      </c>
      <c r="AO102" s="31" t="s">
        <v>54</v>
      </c>
    </row>
    <row r="103" spans="2:41" s="3" customFormat="1" ht="9.9499999999999993" customHeight="1" x14ac:dyDescent="0.2">
      <c r="B103" s="113" t="s">
        <v>50</v>
      </c>
      <c r="D103" s="40"/>
      <c r="E103" s="75" t="s">
        <v>135</v>
      </c>
      <c r="F103" s="75"/>
      <c r="G103" s="30" t="s">
        <v>314</v>
      </c>
      <c r="J103" s="30"/>
      <c r="K103" s="30"/>
      <c r="L103" s="30"/>
      <c r="M103" s="30"/>
      <c r="N103" s="30" t="s">
        <v>265</v>
      </c>
      <c r="P103" s="30" t="s">
        <v>97</v>
      </c>
      <c r="Q103" s="91"/>
      <c r="R103" s="29"/>
      <c r="S103" s="39">
        <f t="shared" si="67"/>
        <v>74.7</v>
      </c>
      <c r="T103" s="37" t="s">
        <v>43</v>
      </c>
      <c r="U103" s="5" t="str">
        <f>+Instructions!$B$3</f>
        <v>J</v>
      </c>
      <c r="V103" s="52"/>
      <c r="W103" s="56">
        <f>+Instructions!$C$22</f>
        <v>0</v>
      </c>
      <c r="X103" s="17">
        <f t="shared" si="68"/>
        <v>74.7</v>
      </c>
      <c r="Y103" s="52"/>
      <c r="Z103" s="6" t="s">
        <v>392</v>
      </c>
      <c r="AA103" s="39">
        <v>74.7</v>
      </c>
      <c r="AB103" s="60">
        <f t="shared" si="69"/>
        <v>0</v>
      </c>
      <c r="AC103" s="17">
        <f t="shared" si="69"/>
        <v>74.7</v>
      </c>
      <c r="AD103" s="12">
        <f t="shared" si="70"/>
        <v>0</v>
      </c>
      <c r="AE103" s="121"/>
      <c r="AF103" s="128">
        <v>1</v>
      </c>
      <c r="AG103" s="38">
        <f t="shared" si="71"/>
        <v>74.7</v>
      </c>
      <c r="AH103" s="52"/>
      <c r="AJ103" s="17">
        <f t="shared" si="72"/>
        <v>74.7</v>
      </c>
      <c r="AK103" s="17">
        <f t="shared" si="73"/>
        <v>0</v>
      </c>
      <c r="AL103" s="17">
        <f t="shared" si="74"/>
        <v>0</v>
      </c>
      <c r="AM103" s="17" t="str">
        <f t="shared" si="75"/>
        <v/>
      </c>
      <c r="AO103" s="31" t="s">
        <v>54</v>
      </c>
    </row>
    <row r="104" spans="2:41" s="3" customFormat="1" ht="9.9499999999999993" customHeight="1" x14ac:dyDescent="0.2">
      <c r="B104" s="113" t="s">
        <v>50</v>
      </c>
      <c r="D104" s="40"/>
      <c r="E104" s="75" t="s">
        <v>135</v>
      </c>
      <c r="F104" s="75"/>
      <c r="G104" s="30" t="s">
        <v>382</v>
      </c>
      <c r="H104" s="30"/>
      <c r="I104" s="30"/>
      <c r="J104" s="30"/>
      <c r="K104" s="30"/>
      <c r="L104" s="30"/>
      <c r="M104" s="30"/>
      <c r="N104" s="30" t="s">
        <v>287</v>
      </c>
      <c r="P104" s="190" t="s">
        <v>381</v>
      </c>
      <c r="Q104" s="91"/>
      <c r="R104" s="29"/>
      <c r="S104" s="39">
        <f>IF(Suggested="Yes",AA104,AG104)</f>
        <v>74.7</v>
      </c>
      <c r="T104" s="37" t="s">
        <v>43</v>
      </c>
      <c r="U104" s="5" t="str">
        <f>+Instructions!$B$3</f>
        <v>J</v>
      </c>
      <c r="V104" s="52"/>
      <c r="W104" s="56">
        <f>+Instructions!$C$22</f>
        <v>0</v>
      </c>
      <c r="X104" s="17">
        <f t="shared" si="68"/>
        <v>74.7</v>
      </c>
      <c r="Y104" s="52"/>
      <c r="Z104" s="6" t="s">
        <v>392</v>
      </c>
      <c r="AA104" s="39">
        <v>74.7</v>
      </c>
      <c r="AB104" s="60">
        <f t="shared" si="69"/>
        <v>0</v>
      </c>
      <c r="AC104" s="17">
        <f t="shared" si="69"/>
        <v>74.7</v>
      </c>
      <c r="AD104" s="12">
        <f t="shared" si="70"/>
        <v>0</v>
      </c>
      <c r="AE104" s="121"/>
      <c r="AF104" s="128">
        <v>1</v>
      </c>
      <c r="AG104" s="38">
        <f t="shared" si="71"/>
        <v>74.7</v>
      </c>
      <c r="AH104" s="52"/>
      <c r="AJ104" s="17">
        <f t="shared" si="72"/>
        <v>74.7</v>
      </c>
      <c r="AK104" s="17">
        <f t="shared" si="73"/>
        <v>0</v>
      </c>
      <c r="AL104" s="17">
        <f t="shared" si="74"/>
        <v>0</v>
      </c>
      <c r="AM104" s="17" t="str">
        <f t="shared" si="75"/>
        <v/>
      </c>
      <c r="AO104" s="31" t="s">
        <v>54</v>
      </c>
    </row>
    <row r="105" spans="2:41" s="3" customFormat="1" ht="9.9499999999999993" customHeight="1" x14ac:dyDescent="0.2">
      <c r="B105" s="113" t="s">
        <v>50</v>
      </c>
      <c r="D105" s="40"/>
      <c r="E105" s="75" t="s">
        <v>135</v>
      </c>
      <c r="F105" s="75"/>
      <c r="G105" s="30" t="s">
        <v>291</v>
      </c>
      <c r="J105" s="30"/>
      <c r="K105" s="30"/>
      <c r="L105" s="30"/>
      <c r="M105" s="30"/>
      <c r="N105" s="30" t="s">
        <v>267</v>
      </c>
      <c r="P105" s="30" t="s">
        <v>203</v>
      </c>
      <c r="Q105" s="91"/>
      <c r="R105" s="29" t="s">
        <v>47</v>
      </c>
      <c r="S105" s="39">
        <f t="shared" si="67"/>
        <v>127.3</v>
      </c>
      <c r="T105" s="37" t="s">
        <v>43</v>
      </c>
      <c r="U105" s="5" t="str">
        <f>+Instructions!$B$3</f>
        <v>J</v>
      </c>
      <c r="V105" s="52"/>
      <c r="W105" s="56">
        <f>+Instructions!$C$22</f>
        <v>0</v>
      </c>
      <c r="X105" s="17">
        <f t="shared" si="68"/>
        <v>127.3</v>
      </c>
      <c r="Y105" s="52"/>
      <c r="Z105" s="6" t="s">
        <v>392</v>
      </c>
      <c r="AA105" s="39">
        <v>127.3</v>
      </c>
      <c r="AB105" s="60">
        <f t="shared" si="69"/>
        <v>0</v>
      </c>
      <c r="AC105" s="17">
        <f t="shared" si="69"/>
        <v>127.3</v>
      </c>
      <c r="AD105" s="12">
        <f t="shared" si="70"/>
        <v>0</v>
      </c>
      <c r="AE105" s="121"/>
      <c r="AF105" s="128">
        <v>1</v>
      </c>
      <c r="AG105" s="38">
        <f t="shared" si="71"/>
        <v>127.3</v>
      </c>
      <c r="AH105" s="52"/>
      <c r="AJ105" s="17">
        <f t="shared" si="72"/>
        <v>127.3</v>
      </c>
      <c r="AK105" s="17">
        <f t="shared" si="73"/>
        <v>0</v>
      </c>
      <c r="AL105" s="17">
        <f t="shared" si="74"/>
        <v>0</v>
      </c>
      <c r="AM105" s="17" t="str">
        <f t="shared" si="75"/>
        <v/>
      </c>
      <c r="AO105" s="31" t="s">
        <v>54</v>
      </c>
    </row>
    <row r="106" spans="2:41" s="3" customFormat="1" ht="9.9499999999999993" customHeight="1" x14ac:dyDescent="0.2">
      <c r="B106" s="113" t="s">
        <v>50</v>
      </c>
      <c r="D106" s="40"/>
      <c r="E106" s="75" t="s">
        <v>135</v>
      </c>
      <c r="F106" s="75"/>
      <c r="G106" s="30" t="s">
        <v>285</v>
      </c>
      <c r="J106" s="30"/>
      <c r="K106" s="30"/>
      <c r="L106" s="30"/>
      <c r="M106" s="30"/>
      <c r="N106" s="30" t="s">
        <v>265</v>
      </c>
      <c r="P106" s="30" t="s">
        <v>204</v>
      </c>
      <c r="Q106" s="91"/>
      <c r="R106" s="29" t="s">
        <v>47</v>
      </c>
      <c r="S106" s="39">
        <f t="shared" si="67"/>
        <v>127.3</v>
      </c>
      <c r="T106" s="37" t="s">
        <v>43</v>
      </c>
      <c r="U106" s="5" t="str">
        <f>+Instructions!$B$3</f>
        <v>J</v>
      </c>
      <c r="V106" s="52"/>
      <c r="W106" s="56">
        <f>+Instructions!$C$22</f>
        <v>0</v>
      </c>
      <c r="X106" s="17">
        <f t="shared" si="68"/>
        <v>127.3</v>
      </c>
      <c r="Y106" s="52"/>
      <c r="Z106" s="6" t="s">
        <v>392</v>
      </c>
      <c r="AA106" s="39">
        <v>127.3</v>
      </c>
      <c r="AB106" s="60">
        <f t="shared" ref="AB106:AC110" si="76">+W106</f>
        <v>0</v>
      </c>
      <c r="AC106" s="17">
        <f t="shared" si="76"/>
        <v>127.3</v>
      </c>
      <c r="AD106" s="12">
        <f t="shared" si="70"/>
        <v>0</v>
      </c>
      <c r="AE106" s="121"/>
      <c r="AF106" s="128">
        <v>1</v>
      </c>
      <c r="AG106" s="38">
        <f t="shared" si="71"/>
        <v>127.3</v>
      </c>
      <c r="AH106" s="52"/>
      <c r="AJ106" s="17">
        <f t="shared" si="72"/>
        <v>127.3</v>
      </c>
      <c r="AK106" s="17">
        <f t="shared" si="73"/>
        <v>0</v>
      </c>
      <c r="AL106" s="17">
        <f t="shared" si="74"/>
        <v>0</v>
      </c>
      <c r="AM106" s="17" t="str">
        <f t="shared" si="75"/>
        <v/>
      </c>
      <c r="AO106" s="31" t="s">
        <v>54</v>
      </c>
    </row>
    <row r="107" spans="2:41" s="3" customFormat="1" ht="9.9499999999999993" customHeight="1" x14ac:dyDescent="0.2">
      <c r="B107" s="113" t="s">
        <v>50</v>
      </c>
      <c r="D107" s="40"/>
      <c r="E107" s="75" t="s">
        <v>135</v>
      </c>
      <c r="F107" s="75"/>
      <c r="G107" s="30" t="s">
        <v>298</v>
      </c>
      <c r="J107" s="30"/>
      <c r="K107" s="30"/>
      <c r="L107" s="30"/>
      <c r="M107" s="30"/>
      <c r="N107" s="30" t="s">
        <v>287</v>
      </c>
      <c r="P107" s="30" t="s">
        <v>205</v>
      </c>
      <c r="Q107" s="91"/>
      <c r="R107" s="29" t="s">
        <v>47</v>
      </c>
      <c r="S107" s="39">
        <f t="shared" si="67"/>
        <v>127.3</v>
      </c>
      <c r="T107" s="37" t="s">
        <v>43</v>
      </c>
      <c r="U107" s="5" t="str">
        <f>+Instructions!$B$3</f>
        <v>J</v>
      </c>
      <c r="V107" s="52"/>
      <c r="W107" s="56">
        <f>+Instructions!$C$22</f>
        <v>0</v>
      </c>
      <c r="X107" s="17">
        <f t="shared" si="68"/>
        <v>127.3</v>
      </c>
      <c r="Y107" s="52"/>
      <c r="Z107" s="6" t="s">
        <v>392</v>
      </c>
      <c r="AA107" s="39">
        <v>127.3</v>
      </c>
      <c r="AB107" s="60">
        <f t="shared" si="76"/>
        <v>0</v>
      </c>
      <c r="AC107" s="17">
        <f t="shared" si="76"/>
        <v>127.3</v>
      </c>
      <c r="AD107" s="12">
        <f t="shared" si="70"/>
        <v>0</v>
      </c>
      <c r="AE107" s="121"/>
      <c r="AF107" s="128">
        <v>1</v>
      </c>
      <c r="AG107" s="38">
        <f t="shared" si="71"/>
        <v>127.3</v>
      </c>
      <c r="AH107" s="52"/>
      <c r="AJ107" s="17">
        <f t="shared" si="72"/>
        <v>127.3</v>
      </c>
      <c r="AK107" s="17">
        <f t="shared" si="73"/>
        <v>0</v>
      </c>
      <c r="AL107" s="17">
        <f t="shared" si="74"/>
        <v>0</v>
      </c>
      <c r="AM107" s="17" t="str">
        <f t="shared" si="75"/>
        <v/>
      </c>
      <c r="AO107" s="31" t="s">
        <v>54</v>
      </c>
    </row>
    <row r="108" spans="2:41" s="3" customFormat="1" ht="9.9499999999999993" customHeight="1" x14ac:dyDescent="0.2">
      <c r="B108" s="113" t="s">
        <v>50</v>
      </c>
      <c r="D108" s="40"/>
      <c r="E108" s="75" t="s">
        <v>135</v>
      </c>
      <c r="F108" s="75"/>
      <c r="G108" s="30" t="s">
        <v>313</v>
      </c>
      <c r="J108" s="30"/>
      <c r="K108" s="30"/>
      <c r="L108" s="30"/>
      <c r="M108" s="30"/>
      <c r="N108" s="30" t="s">
        <v>265</v>
      </c>
      <c r="P108" s="30" t="s">
        <v>206</v>
      </c>
      <c r="Q108" s="91"/>
      <c r="R108" s="29" t="s">
        <v>47</v>
      </c>
      <c r="S108" s="39">
        <f t="shared" si="67"/>
        <v>127.3</v>
      </c>
      <c r="T108" s="37" t="s">
        <v>43</v>
      </c>
      <c r="U108" s="5" t="str">
        <f>+Instructions!$B$3</f>
        <v>J</v>
      </c>
      <c r="V108" s="52"/>
      <c r="W108" s="56">
        <f>+Instructions!$C$22</f>
        <v>0</v>
      </c>
      <c r="X108" s="17">
        <f t="shared" si="68"/>
        <v>127.3</v>
      </c>
      <c r="Y108" s="52"/>
      <c r="Z108" s="6" t="s">
        <v>392</v>
      </c>
      <c r="AA108" s="39">
        <v>127.3</v>
      </c>
      <c r="AB108" s="60">
        <f t="shared" si="76"/>
        <v>0</v>
      </c>
      <c r="AC108" s="17">
        <f t="shared" si="76"/>
        <v>127.3</v>
      </c>
      <c r="AD108" s="12">
        <f t="shared" si="70"/>
        <v>0</v>
      </c>
      <c r="AE108" s="121"/>
      <c r="AF108" s="128">
        <v>1</v>
      </c>
      <c r="AG108" s="38">
        <f t="shared" si="71"/>
        <v>127.3</v>
      </c>
      <c r="AH108" s="52"/>
      <c r="AJ108" s="17">
        <f t="shared" si="72"/>
        <v>127.3</v>
      </c>
      <c r="AK108" s="17">
        <f t="shared" si="73"/>
        <v>0</v>
      </c>
      <c r="AL108" s="17">
        <f t="shared" si="74"/>
        <v>0</v>
      </c>
      <c r="AM108" s="17" t="str">
        <f t="shared" si="75"/>
        <v/>
      </c>
      <c r="AO108" s="31" t="s">
        <v>54</v>
      </c>
    </row>
    <row r="109" spans="2:41" s="3" customFormat="1" ht="9.9499999999999993" customHeight="1" x14ac:dyDescent="0.2">
      <c r="B109" s="113" t="s">
        <v>50</v>
      </c>
      <c r="D109" s="40"/>
      <c r="E109" s="75" t="s">
        <v>135</v>
      </c>
      <c r="F109" s="75"/>
      <c r="G109" s="30" t="s">
        <v>315</v>
      </c>
      <c r="J109" s="30"/>
      <c r="K109" s="30"/>
      <c r="L109" s="30"/>
      <c r="M109" s="30"/>
      <c r="N109" s="30" t="s">
        <v>265</v>
      </c>
      <c r="P109" s="30" t="s">
        <v>207</v>
      </c>
      <c r="Q109" s="91"/>
      <c r="R109" s="29" t="s">
        <v>47</v>
      </c>
      <c r="S109" s="39">
        <f t="shared" si="67"/>
        <v>127.3</v>
      </c>
      <c r="T109" s="37" t="s">
        <v>43</v>
      </c>
      <c r="U109" s="5" t="str">
        <f>+Instructions!$B$3</f>
        <v>J</v>
      </c>
      <c r="V109" s="52"/>
      <c r="W109" s="56">
        <f>+Instructions!$C$22</f>
        <v>0</v>
      </c>
      <c r="X109" s="17">
        <f t="shared" si="68"/>
        <v>127.3</v>
      </c>
      <c r="Y109" s="52"/>
      <c r="Z109" s="6" t="s">
        <v>392</v>
      </c>
      <c r="AA109" s="39">
        <v>127.3</v>
      </c>
      <c r="AB109" s="60">
        <f t="shared" si="76"/>
        <v>0</v>
      </c>
      <c r="AC109" s="17">
        <f t="shared" si="76"/>
        <v>127.3</v>
      </c>
      <c r="AD109" s="12">
        <f t="shared" si="70"/>
        <v>0</v>
      </c>
      <c r="AE109" s="121"/>
      <c r="AF109" s="128">
        <v>1</v>
      </c>
      <c r="AG109" s="38">
        <f t="shared" si="71"/>
        <v>127.3</v>
      </c>
      <c r="AH109" s="52"/>
      <c r="AJ109" s="17">
        <f t="shared" si="72"/>
        <v>127.3</v>
      </c>
      <c r="AK109" s="17">
        <f t="shared" si="73"/>
        <v>0</v>
      </c>
      <c r="AL109" s="17">
        <f t="shared" si="74"/>
        <v>0</v>
      </c>
      <c r="AM109" s="17" t="str">
        <f t="shared" si="75"/>
        <v/>
      </c>
      <c r="AO109" s="31" t="s">
        <v>54</v>
      </c>
    </row>
    <row r="110" spans="2:41" s="3" customFormat="1" ht="9.9499999999999993" customHeight="1" x14ac:dyDescent="0.2">
      <c r="B110" s="113" t="s">
        <v>50</v>
      </c>
      <c r="D110" s="40"/>
      <c r="E110" s="75" t="s">
        <v>135</v>
      </c>
      <c r="F110" s="75"/>
      <c r="G110" s="30" t="s">
        <v>284</v>
      </c>
      <c r="J110" s="30"/>
      <c r="K110" s="30"/>
      <c r="L110" s="30"/>
      <c r="M110" s="30"/>
      <c r="N110" s="30" t="s">
        <v>265</v>
      </c>
      <c r="P110" s="30" t="s">
        <v>208</v>
      </c>
      <c r="Q110" s="91"/>
      <c r="R110" s="29" t="s">
        <v>47</v>
      </c>
      <c r="S110" s="39">
        <f t="shared" si="67"/>
        <v>127.3</v>
      </c>
      <c r="T110" s="37" t="s">
        <v>43</v>
      </c>
      <c r="U110" s="5" t="str">
        <f>+Instructions!$B$3</f>
        <v>J</v>
      </c>
      <c r="V110" s="52"/>
      <c r="W110" s="56">
        <f>+Instructions!$C$22</f>
        <v>0</v>
      </c>
      <c r="X110" s="17">
        <f t="shared" si="68"/>
        <v>127.3</v>
      </c>
      <c r="Y110" s="52"/>
      <c r="Z110" s="6" t="s">
        <v>392</v>
      </c>
      <c r="AA110" s="39">
        <v>127.3</v>
      </c>
      <c r="AB110" s="60">
        <f t="shared" si="76"/>
        <v>0</v>
      </c>
      <c r="AC110" s="17">
        <f t="shared" si="76"/>
        <v>127.3</v>
      </c>
      <c r="AD110" s="12">
        <f t="shared" si="70"/>
        <v>0</v>
      </c>
      <c r="AE110" s="121"/>
      <c r="AF110" s="128">
        <v>1</v>
      </c>
      <c r="AG110" s="38">
        <f t="shared" si="71"/>
        <v>127.3</v>
      </c>
      <c r="AH110" s="52"/>
      <c r="AJ110" s="17">
        <f t="shared" si="72"/>
        <v>127.3</v>
      </c>
      <c r="AK110" s="17">
        <f t="shared" si="73"/>
        <v>0</v>
      </c>
      <c r="AL110" s="17">
        <f t="shared" si="74"/>
        <v>0</v>
      </c>
      <c r="AM110" s="17" t="str">
        <f t="shared" si="75"/>
        <v/>
      </c>
      <c r="AO110" s="31" t="s">
        <v>54</v>
      </c>
    </row>
    <row r="111" spans="2:41" s="3" customFormat="1" ht="2.85" customHeight="1" x14ac:dyDescent="0.2">
      <c r="C111" s="74"/>
      <c r="E111" s="30"/>
      <c r="P111" s="4"/>
      <c r="Q111" s="6"/>
      <c r="S111" s="21"/>
      <c r="T111" s="68"/>
      <c r="U111" s="5"/>
      <c r="V111" s="52"/>
      <c r="W111" s="70"/>
      <c r="X111" s="70"/>
      <c r="Y111" s="52"/>
      <c r="Z111" s="39"/>
      <c r="AA111" s="17"/>
      <c r="AB111" s="15"/>
      <c r="AC111" s="15"/>
      <c r="AD111" s="15"/>
      <c r="AE111" s="15"/>
      <c r="AF111" s="65"/>
      <c r="AG111" s="17"/>
      <c r="AH111" s="52"/>
      <c r="AO111" s="31" t="s">
        <v>54</v>
      </c>
    </row>
    <row r="112" spans="2:41" s="3" customFormat="1" ht="9.9499999999999993" customHeight="1" x14ac:dyDescent="0.2">
      <c r="C112" s="193" t="s">
        <v>358</v>
      </c>
      <c r="E112" s="174"/>
      <c r="F112" s="174"/>
      <c r="G112" s="174"/>
      <c r="H112" s="174"/>
      <c r="J112" s="174"/>
      <c r="K112" s="174"/>
      <c r="L112" s="174"/>
      <c r="M112" s="189" t="s">
        <v>274</v>
      </c>
      <c r="O112" s="174"/>
      <c r="Q112" s="175"/>
      <c r="R112" s="174"/>
      <c r="S112" s="176"/>
      <c r="T112" s="68"/>
      <c r="U112" s="5"/>
      <c r="V112" s="52"/>
      <c r="W112" s="70"/>
      <c r="X112" s="70"/>
      <c r="Y112" s="52"/>
      <c r="Z112" s="39"/>
      <c r="AA112" s="17"/>
      <c r="AB112" s="15"/>
      <c r="AC112" s="15"/>
      <c r="AD112" s="15"/>
      <c r="AE112" s="15"/>
      <c r="AF112" s="65"/>
      <c r="AG112" s="17"/>
      <c r="AH112" s="52"/>
      <c r="AO112" s="31" t="s">
        <v>54</v>
      </c>
    </row>
    <row r="113" spans="2:41" s="3" customFormat="1" ht="2.85" customHeight="1" x14ac:dyDescent="0.2">
      <c r="C113" s="74"/>
      <c r="E113" s="30"/>
      <c r="P113" s="4"/>
      <c r="Q113" s="6"/>
      <c r="S113" s="21"/>
      <c r="T113" s="68"/>
      <c r="U113" s="5"/>
      <c r="V113" s="52"/>
      <c r="W113" s="70"/>
      <c r="X113" s="70"/>
      <c r="Y113" s="52"/>
      <c r="Z113" s="39"/>
      <c r="AA113" s="17"/>
      <c r="AB113" s="15"/>
      <c r="AC113" s="15"/>
      <c r="AD113" s="15"/>
      <c r="AE113" s="15"/>
      <c r="AF113" s="65"/>
      <c r="AG113" s="17"/>
      <c r="AH113" s="52"/>
      <c r="AO113" s="31" t="s">
        <v>54</v>
      </c>
    </row>
    <row r="114" spans="2:41" s="3" customFormat="1" ht="9.9499999999999993" customHeight="1" x14ac:dyDescent="0.2">
      <c r="B114" s="113" t="s">
        <v>50</v>
      </c>
      <c r="D114" s="40"/>
      <c r="E114" s="75" t="s">
        <v>136</v>
      </c>
      <c r="F114" s="75"/>
      <c r="G114" s="30" t="s">
        <v>304</v>
      </c>
      <c r="J114" s="30"/>
      <c r="K114" s="30"/>
      <c r="L114" s="30"/>
      <c r="M114" s="30"/>
      <c r="N114" s="30" t="s">
        <v>265</v>
      </c>
      <c r="P114" s="30" t="s">
        <v>98</v>
      </c>
      <c r="Q114" s="91"/>
      <c r="R114" s="29"/>
      <c r="S114" s="39">
        <f>IF(Suggested="Yes",AA114,AG114)</f>
        <v>201.25</v>
      </c>
      <c r="T114" s="37" t="s">
        <v>43</v>
      </c>
      <c r="U114" s="5" t="str">
        <f>+Instructions!$B$3</f>
        <v>J</v>
      </c>
      <c r="V114" s="52"/>
      <c r="W114" s="56">
        <f>+Instructions!$C$22</f>
        <v>0</v>
      </c>
      <c r="X114" s="17">
        <f>ROUND($AA114*(1-W114)+0.004999,2)</f>
        <v>201.25</v>
      </c>
      <c r="Y114" s="52"/>
      <c r="Z114" s="6" t="s">
        <v>392</v>
      </c>
      <c r="AA114" s="39">
        <v>201.25</v>
      </c>
      <c r="AB114" s="60">
        <f>+W114</f>
        <v>0</v>
      </c>
      <c r="AC114" s="17">
        <f>+X114</f>
        <v>201.25</v>
      </c>
      <c r="AD114" s="12">
        <f>(AG114-AC114)/AG114</f>
        <v>0</v>
      </c>
      <c r="AE114" s="121"/>
      <c r="AF114" s="128">
        <v>1</v>
      </c>
      <c r="AG114" s="38">
        <f>SUM(AJ114:AL114)+AE114</f>
        <v>201.25</v>
      </c>
      <c r="AH114" s="52"/>
      <c r="AJ114" s="17">
        <f>ROUND(AC114/(1-VLOOKUP(AF114,Group,2,FALSE)),2)</f>
        <v>201.25</v>
      </c>
      <c r="AK114" s="17">
        <f>IF(VLOOKUP(AF114,Group,5,FALSE)="YES",VLOOKUP(ROUND(ROUND(AJ114,1)-AJ114,2),Round,2,FALSE)+VLOOKUP(AF114,Group,6,FALSE),0)</f>
        <v>0</v>
      </c>
      <c r="AL114" s="17">
        <f>IF(VLOOKUP(AF114,Group,7,FALSE)="",0,ROUND(AJ114-0.04999,1)-AJ114+AM114)</f>
        <v>0</v>
      </c>
      <c r="AM114" s="17" t="str">
        <f>IF(VLOOKUP(AF114,Group,7,FALSE)="","",VLOOKUP(AF114,Group,7,FALSE))</f>
        <v/>
      </c>
      <c r="AO114" s="31" t="s">
        <v>54</v>
      </c>
    </row>
    <row r="115" spans="2:41" s="3" customFormat="1" ht="9.9499999999999993" customHeight="1" x14ac:dyDescent="0.2">
      <c r="B115" s="113" t="s">
        <v>50</v>
      </c>
      <c r="D115" s="40"/>
      <c r="E115" s="75" t="s">
        <v>136</v>
      </c>
      <c r="F115" s="75"/>
      <c r="G115" s="30" t="s">
        <v>316</v>
      </c>
      <c r="J115" s="30"/>
      <c r="K115" s="30"/>
      <c r="L115" s="30"/>
      <c r="M115" s="30"/>
      <c r="N115" s="30" t="s">
        <v>265</v>
      </c>
      <c r="P115" s="30" t="s">
        <v>99</v>
      </c>
      <c r="Q115" s="91"/>
      <c r="R115" s="29" t="s">
        <v>47</v>
      </c>
      <c r="S115" s="39">
        <f>IF(Suggested="Yes",AA115,AG115)</f>
        <v>293.64999999999998</v>
      </c>
      <c r="T115" s="37" t="s">
        <v>43</v>
      </c>
      <c r="U115" s="5" t="str">
        <f>+Instructions!$B$3</f>
        <v>J</v>
      </c>
      <c r="V115" s="52"/>
      <c r="W115" s="56">
        <f>+Instructions!$C$22</f>
        <v>0</v>
      </c>
      <c r="X115" s="17">
        <f>ROUND($AA115*(1-W115)+0.004999,2)</f>
        <v>293.64999999999998</v>
      </c>
      <c r="Y115" s="52"/>
      <c r="Z115" s="6" t="s">
        <v>392</v>
      </c>
      <c r="AA115" s="39">
        <v>293.64999999999998</v>
      </c>
      <c r="AB115" s="60">
        <f>+W115</f>
        <v>0</v>
      </c>
      <c r="AC115" s="17">
        <f>+X115</f>
        <v>293.64999999999998</v>
      </c>
      <c r="AD115" s="12">
        <f>(AG115-AC115)/AG115</f>
        <v>0</v>
      </c>
      <c r="AE115" s="121"/>
      <c r="AF115" s="128">
        <v>1</v>
      </c>
      <c r="AG115" s="38">
        <f>SUM(AJ115:AL115)+AE115</f>
        <v>293.64999999999998</v>
      </c>
      <c r="AH115" s="52"/>
      <c r="AJ115" s="17">
        <f>ROUND(AC115/(1-VLOOKUP(AF115,Group,2,FALSE)),2)</f>
        <v>293.64999999999998</v>
      </c>
      <c r="AK115" s="17">
        <f>IF(VLOOKUP(AF115,Group,5,FALSE)="YES",VLOOKUP(ROUND(ROUND(AJ115,1)-AJ115,2),Round,2,FALSE)+VLOOKUP(AF115,Group,6,FALSE),0)</f>
        <v>0</v>
      </c>
      <c r="AL115" s="17">
        <f>IF(VLOOKUP(AF115,Group,7,FALSE)="",0,ROUND(AJ115-0.04999,1)-AJ115+AM115)</f>
        <v>0</v>
      </c>
      <c r="AM115" s="17" t="str">
        <f>IF(VLOOKUP(AF115,Group,7,FALSE)="","",VLOOKUP(AF115,Group,7,FALSE))</f>
        <v/>
      </c>
      <c r="AO115" s="31" t="s">
        <v>54</v>
      </c>
    </row>
    <row r="116" spans="2:41" s="3" customFormat="1" ht="9.9499999999999993" customHeight="1" x14ac:dyDescent="0.2">
      <c r="B116" s="113" t="s">
        <v>50</v>
      </c>
      <c r="D116" s="40"/>
      <c r="E116" s="75" t="s">
        <v>136</v>
      </c>
      <c r="F116" s="75"/>
      <c r="G116" s="30" t="s">
        <v>291</v>
      </c>
      <c r="J116" s="30"/>
      <c r="K116" s="30"/>
      <c r="L116" s="30"/>
      <c r="M116" s="30"/>
      <c r="N116" s="30" t="s">
        <v>267</v>
      </c>
      <c r="P116" s="30" t="s">
        <v>209</v>
      </c>
      <c r="Q116" s="91"/>
      <c r="R116" s="29" t="s">
        <v>47</v>
      </c>
      <c r="S116" s="39">
        <f t="shared" ref="S116:S121" si="77">IF(Suggested="Yes",AA116,AG116)</f>
        <v>293.64999999999998</v>
      </c>
      <c r="T116" s="37" t="s">
        <v>43</v>
      </c>
      <c r="U116" s="5" t="str">
        <f>+Instructions!$B$3</f>
        <v>J</v>
      </c>
      <c r="V116" s="52"/>
      <c r="W116" s="56">
        <f>+Instructions!$C$22</f>
        <v>0</v>
      </c>
      <c r="X116" s="17">
        <f t="shared" ref="X116:X121" si="78">ROUND($AA116*(1-W116)+0.004999,2)</f>
        <v>293.64999999999998</v>
      </c>
      <c r="Y116" s="52"/>
      <c r="Z116" s="6" t="s">
        <v>392</v>
      </c>
      <c r="AA116" s="39">
        <v>293.64999999999998</v>
      </c>
      <c r="AB116" s="60">
        <f t="shared" ref="AB116:AB121" si="79">+W116</f>
        <v>0</v>
      </c>
      <c r="AC116" s="17">
        <f t="shared" ref="AC116:AC121" si="80">+X116</f>
        <v>293.64999999999998</v>
      </c>
      <c r="AD116" s="12">
        <f t="shared" ref="AD116:AD121" si="81">(AG116-AC116)/AG116</f>
        <v>0</v>
      </c>
      <c r="AE116" s="121"/>
      <c r="AF116" s="128">
        <v>1</v>
      </c>
      <c r="AG116" s="38">
        <f t="shared" ref="AG116:AG121" si="82">SUM(AJ116:AL116)+AE116</f>
        <v>293.64999999999998</v>
      </c>
      <c r="AH116" s="52"/>
      <c r="AJ116" s="17">
        <f t="shared" ref="AJ116:AJ121" si="83">ROUND(AC116/(1-VLOOKUP(AF116,Group,2,FALSE)),2)</f>
        <v>293.64999999999998</v>
      </c>
      <c r="AK116" s="17">
        <f t="shared" ref="AK116:AK121" si="84">IF(VLOOKUP(AF116,Group,5,FALSE)="YES",VLOOKUP(ROUND(ROUND(AJ116,1)-AJ116,2),Round,2,FALSE)+VLOOKUP(AF116,Group,6,FALSE),0)</f>
        <v>0</v>
      </c>
      <c r="AL116" s="17">
        <f t="shared" ref="AL116:AL121" si="85">IF(VLOOKUP(AF116,Group,7,FALSE)="",0,ROUND(AJ116-0.04999,1)-AJ116+AM116)</f>
        <v>0</v>
      </c>
      <c r="AM116" s="17" t="str">
        <f t="shared" ref="AM116:AM121" si="86">IF(VLOOKUP(AF116,Group,7,FALSE)="","",VLOOKUP(AF116,Group,7,FALSE))</f>
        <v/>
      </c>
      <c r="AO116" s="31" t="s">
        <v>54</v>
      </c>
    </row>
    <row r="117" spans="2:41" s="3" customFormat="1" ht="9.9499999999999993" customHeight="1" x14ac:dyDescent="0.2">
      <c r="B117" s="113" t="s">
        <v>50</v>
      </c>
      <c r="D117" s="40"/>
      <c r="E117" s="75" t="s">
        <v>136</v>
      </c>
      <c r="F117" s="75"/>
      <c r="G117" s="30" t="s">
        <v>317</v>
      </c>
      <c r="J117" s="30"/>
      <c r="K117" s="30"/>
      <c r="L117" s="30"/>
      <c r="M117" s="30"/>
      <c r="N117" s="30" t="s">
        <v>267</v>
      </c>
      <c r="P117" s="30" t="s">
        <v>210</v>
      </c>
      <c r="Q117" s="91"/>
      <c r="R117" s="29" t="s">
        <v>47</v>
      </c>
      <c r="S117" s="39">
        <f t="shared" si="77"/>
        <v>348.25</v>
      </c>
      <c r="T117" s="37" t="s">
        <v>43</v>
      </c>
      <c r="U117" s="5" t="str">
        <f>+Instructions!$B$3</f>
        <v>J</v>
      </c>
      <c r="V117" s="52"/>
      <c r="W117" s="56">
        <f>+Instructions!$C$22</f>
        <v>0</v>
      </c>
      <c r="X117" s="17">
        <f t="shared" si="78"/>
        <v>348.25</v>
      </c>
      <c r="Y117" s="52"/>
      <c r="Z117" s="6" t="s">
        <v>392</v>
      </c>
      <c r="AA117" s="39">
        <v>348.25</v>
      </c>
      <c r="AB117" s="60">
        <f t="shared" si="79"/>
        <v>0</v>
      </c>
      <c r="AC117" s="17">
        <f t="shared" si="80"/>
        <v>348.25</v>
      </c>
      <c r="AD117" s="12">
        <f t="shared" si="81"/>
        <v>0</v>
      </c>
      <c r="AE117" s="121"/>
      <c r="AF117" s="128">
        <v>1</v>
      </c>
      <c r="AG117" s="38">
        <f t="shared" si="82"/>
        <v>348.25</v>
      </c>
      <c r="AH117" s="52"/>
      <c r="AJ117" s="17">
        <f t="shared" si="83"/>
        <v>348.25</v>
      </c>
      <c r="AK117" s="17">
        <f t="shared" si="84"/>
        <v>0</v>
      </c>
      <c r="AL117" s="17">
        <f t="shared" si="85"/>
        <v>0</v>
      </c>
      <c r="AM117" s="17" t="str">
        <f t="shared" si="86"/>
        <v/>
      </c>
      <c r="AO117" s="31" t="s">
        <v>54</v>
      </c>
    </row>
    <row r="118" spans="2:41" s="3" customFormat="1" ht="9.9499999999999993" customHeight="1" x14ac:dyDescent="0.2">
      <c r="B118" s="113" t="s">
        <v>50</v>
      </c>
      <c r="D118" s="40"/>
      <c r="E118" s="75" t="s">
        <v>136</v>
      </c>
      <c r="F118" s="75"/>
      <c r="G118" s="30" t="s">
        <v>292</v>
      </c>
      <c r="J118" s="30"/>
      <c r="K118" s="30"/>
      <c r="L118" s="30"/>
      <c r="M118" s="30"/>
      <c r="N118" s="30" t="s">
        <v>265</v>
      </c>
      <c r="P118" s="30" t="s">
        <v>211</v>
      </c>
      <c r="Q118" s="91"/>
      <c r="R118" s="29" t="s">
        <v>47</v>
      </c>
      <c r="S118" s="39">
        <f t="shared" si="77"/>
        <v>293.64999999999998</v>
      </c>
      <c r="T118" s="37" t="s">
        <v>43</v>
      </c>
      <c r="U118" s="5" t="str">
        <f>+Instructions!$B$3</f>
        <v>J</v>
      </c>
      <c r="V118" s="52"/>
      <c r="W118" s="56">
        <f>+Instructions!$C$22</f>
        <v>0</v>
      </c>
      <c r="X118" s="17">
        <f t="shared" si="78"/>
        <v>293.64999999999998</v>
      </c>
      <c r="Y118" s="52"/>
      <c r="Z118" s="6" t="s">
        <v>392</v>
      </c>
      <c r="AA118" s="39">
        <v>293.64999999999998</v>
      </c>
      <c r="AB118" s="60">
        <f t="shared" si="79"/>
        <v>0</v>
      </c>
      <c r="AC118" s="17">
        <f t="shared" si="80"/>
        <v>293.64999999999998</v>
      </c>
      <c r="AD118" s="12">
        <f t="shared" si="81"/>
        <v>0</v>
      </c>
      <c r="AE118" s="121"/>
      <c r="AF118" s="128">
        <v>1</v>
      </c>
      <c r="AG118" s="38">
        <f t="shared" si="82"/>
        <v>293.64999999999998</v>
      </c>
      <c r="AH118" s="52"/>
      <c r="AJ118" s="17">
        <f t="shared" si="83"/>
        <v>293.64999999999998</v>
      </c>
      <c r="AK118" s="17">
        <f t="shared" si="84"/>
        <v>0</v>
      </c>
      <c r="AL118" s="17">
        <f t="shared" si="85"/>
        <v>0</v>
      </c>
      <c r="AM118" s="17" t="str">
        <f t="shared" si="86"/>
        <v/>
      </c>
      <c r="AO118" s="31" t="s">
        <v>54</v>
      </c>
    </row>
    <row r="119" spans="2:41" s="3" customFormat="1" ht="9.9499999999999993" customHeight="1" x14ac:dyDescent="0.2">
      <c r="B119" s="113" t="s">
        <v>50</v>
      </c>
      <c r="D119" s="40"/>
      <c r="E119" s="75" t="s">
        <v>136</v>
      </c>
      <c r="F119" s="75"/>
      <c r="G119" s="30" t="s">
        <v>295</v>
      </c>
      <c r="J119" s="30"/>
      <c r="K119" s="30"/>
      <c r="L119" s="30"/>
      <c r="M119" s="30"/>
      <c r="N119" s="30" t="s">
        <v>265</v>
      </c>
      <c r="P119" s="30" t="s">
        <v>212</v>
      </c>
      <c r="Q119" s="91"/>
      <c r="R119" s="29" t="s">
        <v>47</v>
      </c>
      <c r="S119" s="39">
        <f t="shared" si="77"/>
        <v>293.64999999999998</v>
      </c>
      <c r="T119" s="37" t="s">
        <v>43</v>
      </c>
      <c r="U119" s="5" t="str">
        <f>+Instructions!$B$3</f>
        <v>J</v>
      </c>
      <c r="V119" s="52"/>
      <c r="W119" s="56">
        <f>+Instructions!$C$22</f>
        <v>0</v>
      </c>
      <c r="X119" s="17">
        <f t="shared" si="78"/>
        <v>293.64999999999998</v>
      </c>
      <c r="Y119" s="52"/>
      <c r="Z119" s="6" t="s">
        <v>392</v>
      </c>
      <c r="AA119" s="39">
        <v>293.64999999999998</v>
      </c>
      <c r="AB119" s="60">
        <f t="shared" si="79"/>
        <v>0</v>
      </c>
      <c r="AC119" s="17">
        <f t="shared" si="80"/>
        <v>293.64999999999998</v>
      </c>
      <c r="AD119" s="12">
        <f t="shared" si="81"/>
        <v>0</v>
      </c>
      <c r="AE119" s="121"/>
      <c r="AF119" s="128">
        <v>1</v>
      </c>
      <c r="AG119" s="38">
        <f t="shared" si="82"/>
        <v>293.64999999999998</v>
      </c>
      <c r="AH119" s="52"/>
      <c r="AJ119" s="17">
        <f t="shared" si="83"/>
        <v>293.64999999999998</v>
      </c>
      <c r="AK119" s="17">
        <f t="shared" si="84"/>
        <v>0</v>
      </c>
      <c r="AL119" s="17">
        <f t="shared" si="85"/>
        <v>0</v>
      </c>
      <c r="AM119" s="17" t="str">
        <f t="shared" si="86"/>
        <v/>
      </c>
      <c r="AO119" s="31" t="s">
        <v>54</v>
      </c>
    </row>
    <row r="120" spans="2:41" s="3" customFormat="1" ht="9.9499999999999993" customHeight="1" x14ac:dyDescent="0.2">
      <c r="B120" s="113" t="s">
        <v>50</v>
      </c>
      <c r="D120" s="40"/>
      <c r="E120" s="75" t="s">
        <v>136</v>
      </c>
      <c r="F120" s="75"/>
      <c r="G120" s="30" t="s">
        <v>318</v>
      </c>
      <c r="J120" s="30"/>
      <c r="K120" s="30"/>
      <c r="L120" s="30" t="s">
        <v>81</v>
      </c>
      <c r="M120" s="30"/>
      <c r="N120" s="30" t="s">
        <v>267</v>
      </c>
      <c r="P120" s="30" t="s">
        <v>213</v>
      </c>
      <c r="Q120" s="91"/>
      <c r="R120" s="29" t="s">
        <v>47</v>
      </c>
      <c r="S120" s="39">
        <f t="shared" si="77"/>
        <v>293.64999999999998</v>
      </c>
      <c r="T120" s="37" t="s">
        <v>43</v>
      </c>
      <c r="U120" s="5" t="str">
        <f>+Instructions!$B$3</f>
        <v>J</v>
      </c>
      <c r="V120" s="52"/>
      <c r="W120" s="56">
        <f>+Instructions!$C$22</f>
        <v>0</v>
      </c>
      <c r="X120" s="17">
        <f t="shared" si="78"/>
        <v>293.64999999999998</v>
      </c>
      <c r="Y120" s="52"/>
      <c r="Z120" s="6" t="s">
        <v>392</v>
      </c>
      <c r="AA120" s="39">
        <v>293.64999999999998</v>
      </c>
      <c r="AB120" s="60">
        <f t="shared" si="79"/>
        <v>0</v>
      </c>
      <c r="AC120" s="17">
        <f t="shared" si="80"/>
        <v>293.64999999999998</v>
      </c>
      <c r="AD120" s="12">
        <f t="shared" si="81"/>
        <v>0</v>
      </c>
      <c r="AE120" s="121"/>
      <c r="AF120" s="128">
        <v>1</v>
      </c>
      <c r="AG120" s="38">
        <f t="shared" si="82"/>
        <v>293.64999999999998</v>
      </c>
      <c r="AH120" s="52"/>
      <c r="AJ120" s="17">
        <f t="shared" si="83"/>
        <v>293.64999999999998</v>
      </c>
      <c r="AK120" s="17">
        <f t="shared" si="84"/>
        <v>0</v>
      </c>
      <c r="AL120" s="17">
        <f t="shared" si="85"/>
        <v>0</v>
      </c>
      <c r="AM120" s="17" t="str">
        <f t="shared" si="86"/>
        <v/>
      </c>
      <c r="AO120" s="31" t="s">
        <v>54</v>
      </c>
    </row>
    <row r="121" spans="2:41" s="3" customFormat="1" ht="9.9499999999999993" customHeight="1" x14ac:dyDescent="0.2">
      <c r="B121" s="113" t="s">
        <v>50</v>
      </c>
      <c r="D121" s="40"/>
      <c r="E121" s="75" t="s">
        <v>136</v>
      </c>
      <c r="F121" s="75"/>
      <c r="G121" s="30" t="s">
        <v>320</v>
      </c>
      <c r="J121" s="30"/>
      <c r="K121" s="30"/>
      <c r="L121" s="30"/>
      <c r="M121" s="30"/>
      <c r="N121" s="30" t="s">
        <v>265</v>
      </c>
      <c r="P121" s="30" t="s">
        <v>214</v>
      </c>
      <c r="Q121" s="91"/>
      <c r="R121" s="29" t="s">
        <v>47</v>
      </c>
      <c r="S121" s="39">
        <f t="shared" si="77"/>
        <v>293.64999999999998</v>
      </c>
      <c r="T121" s="37" t="s">
        <v>43</v>
      </c>
      <c r="U121" s="5" t="str">
        <f>+Instructions!$B$3</f>
        <v>J</v>
      </c>
      <c r="V121" s="52"/>
      <c r="W121" s="56">
        <f>+Instructions!$C$22</f>
        <v>0</v>
      </c>
      <c r="X121" s="17">
        <f t="shared" si="78"/>
        <v>293.64999999999998</v>
      </c>
      <c r="Y121" s="52"/>
      <c r="Z121" s="6" t="s">
        <v>392</v>
      </c>
      <c r="AA121" s="39">
        <v>293.64999999999998</v>
      </c>
      <c r="AB121" s="60">
        <f t="shared" si="79"/>
        <v>0</v>
      </c>
      <c r="AC121" s="17">
        <f t="shared" si="80"/>
        <v>293.64999999999998</v>
      </c>
      <c r="AD121" s="12">
        <f t="shared" si="81"/>
        <v>0</v>
      </c>
      <c r="AE121" s="121"/>
      <c r="AF121" s="128">
        <v>1</v>
      </c>
      <c r="AG121" s="38">
        <f t="shared" si="82"/>
        <v>293.64999999999998</v>
      </c>
      <c r="AH121" s="52"/>
      <c r="AJ121" s="17">
        <f t="shared" si="83"/>
        <v>293.64999999999998</v>
      </c>
      <c r="AK121" s="17">
        <f t="shared" si="84"/>
        <v>0</v>
      </c>
      <c r="AL121" s="17">
        <f t="shared" si="85"/>
        <v>0</v>
      </c>
      <c r="AM121" s="17" t="str">
        <f t="shared" si="86"/>
        <v/>
      </c>
      <c r="AO121" s="31" t="s">
        <v>54</v>
      </c>
    </row>
    <row r="122" spans="2:41" s="3" customFormat="1" ht="2.85" customHeight="1" x14ac:dyDescent="0.2">
      <c r="C122" s="74"/>
      <c r="E122" s="30"/>
      <c r="P122" s="4"/>
      <c r="Q122" s="6"/>
      <c r="S122" s="21"/>
      <c r="T122" s="68"/>
      <c r="U122" s="5"/>
      <c r="V122" s="52"/>
      <c r="W122" s="70"/>
      <c r="X122" s="70"/>
      <c r="Y122" s="52"/>
      <c r="Z122" s="39"/>
      <c r="AA122" s="17"/>
      <c r="AB122" s="15"/>
      <c r="AC122" s="15"/>
      <c r="AD122" s="15"/>
      <c r="AE122" s="15"/>
      <c r="AF122" s="65"/>
      <c r="AG122" s="17"/>
      <c r="AH122" s="52"/>
      <c r="AO122" s="31" t="s">
        <v>54</v>
      </c>
    </row>
    <row r="123" spans="2:41" s="3" customFormat="1" ht="9.9499999999999993" customHeight="1" x14ac:dyDescent="0.2">
      <c r="C123" s="193" t="s">
        <v>359</v>
      </c>
      <c r="E123" s="174"/>
      <c r="F123" s="174"/>
      <c r="G123" s="174"/>
      <c r="H123" s="174"/>
      <c r="J123" s="174"/>
      <c r="K123" s="174"/>
      <c r="L123" s="174"/>
      <c r="M123" s="189" t="s">
        <v>321</v>
      </c>
      <c r="O123" s="174"/>
      <c r="Q123" s="175"/>
      <c r="R123" s="174"/>
      <c r="S123" s="176"/>
      <c r="T123" s="68"/>
      <c r="U123" s="5"/>
      <c r="V123" s="52"/>
      <c r="W123" s="70"/>
      <c r="X123" s="70"/>
      <c r="Y123" s="52"/>
      <c r="Z123" s="39"/>
      <c r="AA123" s="17"/>
      <c r="AB123" s="15"/>
      <c r="AC123" s="15"/>
      <c r="AD123" s="15"/>
      <c r="AE123" s="15"/>
      <c r="AF123" s="65"/>
      <c r="AG123" s="17"/>
      <c r="AH123" s="52"/>
      <c r="AO123" s="31" t="s">
        <v>54</v>
      </c>
    </row>
    <row r="124" spans="2:41" s="3" customFormat="1" ht="2.85" customHeight="1" x14ac:dyDescent="0.2">
      <c r="C124" s="74"/>
      <c r="E124" s="30"/>
      <c r="P124" s="4"/>
      <c r="Q124" s="6"/>
      <c r="S124" s="21"/>
      <c r="T124" s="68"/>
      <c r="U124" s="5"/>
      <c r="V124" s="52"/>
      <c r="W124" s="70"/>
      <c r="X124" s="70"/>
      <c r="Y124" s="52"/>
      <c r="Z124" s="39"/>
      <c r="AA124" s="17"/>
      <c r="AB124" s="15"/>
      <c r="AC124" s="15"/>
      <c r="AD124" s="15"/>
      <c r="AE124" s="15"/>
      <c r="AF124" s="65"/>
      <c r="AG124" s="17"/>
      <c r="AH124" s="52"/>
      <c r="AO124" s="31" t="s">
        <v>54</v>
      </c>
    </row>
    <row r="125" spans="2:41" s="3" customFormat="1" ht="9.9499999999999993" customHeight="1" x14ac:dyDescent="0.2">
      <c r="B125" s="113" t="s">
        <v>50</v>
      </c>
      <c r="D125" s="40"/>
      <c r="E125" s="75" t="s">
        <v>137</v>
      </c>
      <c r="F125" s="75"/>
      <c r="G125" s="30" t="s">
        <v>322</v>
      </c>
      <c r="J125" s="30"/>
      <c r="K125" s="30"/>
      <c r="L125" s="30"/>
      <c r="M125" s="30"/>
      <c r="N125" s="30" t="s">
        <v>265</v>
      </c>
      <c r="P125" s="30" t="s">
        <v>100</v>
      </c>
      <c r="Q125" s="91"/>
      <c r="R125" s="29" t="s">
        <v>47</v>
      </c>
      <c r="S125" s="39">
        <f>IF(Suggested="Yes",AA125,AG125)</f>
        <v>86.4</v>
      </c>
      <c r="T125" s="37" t="s">
        <v>43</v>
      </c>
      <c r="U125" s="5" t="str">
        <f>+Instructions!$B$3</f>
        <v>J</v>
      </c>
      <c r="V125" s="52"/>
      <c r="W125" s="56">
        <f>+Instructions!$C$22</f>
        <v>0</v>
      </c>
      <c r="X125" s="17">
        <f>ROUND($AA125*(1-W125)+0.004999,2)</f>
        <v>86.4</v>
      </c>
      <c r="Y125" s="52"/>
      <c r="Z125" s="6" t="s">
        <v>392</v>
      </c>
      <c r="AA125" s="39">
        <v>86.4</v>
      </c>
      <c r="AB125" s="60">
        <f>+W125</f>
        <v>0</v>
      </c>
      <c r="AC125" s="17">
        <f>+X125</f>
        <v>86.4</v>
      </c>
      <c r="AD125" s="12">
        <f>(AG125-AC125)/AG125</f>
        <v>0</v>
      </c>
      <c r="AE125" s="121"/>
      <c r="AF125" s="128">
        <v>1</v>
      </c>
      <c r="AG125" s="38">
        <f>SUM(AJ125:AL125)+AE125</f>
        <v>86.4</v>
      </c>
      <c r="AH125" s="52"/>
      <c r="AJ125" s="17">
        <f>ROUND(AC125/(1-VLOOKUP(AF125,Group,2,FALSE)),2)</f>
        <v>86.4</v>
      </c>
      <c r="AK125" s="17">
        <f>IF(VLOOKUP(AF125,Group,5,FALSE)="YES",VLOOKUP(ROUND(ROUND(AJ125,1)-AJ125,2),Round,2,FALSE)+VLOOKUP(AF125,Group,6,FALSE),0)</f>
        <v>0</v>
      </c>
      <c r="AL125" s="17">
        <f>IF(VLOOKUP(AF125,Group,7,FALSE)="",0,ROUND(AJ125-0.04999,1)-AJ125+AM125)</f>
        <v>0</v>
      </c>
      <c r="AM125" s="17" t="str">
        <f>IF(VLOOKUP(AF125,Group,7,FALSE)="","",VLOOKUP(AF125,Group,7,FALSE))</f>
        <v/>
      </c>
      <c r="AO125" s="31" t="s">
        <v>54</v>
      </c>
    </row>
    <row r="126" spans="2:41" s="3" customFormat="1" ht="9.9499999999999993" customHeight="1" x14ac:dyDescent="0.2">
      <c r="B126" s="113" t="s">
        <v>50</v>
      </c>
      <c r="D126" s="40"/>
      <c r="E126" s="75" t="s">
        <v>137</v>
      </c>
      <c r="F126" s="75"/>
      <c r="G126" s="30" t="s">
        <v>323</v>
      </c>
      <c r="J126" s="30"/>
      <c r="K126" s="30"/>
      <c r="L126" s="30"/>
      <c r="M126" s="30"/>
      <c r="N126" s="30" t="s">
        <v>265</v>
      </c>
      <c r="P126" s="30" t="s">
        <v>101</v>
      </c>
      <c r="Q126" s="91"/>
      <c r="R126" s="29" t="s">
        <v>47</v>
      </c>
      <c r="S126" s="39">
        <f>IF(Suggested="Yes",AA126,AG126)</f>
        <v>86.4</v>
      </c>
      <c r="T126" s="37" t="s">
        <v>43</v>
      </c>
      <c r="U126" s="5" t="str">
        <f>+Instructions!$B$3</f>
        <v>J</v>
      </c>
      <c r="V126" s="52"/>
      <c r="W126" s="56">
        <f>+Instructions!$C$22</f>
        <v>0</v>
      </c>
      <c r="X126" s="17">
        <f>ROUND($AA126*(1-W126)+0.004999,2)</f>
        <v>86.4</v>
      </c>
      <c r="Y126" s="52"/>
      <c r="Z126" s="6" t="s">
        <v>392</v>
      </c>
      <c r="AA126" s="39">
        <v>86.4</v>
      </c>
      <c r="AB126" s="60">
        <f>+W126</f>
        <v>0</v>
      </c>
      <c r="AC126" s="17">
        <f>+X126</f>
        <v>86.4</v>
      </c>
      <c r="AD126" s="12">
        <f>(AG126-AC126)/AG126</f>
        <v>0</v>
      </c>
      <c r="AE126" s="121"/>
      <c r="AF126" s="128">
        <v>1</v>
      </c>
      <c r="AG126" s="38">
        <f>SUM(AJ126:AL126)+AE126</f>
        <v>86.4</v>
      </c>
      <c r="AH126" s="52"/>
      <c r="AJ126" s="17">
        <f>ROUND(AC126/(1-VLOOKUP(AF126,Group,2,FALSE)),2)</f>
        <v>86.4</v>
      </c>
      <c r="AK126" s="17">
        <f>IF(VLOOKUP(AF126,Group,5,FALSE)="YES",VLOOKUP(ROUND(ROUND(AJ126,1)-AJ126,2),Round,2,FALSE)+VLOOKUP(AF126,Group,6,FALSE),0)</f>
        <v>0</v>
      </c>
      <c r="AL126" s="17">
        <f>IF(VLOOKUP(AF126,Group,7,FALSE)="",0,ROUND(AJ126-0.04999,1)-AJ126+AM126)</f>
        <v>0</v>
      </c>
      <c r="AM126" s="17" t="str">
        <f>IF(VLOOKUP(AF126,Group,7,FALSE)="","",VLOOKUP(AF126,Group,7,FALSE))</f>
        <v/>
      </c>
      <c r="AO126" s="31" t="s">
        <v>54</v>
      </c>
    </row>
    <row r="127" spans="2:41" s="3" customFormat="1" ht="2.85" customHeight="1" x14ac:dyDescent="0.2">
      <c r="C127" s="74"/>
      <c r="E127" s="30"/>
      <c r="P127" s="4"/>
      <c r="Q127" s="6"/>
      <c r="S127" s="21"/>
      <c r="T127" s="68"/>
      <c r="U127" s="5"/>
      <c r="V127" s="52"/>
      <c r="W127" s="70"/>
      <c r="X127" s="70"/>
      <c r="Y127" s="52"/>
      <c r="Z127" s="39"/>
      <c r="AA127" s="17"/>
      <c r="AB127" s="15"/>
      <c r="AC127" s="15"/>
      <c r="AD127" s="15"/>
      <c r="AE127" s="15"/>
      <c r="AF127" s="65"/>
      <c r="AG127" s="17"/>
      <c r="AH127" s="52"/>
      <c r="AO127" s="31" t="s">
        <v>54</v>
      </c>
    </row>
    <row r="128" spans="2:41" s="3" customFormat="1" ht="14.1" customHeight="1" x14ac:dyDescent="0.2">
      <c r="C128" s="193" t="s">
        <v>360</v>
      </c>
      <c r="D128" s="193"/>
      <c r="E128" s="174"/>
      <c r="F128" s="174"/>
      <c r="G128" s="174"/>
      <c r="H128" s="174"/>
      <c r="J128" s="174"/>
      <c r="K128" s="174"/>
      <c r="L128" s="174"/>
      <c r="M128" s="189" t="s">
        <v>324</v>
      </c>
      <c r="O128" s="174"/>
      <c r="Q128" s="175"/>
      <c r="R128" s="174"/>
      <c r="S128" s="176"/>
      <c r="T128" s="68"/>
      <c r="U128" s="5"/>
      <c r="V128" s="52"/>
      <c r="W128" s="70"/>
      <c r="X128" s="70"/>
      <c r="Y128" s="52"/>
      <c r="Z128" s="39"/>
      <c r="AA128" s="17"/>
      <c r="AB128" s="15"/>
      <c r="AC128" s="15"/>
      <c r="AD128" s="15"/>
      <c r="AE128" s="15"/>
      <c r="AF128" s="65"/>
      <c r="AG128" s="17"/>
      <c r="AH128" s="52"/>
      <c r="AO128" s="31" t="s">
        <v>54</v>
      </c>
    </row>
    <row r="129" spans="2:41" s="3" customFormat="1" ht="2.85" customHeight="1" x14ac:dyDescent="0.2">
      <c r="C129" s="74"/>
      <c r="E129" s="30"/>
      <c r="P129" s="4"/>
      <c r="Q129" s="6"/>
      <c r="S129" s="21"/>
      <c r="T129" s="68"/>
      <c r="U129" s="5"/>
      <c r="V129" s="52"/>
      <c r="W129" s="70"/>
      <c r="X129" s="70"/>
      <c r="Y129" s="52"/>
      <c r="Z129" s="39"/>
      <c r="AA129" s="17"/>
      <c r="AB129" s="15"/>
      <c r="AC129" s="15"/>
      <c r="AD129" s="15"/>
      <c r="AE129" s="15"/>
      <c r="AF129" s="65"/>
      <c r="AG129" s="17"/>
      <c r="AH129" s="52"/>
      <c r="AO129" s="31" t="s">
        <v>54</v>
      </c>
    </row>
    <row r="130" spans="2:41" s="3" customFormat="1" ht="9.9499999999999993" customHeight="1" x14ac:dyDescent="0.2">
      <c r="B130" s="113" t="s">
        <v>50</v>
      </c>
      <c r="D130" s="40"/>
      <c r="E130" s="75" t="s">
        <v>138</v>
      </c>
      <c r="F130" s="75"/>
      <c r="G130" s="30" t="s">
        <v>325</v>
      </c>
      <c r="J130" s="30"/>
      <c r="K130" s="30"/>
      <c r="L130" s="30"/>
      <c r="M130" s="30"/>
      <c r="N130" s="30" t="s">
        <v>265</v>
      </c>
      <c r="P130" s="30" t="s">
        <v>102</v>
      </c>
      <c r="Q130" s="91"/>
      <c r="R130" s="29"/>
      <c r="S130" s="39">
        <f t="shared" ref="S130:S138" si="87">IF(Suggested="Yes",AA130,AG130)</f>
        <v>43</v>
      </c>
      <c r="T130" s="37" t="s">
        <v>43</v>
      </c>
      <c r="U130" s="5" t="str">
        <f>+Instructions!$B$3</f>
        <v>J</v>
      </c>
      <c r="V130" s="52"/>
      <c r="W130" s="56">
        <f>+Instructions!$C$22</f>
        <v>0</v>
      </c>
      <c r="X130" s="17">
        <f t="shared" ref="X130:X138" si="88">ROUND($AA130*(1-W130)+0.004999,2)</f>
        <v>43</v>
      </c>
      <c r="Y130" s="52"/>
      <c r="Z130" s="6" t="s">
        <v>392</v>
      </c>
      <c r="AA130" s="39">
        <v>43</v>
      </c>
      <c r="AB130" s="60">
        <f t="shared" ref="AB130:AC138" si="89">+W130</f>
        <v>0</v>
      </c>
      <c r="AC130" s="17">
        <f t="shared" si="89"/>
        <v>43</v>
      </c>
      <c r="AD130" s="12">
        <f t="shared" ref="AD130:AD138" si="90">(AG130-AC130)/AG130</f>
        <v>0</v>
      </c>
      <c r="AE130" s="121"/>
      <c r="AF130" s="128">
        <v>1</v>
      </c>
      <c r="AG130" s="38">
        <f t="shared" ref="AG130:AG138" si="91">SUM(AJ130:AL130)+AE130</f>
        <v>43</v>
      </c>
      <c r="AH130" s="52"/>
      <c r="AJ130" s="17">
        <f t="shared" ref="AJ130:AJ138" si="92">ROUND(AC130/(1-VLOOKUP(AF130,Group,2,FALSE)),2)</f>
        <v>43</v>
      </c>
      <c r="AK130" s="17">
        <f t="shared" ref="AK130:AK138" si="93">IF(VLOOKUP(AF130,Group,5,FALSE)="YES",VLOOKUP(ROUND(ROUND(AJ130,1)-AJ130,2),Round,2,FALSE)+VLOOKUP(AF130,Group,6,FALSE),0)</f>
        <v>0</v>
      </c>
      <c r="AL130" s="17">
        <f t="shared" ref="AL130:AL138" si="94">IF(VLOOKUP(AF130,Group,7,FALSE)="",0,ROUND(AJ130-0.04999,1)-AJ130+AM130)</f>
        <v>0</v>
      </c>
      <c r="AM130" s="17" t="str">
        <f t="shared" ref="AM130:AM138" si="95">IF(VLOOKUP(AF130,Group,7,FALSE)="","",VLOOKUP(AF130,Group,7,FALSE))</f>
        <v/>
      </c>
      <c r="AO130" s="31" t="s">
        <v>54</v>
      </c>
    </row>
    <row r="131" spans="2:41" s="3" customFormat="1" ht="9.9499999999999993" customHeight="1" x14ac:dyDescent="0.2">
      <c r="B131" s="113" t="s">
        <v>50</v>
      </c>
      <c r="D131" s="40"/>
      <c r="E131" s="75" t="s">
        <v>138</v>
      </c>
      <c r="F131" s="75"/>
      <c r="G131" s="30" t="s">
        <v>326</v>
      </c>
      <c r="J131" s="30"/>
      <c r="K131" s="30"/>
      <c r="L131" s="30"/>
      <c r="M131" s="30"/>
      <c r="N131" s="30" t="s">
        <v>265</v>
      </c>
      <c r="P131" s="30" t="s">
        <v>103</v>
      </c>
      <c r="Q131" s="91"/>
      <c r="R131" s="29"/>
      <c r="S131" s="39">
        <f t="shared" si="87"/>
        <v>43</v>
      </c>
      <c r="T131" s="37" t="s">
        <v>43</v>
      </c>
      <c r="U131" s="5" t="str">
        <f>+Instructions!$B$3</f>
        <v>J</v>
      </c>
      <c r="V131" s="52"/>
      <c r="W131" s="56">
        <f>+Instructions!$C$22</f>
        <v>0</v>
      </c>
      <c r="X131" s="17">
        <f t="shared" si="88"/>
        <v>43</v>
      </c>
      <c r="Y131" s="52"/>
      <c r="Z131" s="6" t="s">
        <v>392</v>
      </c>
      <c r="AA131" s="39">
        <v>43</v>
      </c>
      <c r="AB131" s="60">
        <f t="shared" si="89"/>
        <v>0</v>
      </c>
      <c r="AC131" s="17">
        <f t="shared" si="89"/>
        <v>43</v>
      </c>
      <c r="AD131" s="12">
        <f t="shared" si="90"/>
        <v>0</v>
      </c>
      <c r="AE131" s="121"/>
      <c r="AF131" s="128">
        <v>1</v>
      </c>
      <c r="AG131" s="38">
        <f t="shared" si="91"/>
        <v>43</v>
      </c>
      <c r="AH131" s="52"/>
      <c r="AJ131" s="17">
        <f t="shared" si="92"/>
        <v>43</v>
      </c>
      <c r="AK131" s="17">
        <f t="shared" si="93"/>
        <v>0</v>
      </c>
      <c r="AL131" s="17">
        <f t="shared" si="94"/>
        <v>0</v>
      </c>
      <c r="AM131" s="17" t="str">
        <f t="shared" si="95"/>
        <v/>
      </c>
      <c r="AO131" s="31" t="s">
        <v>54</v>
      </c>
    </row>
    <row r="132" spans="2:41" s="3" customFormat="1" ht="9.9499999999999993" customHeight="1" x14ac:dyDescent="0.2">
      <c r="B132" s="113" t="s">
        <v>50</v>
      </c>
      <c r="D132" s="40"/>
      <c r="E132" s="75" t="s">
        <v>135</v>
      </c>
      <c r="F132" s="75"/>
      <c r="G132" s="30" t="s">
        <v>382</v>
      </c>
      <c r="H132" s="30"/>
      <c r="I132" s="30"/>
      <c r="J132" s="30"/>
      <c r="K132" s="30"/>
      <c r="L132" s="30"/>
      <c r="M132" s="30"/>
      <c r="N132" s="30" t="s">
        <v>287</v>
      </c>
      <c r="P132" s="190" t="s">
        <v>383</v>
      </c>
      <c r="Q132" s="91"/>
      <c r="R132" s="29"/>
      <c r="S132" s="39">
        <f>IF(Suggested="Yes",AA132,AG132)</f>
        <v>43</v>
      </c>
      <c r="T132" s="37" t="s">
        <v>43</v>
      </c>
      <c r="U132" s="5" t="str">
        <f>+Instructions!$B$3</f>
        <v>J</v>
      </c>
      <c r="V132" s="52"/>
      <c r="W132" s="56">
        <f>+Instructions!$C$22</f>
        <v>0</v>
      </c>
      <c r="X132" s="17">
        <f t="shared" si="88"/>
        <v>43</v>
      </c>
      <c r="Y132" s="52"/>
      <c r="Z132" s="6" t="s">
        <v>392</v>
      </c>
      <c r="AA132" s="39">
        <v>43</v>
      </c>
      <c r="AB132" s="60">
        <f t="shared" si="89"/>
        <v>0</v>
      </c>
      <c r="AC132" s="17">
        <f t="shared" si="89"/>
        <v>43</v>
      </c>
      <c r="AD132" s="12">
        <f t="shared" si="90"/>
        <v>0</v>
      </c>
      <c r="AE132" s="121"/>
      <c r="AF132" s="128">
        <v>1</v>
      </c>
      <c r="AG132" s="38">
        <f t="shared" si="91"/>
        <v>43</v>
      </c>
      <c r="AH132" s="52"/>
      <c r="AJ132" s="17">
        <f t="shared" si="92"/>
        <v>43</v>
      </c>
      <c r="AK132" s="17">
        <f t="shared" si="93"/>
        <v>0</v>
      </c>
      <c r="AL132" s="17">
        <f t="shared" si="94"/>
        <v>0</v>
      </c>
      <c r="AM132" s="17" t="str">
        <f t="shared" si="95"/>
        <v/>
      </c>
      <c r="AO132" s="31" t="s">
        <v>54</v>
      </c>
    </row>
    <row r="133" spans="2:41" s="3" customFormat="1" ht="9.9499999999999993" customHeight="1" x14ac:dyDescent="0.2">
      <c r="B133" s="113" t="s">
        <v>50</v>
      </c>
      <c r="D133" s="40"/>
      <c r="E133" s="75" t="s">
        <v>138</v>
      </c>
      <c r="F133" s="75"/>
      <c r="G133" s="30" t="s">
        <v>291</v>
      </c>
      <c r="J133" s="30"/>
      <c r="K133" s="30"/>
      <c r="L133" s="30"/>
      <c r="M133" s="30"/>
      <c r="N133" s="30" t="s">
        <v>267</v>
      </c>
      <c r="P133" s="30" t="s">
        <v>215</v>
      </c>
      <c r="Q133" s="91"/>
      <c r="R133" s="29" t="s">
        <v>47</v>
      </c>
      <c r="S133" s="39">
        <f t="shared" si="87"/>
        <v>81.849999999999994</v>
      </c>
      <c r="T133" s="37" t="s">
        <v>43</v>
      </c>
      <c r="U133" s="5" t="str">
        <f>+Instructions!$B$3</f>
        <v>J</v>
      </c>
      <c r="V133" s="52"/>
      <c r="W133" s="56">
        <f>+Instructions!$C$22</f>
        <v>0</v>
      </c>
      <c r="X133" s="17">
        <f t="shared" si="88"/>
        <v>81.849999999999994</v>
      </c>
      <c r="Y133" s="52"/>
      <c r="Z133" s="6" t="s">
        <v>392</v>
      </c>
      <c r="AA133" s="39">
        <v>81.849999999999994</v>
      </c>
      <c r="AB133" s="60">
        <f t="shared" si="89"/>
        <v>0</v>
      </c>
      <c r="AC133" s="17">
        <f t="shared" si="89"/>
        <v>81.849999999999994</v>
      </c>
      <c r="AD133" s="12">
        <f t="shared" si="90"/>
        <v>0</v>
      </c>
      <c r="AE133" s="121"/>
      <c r="AF133" s="128">
        <v>1</v>
      </c>
      <c r="AG133" s="38">
        <f t="shared" si="91"/>
        <v>81.849999999999994</v>
      </c>
      <c r="AH133" s="52"/>
      <c r="AJ133" s="17">
        <f t="shared" si="92"/>
        <v>81.849999999999994</v>
      </c>
      <c r="AK133" s="17">
        <f t="shared" si="93"/>
        <v>0</v>
      </c>
      <c r="AL133" s="17">
        <f t="shared" si="94"/>
        <v>0</v>
      </c>
      <c r="AM133" s="17" t="str">
        <f t="shared" si="95"/>
        <v/>
      </c>
      <c r="AO133" s="31" t="s">
        <v>54</v>
      </c>
    </row>
    <row r="134" spans="2:41" s="3" customFormat="1" ht="9.9499999999999993" customHeight="1" x14ac:dyDescent="0.2">
      <c r="B134" s="113" t="s">
        <v>50</v>
      </c>
      <c r="D134" s="40"/>
      <c r="E134" s="75" t="s">
        <v>138</v>
      </c>
      <c r="F134" s="75"/>
      <c r="G134" s="30" t="s">
        <v>292</v>
      </c>
      <c r="J134" s="30"/>
      <c r="K134" s="30"/>
      <c r="L134" s="30"/>
      <c r="M134" s="30"/>
      <c r="N134" s="30" t="s">
        <v>265</v>
      </c>
      <c r="P134" s="30" t="s">
        <v>216</v>
      </c>
      <c r="Q134" s="91"/>
      <c r="R134" s="29" t="s">
        <v>47</v>
      </c>
      <c r="S134" s="39">
        <f t="shared" si="87"/>
        <v>81.849999999999994</v>
      </c>
      <c r="T134" s="37" t="s">
        <v>43</v>
      </c>
      <c r="U134" s="5" t="str">
        <f>+Instructions!$B$3</f>
        <v>J</v>
      </c>
      <c r="V134" s="52"/>
      <c r="W134" s="56">
        <f>+Instructions!$C$22</f>
        <v>0</v>
      </c>
      <c r="X134" s="17">
        <f t="shared" si="88"/>
        <v>81.849999999999994</v>
      </c>
      <c r="Y134" s="52"/>
      <c r="Z134" s="6" t="s">
        <v>392</v>
      </c>
      <c r="AA134" s="39">
        <v>81.849999999999994</v>
      </c>
      <c r="AB134" s="60">
        <f t="shared" si="89"/>
        <v>0</v>
      </c>
      <c r="AC134" s="17">
        <f t="shared" si="89"/>
        <v>81.849999999999994</v>
      </c>
      <c r="AD134" s="12">
        <f t="shared" si="90"/>
        <v>0</v>
      </c>
      <c r="AE134" s="121"/>
      <c r="AF134" s="128">
        <v>1</v>
      </c>
      <c r="AG134" s="38">
        <f t="shared" si="91"/>
        <v>81.849999999999994</v>
      </c>
      <c r="AH134" s="52"/>
      <c r="AJ134" s="17">
        <f t="shared" si="92"/>
        <v>81.849999999999994</v>
      </c>
      <c r="AK134" s="17">
        <f t="shared" si="93"/>
        <v>0</v>
      </c>
      <c r="AL134" s="17">
        <f t="shared" si="94"/>
        <v>0</v>
      </c>
      <c r="AM134" s="17" t="str">
        <f t="shared" si="95"/>
        <v/>
      </c>
      <c r="AO134" s="31" t="s">
        <v>54</v>
      </c>
    </row>
    <row r="135" spans="2:41" s="3" customFormat="1" ht="9.9499999999999993" customHeight="1" x14ac:dyDescent="0.2">
      <c r="B135" s="113" t="s">
        <v>50</v>
      </c>
      <c r="D135" s="40"/>
      <c r="E135" s="75" t="s">
        <v>138</v>
      </c>
      <c r="F135" s="75"/>
      <c r="G135" s="30" t="s">
        <v>293</v>
      </c>
      <c r="J135" s="30"/>
      <c r="K135" s="30"/>
      <c r="L135" s="30"/>
      <c r="M135" s="30"/>
      <c r="N135" s="30" t="s">
        <v>287</v>
      </c>
      <c r="P135" s="30" t="s">
        <v>217</v>
      </c>
      <c r="Q135" s="91"/>
      <c r="R135" s="29"/>
      <c r="S135" s="39">
        <f t="shared" si="87"/>
        <v>43</v>
      </c>
      <c r="T135" s="37" t="s">
        <v>43</v>
      </c>
      <c r="U135" s="5" t="str">
        <f>+Instructions!$B$3</f>
        <v>J</v>
      </c>
      <c r="V135" s="52"/>
      <c r="W135" s="56">
        <f>+Instructions!$C$22</f>
        <v>0</v>
      </c>
      <c r="X135" s="17">
        <f t="shared" si="88"/>
        <v>43</v>
      </c>
      <c r="Y135" s="52"/>
      <c r="Z135" s="6" t="s">
        <v>392</v>
      </c>
      <c r="AA135" s="39">
        <v>43</v>
      </c>
      <c r="AB135" s="60">
        <f t="shared" si="89"/>
        <v>0</v>
      </c>
      <c r="AC135" s="17">
        <f t="shared" si="89"/>
        <v>43</v>
      </c>
      <c r="AD135" s="12">
        <f t="shared" si="90"/>
        <v>0</v>
      </c>
      <c r="AE135" s="121"/>
      <c r="AF135" s="128">
        <v>1</v>
      </c>
      <c r="AG135" s="38">
        <f t="shared" si="91"/>
        <v>43</v>
      </c>
      <c r="AH135" s="52"/>
      <c r="AJ135" s="17">
        <f t="shared" si="92"/>
        <v>43</v>
      </c>
      <c r="AK135" s="17">
        <f t="shared" si="93"/>
        <v>0</v>
      </c>
      <c r="AL135" s="17">
        <f t="shared" si="94"/>
        <v>0</v>
      </c>
      <c r="AM135" s="17" t="str">
        <f t="shared" si="95"/>
        <v/>
      </c>
      <c r="AO135" s="31" t="s">
        <v>54</v>
      </c>
    </row>
    <row r="136" spans="2:41" s="3" customFormat="1" ht="9.9499999999999993" customHeight="1" x14ac:dyDescent="0.2">
      <c r="B136" s="113" t="s">
        <v>50</v>
      </c>
      <c r="D136" s="40"/>
      <c r="E136" s="75" t="s">
        <v>138</v>
      </c>
      <c r="F136" s="75"/>
      <c r="G136" s="30" t="s">
        <v>295</v>
      </c>
      <c r="J136" s="30"/>
      <c r="K136" s="30"/>
      <c r="L136" s="30"/>
      <c r="M136" s="30"/>
      <c r="N136" s="30" t="s">
        <v>265</v>
      </c>
      <c r="P136" s="30" t="s">
        <v>218</v>
      </c>
      <c r="Q136" s="91"/>
      <c r="R136" s="29"/>
      <c r="S136" s="39">
        <f t="shared" si="87"/>
        <v>43</v>
      </c>
      <c r="T136" s="37" t="s">
        <v>43</v>
      </c>
      <c r="U136" s="5" t="str">
        <f>+Instructions!$B$3</f>
        <v>J</v>
      </c>
      <c r="V136" s="52"/>
      <c r="W136" s="56">
        <f>+Instructions!$C$22</f>
        <v>0</v>
      </c>
      <c r="X136" s="17">
        <f t="shared" si="88"/>
        <v>43</v>
      </c>
      <c r="Y136" s="52"/>
      <c r="Z136" s="6" t="s">
        <v>392</v>
      </c>
      <c r="AA136" s="39">
        <v>43</v>
      </c>
      <c r="AB136" s="60">
        <f t="shared" si="89"/>
        <v>0</v>
      </c>
      <c r="AC136" s="17">
        <f t="shared" si="89"/>
        <v>43</v>
      </c>
      <c r="AD136" s="12">
        <f t="shared" si="90"/>
        <v>0</v>
      </c>
      <c r="AE136" s="121"/>
      <c r="AF136" s="128">
        <v>1</v>
      </c>
      <c r="AG136" s="38">
        <f t="shared" si="91"/>
        <v>43</v>
      </c>
      <c r="AH136" s="52"/>
      <c r="AJ136" s="17">
        <f t="shared" si="92"/>
        <v>43</v>
      </c>
      <c r="AK136" s="17">
        <f t="shared" si="93"/>
        <v>0</v>
      </c>
      <c r="AL136" s="17">
        <f t="shared" si="94"/>
        <v>0</v>
      </c>
      <c r="AM136" s="17" t="str">
        <f t="shared" si="95"/>
        <v/>
      </c>
      <c r="AO136" s="31" t="s">
        <v>54</v>
      </c>
    </row>
    <row r="137" spans="2:41" s="3" customFormat="1" ht="9.9499999999999993" customHeight="1" x14ac:dyDescent="0.2">
      <c r="B137" s="113" t="s">
        <v>50</v>
      </c>
      <c r="D137" s="40"/>
      <c r="E137" s="75" t="s">
        <v>138</v>
      </c>
      <c r="F137" s="75"/>
      <c r="G137" s="30" t="s">
        <v>308</v>
      </c>
      <c r="J137" s="30"/>
      <c r="K137" s="30"/>
      <c r="L137" s="30"/>
      <c r="M137" s="30"/>
      <c r="N137" s="30" t="s">
        <v>265</v>
      </c>
      <c r="P137" s="30" t="s">
        <v>219</v>
      </c>
      <c r="Q137" s="91"/>
      <c r="R137" s="29"/>
      <c r="S137" s="39">
        <f t="shared" si="87"/>
        <v>43</v>
      </c>
      <c r="T137" s="37" t="s">
        <v>43</v>
      </c>
      <c r="U137" s="5" t="str">
        <f>+Instructions!$B$3</f>
        <v>J</v>
      </c>
      <c r="V137" s="52"/>
      <c r="W137" s="56">
        <f>+Instructions!$C$22</f>
        <v>0</v>
      </c>
      <c r="X137" s="17">
        <f t="shared" si="88"/>
        <v>43</v>
      </c>
      <c r="Y137" s="52"/>
      <c r="Z137" s="6" t="s">
        <v>392</v>
      </c>
      <c r="AA137" s="39">
        <v>43</v>
      </c>
      <c r="AB137" s="60">
        <f t="shared" si="89"/>
        <v>0</v>
      </c>
      <c r="AC137" s="17">
        <f t="shared" si="89"/>
        <v>43</v>
      </c>
      <c r="AD137" s="12">
        <f t="shared" si="90"/>
        <v>0</v>
      </c>
      <c r="AE137" s="121"/>
      <c r="AF137" s="128">
        <v>1</v>
      </c>
      <c r="AG137" s="38">
        <f t="shared" si="91"/>
        <v>43</v>
      </c>
      <c r="AH137" s="52"/>
      <c r="AJ137" s="17">
        <f t="shared" si="92"/>
        <v>43</v>
      </c>
      <c r="AK137" s="17">
        <f t="shared" si="93"/>
        <v>0</v>
      </c>
      <c r="AL137" s="17">
        <f t="shared" si="94"/>
        <v>0</v>
      </c>
      <c r="AM137" s="17" t="str">
        <f t="shared" si="95"/>
        <v/>
      </c>
      <c r="AO137" s="31" t="s">
        <v>54</v>
      </c>
    </row>
    <row r="138" spans="2:41" s="3" customFormat="1" ht="9.9499999999999993" customHeight="1" x14ac:dyDescent="0.2">
      <c r="B138" s="113" t="s">
        <v>50</v>
      </c>
      <c r="D138" s="40"/>
      <c r="E138" s="75" t="s">
        <v>138</v>
      </c>
      <c r="F138" s="75"/>
      <c r="G138" s="30" t="s">
        <v>327</v>
      </c>
      <c r="J138" s="30"/>
      <c r="K138" s="30"/>
      <c r="L138" s="30"/>
      <c r="M138" s="30"/>
      <c r="N138" s="30" t="s">
        <v>265</v>
      </c>
      <c r="P138" s="30" t="s">
        <v>220</v>
      </c>
      <c r="Q138" s="91"/>
      <c r="R138" s="29"/>
      <c r="S138" s="39">
        <f t="shared" si="87"/>
        <v>43</v>
      </c>
      <c r="T138" s="37" t="s">
        <v>43</v>
      </c>
      <c r="U138" s="5" t="str">
        <f>+Instructions!$B$3</f>
        <v>J</v>
      </c>
      <c r="V138" s="52"/>
      <c r="W138" s="56">
        <f>+Instructions!$C$22</f>
        <v>0</v>
      </c>
      <c r="X138" s="17">
        <f t="shared" si="88"/>
        <v>43</v>
      </c>
      <c r="Y138" s="52"/>
      <c r="Z138" s="6" t="s">
        <v>392</v>
      </c>
      <c r="AA138" s="39">
        <v>43</v>
      </c>
      <c r="AB138" s="60">
        <f t="shared" si="89"/>
        <v>0</v>
      </c>
      <c r="AC138" s="17">
        <f t="shared" si="89"/>
        <v>43</v>
      </c>
      <c r="AD138" s="12">
        <f t="shared" si="90"/>
        <v>0</v>
      </c>
      <c r="AE138" s="121"/>
      <c r="AF138" s="128">
        <v>1</v>
      </c>
      <c r="AG138" s="38">
        <f t="shared" si="91"/>
        <v>43</v>
      </c>
      <c r="AH138" s="52"/>
      <c r="AJ138" s="17">
        <f t="shared" si="92"/>
        <v>43</v>
      </c>
      <c r="AK138" s="17">
        <f t="shared" si="93"/>
        <v>0</v>
      </c>
      <c r="AL138" s="17">
        <f t="shared" si="94"/>
        <v>0</v>
      </c>
      <c r="AM138" s="17" t="str">
        <f t="shared" si="95"/>
        <v/>
      </c>
      <c r="AO138" s="31" t="s">
        <v>54</v>
      </c>
    </row>
    <row r="139" spans="2:41" s="3" customFormat="1" ht="2.85" customHeight="1" x14ac:dyDescent="0.2">
      <c r="C139" s="74"/>
      <c r="E139" s="30"/>
      <c r="P139" s="4"/>
      <c r="Q139" s="6"/>
      <c r="S139" s="21"/>
      <c r="T139" s="68"/>
      <c r="U139" s="5"/>
      <c r="V139" s="52"/>
      <c r="W139" s="70"/>
      <c r="X139" s="70"/>
      <c r="Y139" s="52"/>
      <c r="Z139" s="39"/>
      <c r="AA139" s="17"/>
      <c r="AB139" s="15"/>
      <c r="AC139" s="15"/>
      <c r="AD139" s="15"/>
      <c r="AE139" s="15"/>
      <c r="AF139" s="65"/>
      <c r="AG139" s="17"/>
      <c r="AH139" s="52"/>
      <c r="AO139" s="31" t="s">
        <v>54</v>
      </c>
    </row>
    <row r="140" spans="2:41" s="3" customFormat="1" ht="9.9499999999999993" customHeight="1" x14ac:dyDescent="0.2">
      <c r="C140" s="193" t="s">
        <v>361</v>
      </c>
      <c r="E140" s="174"/>
      <c r="F140" s="174"/>
      <c r="G140" s="174"/>
      <c r="H140" s="174"/>
      <c r="J140" s="174"/>
      <c r="K140" s="174"/>
      <c r="L140" s="174"/>
      <c r="M140" s="189" t="s">
        <v>328</v>
      </c>
      <c r="O140" s="174"/>
      <c r="Q140" s="175"/>
      <c r="R140" s="174"/>
      <c r="S140" s="176"/>
      <c r="T140" s="68"/>
      <c r="U140" s="5"/>
      <c r="V140" s="52"/>
      <c r="W140" s="70"/>
      <c r="X140" s="70"/>
      <c r="Y140" s="52"/>
      <c r="Z140" s="39"/>
      <c r="AA140" s="17"/>
      <c r="AB140" s="15"/>
      <c r="AC140" s="15"/>
      <c r="AD140" s="15"/>
      <c r="AE140" s="15"/>
      <c r="AF140" s="65"/>
      <c r="AG140" s="17"/>
      <c r="AH140" s="52"/>
      <c r="AO140" s="31" t="s">
        <v>54</v>
      </c>
    </row>
    <row r="141" spans="2:41" s="3" customFormat="1" ht="2.85" customHeight="1" x14ac:dyDescent="0.2">
      <c r="C141" s="74"/>
      <c r="E141" s="30"/>
      <c r="P141" s="4"/>
      <c r="Q141" s="6"/>
      <c r="S141" s="21"/>
      <c r="T141" s="68"/>
      <c r="U141" s="5"/>
      <c r="V141" s="52"/>
      <c r="W141" s="70"/>
      <c r="X141" s="70"/>
      <c r="Y141" s="52"/>
      <c r="Z141" s="39"/>
      <c r="AA141" s="17"/>
      <c r="AB141" s="15"/>
      <c r="AC141" s="15"/>
      <c r="AD141" s="15"/>
      <c r="AE141" s="15"/>
      <c r="AF141" s="65"/>
      <c r="AG141" s="17"/>
      <c r="AH141" s="52"/>
      <c r="AO141" s="31" t="s">
        <v>54</v>
      </c>
    </row>
    <row r="142" spans="2:41" s="3" customFormat="1" ht="9.9499999999999993" customHeight="1" x14ac:dyDescent="0.2">
      <c r="B142" s="113" t="s">
        <v>50</v>
      </c>
      <c r="D142" s="40"/>
      <c r="E142" s="75" t="s">
        <v>139</v>
      </c>
      <c r="F142" s="75"/>
      <c r="G142" s="30" t="s">
        <v>329</v>
      </c>
      <c r="J142" s="30"/>
      <c r="K142" s="30"/>
      <c r="L142" s="30"/>
      <c r="M142" s="30"/>
      <c r="N142" s="30" t="s">
        <v>265</v>
      </c>
      <c r="P142" s="30" t="s">
        <v>104</v>
      </c>
      <c r="Q142" s="91"/>
      <c r="R142" s="29"/>
      <c r="S142" s="39">
        <f t="shared" ref="S142:S147" si="96">IF(Suggested="Yes",AA142,AG142)</f>
        <v>83.55</v>
      </c>
      <c r="T142" s="37" t="s">
        <v>43</v>
      </c>
      <c r="U142" s="5" t="str">
        <f>+Instructions!$B$3</f>
        <v>J</v>
      </c>
      <c r="V142" s="52"/>
      <c r="W142" s="56">
        <f>+Instructions!$C$22</f>
        <v>0</v>
      </c>
      <c r="X142" s="17">
        <f t="shared" ref="X142:X147" si="97">ROUND($AA142*(1-W142)+0.004999,2)</f>
        <v>83.55</v>
      </c>
      <c r="Y142" s="52"/>
      <c r="Z142" s="6" t="s">
        <v>392</v>
      </c>
      <c r="AA142" s="39">
        <v>83.55</v>
      </c>
      <c r="AB142" s="60">
        <f>+W142</f>
        <v>0</v>
      </c>
      <c r="AC142" s="17">
        <f>+X142</f>
        <v>83.55</v>
      </c>
      <c r="AD142" s="12">
        <f t="shared" ref="AD142:AD147" si="98">(AG142-AC142)/AG142</f>
        <v>0</v>
      </c>
      <c r="AE142" s="121"/>
      <c r="AF142" s="128">
        <v>1</v>
      </c>
      <c r="AG142" s="38">
        <f t="shared" ref="AG142:AG147" si="99">SUM(AJ142:AL142)+AE142</f>
        <v>83.55</v>
      </c>
      <c r="AH142" s="52"/>
      <c r="AJ142" s="17">
        <f t="shared" ref="AJ142:AJ147" si="100">ROUND(AC142/(1-VLOOKUP(AF142,Group,2,FALSE)),2)</f>
        <v>83.55</v>
      </c>
      <c r="AK142" s="17">
        <f t="shared" ref="AK142:AK147" si="101">IF(VLOOKUP(AF142,Group,5,FALSE)="YES",VLOOKUP(ROUND(ROUND(AJ142,1)-AJ142,2),Round,2,FALSE)+VLOOKUP(AF142,Group,6,FALSE),0)</f>
        <v>0</v>
      </c>
      <c r="AL142" s="17">
        <f t="shared" ref="AL142:AL147" si="102">IF(VLOOKUP(AF142,Group,7,FALSE)="",0,ROUND(AJ142-0.04999,1)-AJ142+AM142)</f>
        <v>0</v>
      </c>
      <c r="AM142" s="17" t="str">
        <f t="shared" ref="AM142:AM147" si="103">IF(VLOOKUP(AF142,Group,7,FALSE)="","",VLOOKUP(AF142,Group,7,FALSE))</f>
        <v/>
      </c>
      <c r="AO142" s="31" t="s">
        <v>54</v>
      </c>
    </row>
    <row r="143" spans="2:41" s="3" customFormat="1" ht="9.9499999999999993" customHeight="1" x14ac:dyDescent="0.2">
      <c r="B143" s="113" t="s">
        <v>50</v>
      </c>
      <c r="D143" s="40"/>
      <c r="E143" s="75" t="s">
        <v>139</v>
      </c>
      <c r="F143" s="75"/>
      <c r="G143" s="30" t="s">
        <v>268</v>
      </c>
      <c r="J143" s="30"/>
      <c r="K143" s="30"/>
      <c r="L143" s="30"/>
      <c r="M143" s="30"/>
      <c r="N143" s="30" t="s">
        <v>265</v>
      </c>
      <c r="P143" s="30" t="s">
        <v>105</v>
      </c>
      <c r="Q143" s="91"/>
      <c r="R143" s="29"/>
      <c r="S143" s="39">
        <f t="shared" si="96"/>
        <v>83.55</v>
      </c>
      <c r="T143" s="37" t="s">
        <v>43</v>
      </c>
      <c r="U143" s="5" t="str">
        <f>+Instructions!$B$3</f>
        <v>J</v>
      </c>
      <c r="V143" s="52"/>
      <c r="W143" s="56">
        <f>+Instructions!$C$22</f>
        <v>0</v>
      </c>
      <c r="X143" s="17">
        <f t="shared" si="97"/>
        <v>83.55</v>
      </c>
      <c r="Y143" s="52"/>
      <c r="Z143" s="6" t="s">
        <v>392</v>
      </c>
      <c r="AA143" s="39">
        <v>83.55</v>
      </c>
      <c r="AB143" s="60">
        <f>+W143</f>
        <v>0</v>
      </c>
      <c r="AC143" s="17">
        <f>+X143</f>
        <v>83.55</v>
      </c>
      <c r="AD143" s="12">
        <f t="shared" si="98"/>
        <v>0</v>
      </c>
      <c r="AE143" s="121"/>
      <c r="AF143" s="128">
        <v>1</v>
      </c>
      <c r="AG143" s="38">
        <f t="shared" si="99"/>
        <v>83.55</v>
      </c>
      <c r="AH143" s="52"/>
      <c r="AJ143" s="17">
        <f t="shared" si="100"/>
        <v>83.55</v>
      </c>
      <c r="AK143" s="17">
        <f t="shared" si="101"/>
        <v>0</v>
      </c>
      <c r="AL143" s="17">
        <f t="shared" si="102"/>
        <v>0</v>
      </c>
      <c r="AM143" s="17" t="str">
        <f t="shared" si="103"/>
        <v/>
      </c>
      <c r="AO143" s="31" t="s">
        <v>54</v>
      </c>
    </row>
    <row r="144" spans="2:41" s="3" customFormat="1" ht="9.9499999999999993" customHeight="1" x14ac:dyDescent="0.2">
      <c r="B144" s="113" t="s">
        <v>50</v>
      </c>
      <c r="D144" s="40"/>
      <c r="E144" s="75" t="s">
        <v>139</v>
      </c>
      <c r="F144" s="75"/>
      <c r="G144" s="30" t="s">
        <v>270</v>
      </c>
      <c r="J144" s="30"/>
      <c r="K144" s="30"/>
      <c r="L144" s="30"/>
      <c r="M144" s="30"/>
      <c r="N144" s="30" t="s">
        <v>267</v>
      </c>
      <c r="P144" s="30" t="s">
        <v>221</v>
      </c>
      <c r="Q144" s="91"/>
      <c r="R144" s="29" t="s">
        <v>47</v>
      </c>
      <c r="S144" s="39">
        <f t="shared" si="96"/>
        <v>110.1</v>
      </c>
      <c r="T144" s="37" t="s">
        <v>43</v>
      </c>
      <c r="U144" s="5" t="str">
        <f>+Instructions!$B$3</f>
        <v>J</v>
      </c>
      <c r="V144" s="52"/>
      <c r="W144" s="56">
        <f>+Instructions!$C$22</f>
        <v>0</v>
      </c>
      <c r="X144" s="17">
        <f t="shared" si="97"/>
        <v>110.1</v>
      </c>
      <c r="Y144" s="52"/>
      <c r="Z144" s="6" t="s">
        <v>392</v>
      </c>
      <c r="AA144" s="39">
        <v>110.1</v>
      </c>
      <c r="AB144" s="60">
        <f t="shared" ref="AB144:AC147" si="104">+W144</f>
        <v>0</v>
      </c>
      <c r="AC144" s="17">
        <f t="shared" si="104"/>
        <v>110.1</v>
      </c>
      <c r="AD144" s="12">
        <f t="shared" si="98"/>
        <v>0</v>
      </c>
      <c r="AE144" s="121"/>
      <c r="AF144" s="128">
        <v>1</v>
      </c>
      <c r="AG144" s="38">
        <f t="shared" si="99"/>
        <v>110.1</v>
      </c>
      <c r="AH144" s="52"/>
      <c r="AJ144" s="17">
        <f t="shared" si="100"/>
        <v>110.1</v>
      </c>
      <c r="AK144" s="17">
        <f t="shared" si="101"/>
        <v>0</v>
      </c>
      <c r="AL144" s="17">
        <f t="shared" si="102"/>
        <v>0</v>
      </c>
      <c r="AM144" s="17" t="str">
        <f t="shared" si="103"/>
        <v/>
      </c>
      <c r="AO144" s="31" t="s">
        <v>54</v>
      </c>
    </row>
    <row r="145" spans="2:41" s="3" customFormat="1" ht="9.9499999999999993" customHeight="1" x14ac:dyDescent="0.2">
      <c r="B145" s="113" t="s">
        <v>50</v>
      </c>
      <c r="D145" s="40"/>
      <c r="E145" s="75" t="s">
        <v>139</v>
      </c>
      <c r="F145" s="75"/>
      <c r="G145" s="30" t="s">
        <v>273</v>
      </c>
      <c r="J145" s="30"/>
      <c r="K145" s="30"/>
      <c r="L145" s="30"/>
      <c r="M145" s="30"/>
      <c r="N145" s="30" t="s">
        <v>265</v>
      </c>
      <c r="P145" s="30" t="s">
        <v>222</v>
      </c>
      <c r="Q145" s="91"/>
      <c r="R145" s="29" t="s">
        <v>47</v>
      </c>
      <c r="S145" s="39">
        <f t="shared" si="96"/>
        <v>126.95</v>
      </c>
      <c r="T145" s="37" t="s">
        <v>43</v>
      </c>
      <c r="U145" s="5" t="str">
        <f>+Instructions!$B$3</f>
        <v>J</v>
      </c>
      <c r="V145" s="52"/>
      <c r="W145" s="56">
        <f>+Instructions!$C$22</f>
        <v>0</v>
      </c>
      <c r="X145" s="17">
        <f t="shared" si="97"/>
        <v>126.95</v>
      </c>
      <c r="Y145" s="52"/>
      <c r="Z145" s="6" t="s">
        <v>392</v>
      </c>
      <c r="AA145" s="39">
        <v>126.95</v>
      </c>
      <c r="AB145" s="60">
        <f t="shared" si="104"/>
        <v>0</v>
      </c>
      <c r="AC145" s="17">
        <f t="shared" si="104"/>
        <v>126.95</v>
      </c>
      <c r="AD145" s="12">
        <f t="shared" si="98"/>
        <v>0</v>
      </c>
      <c r="AE145" s="121"/>
      <c r="AF145" s="128">
        <v>1</v>
      </c>
      <c r="AG145" s="38">
        <f t="shared" si="99"/>
        <v>126.95</v>
      </c>
      <c r="AH145" s="52"/>
      <c r="AJ145" s="17">
        <f t="shared" si="100"/>
        <v>126.95</v>
      </c>
      <c r="AK145" s="17">
        <f t="shared" si="101"/>
        <v>0</v>
      </c>
      <c r="AL145" s="17">
        <f t="shared" si="102"/>
        <v>0</v>
      </c>
      <c r="AM145" s="17" t="str">
        <f t="shared" si="103"/>
        <v/>
      </c>
      <c r="AO145" s="31" t="s">
        <v>54</v>
      </c>
    </row>
    <row r="146" spans="2:41" s="3" customFormat="1" ht="9.9499999999999993" customHeight="1" x14ac:dyDescent="0.2">
      <c r="B146" s="113" t="s">
        <v>50</v>
      </c>
      <c r="D146" s="40"/>
      <c r="E146" s="75" t="s">
        <v>139</v>
      </c>
      <c r="F146" s="75"/>
      <c r="G146" s="30" t="s">
        <v>272</v>
      </c>
      <c r="J146" s="30"/>
      <c r="K146" s="30"/>
      <c r="L146" s="30"/>
      <c r="M146" s="30"/>
      <c r="N146" s="30" t="s">
        <v>265</v>
      </c>
      <c r="P146" s="30" t="s">
        <v>223</v>
      </c>
      <c r="Q146" s="91"/>
      <c r="R146" s="29" t="s">
        <v>47</v>
      </c>
      <c r="S146" s="39">
        <f t="shared" si="96"/>
        <v>126.95</v>
      </c>
      <c r="T146" s="37" t="s">
        <v>43</v>
      </c>
      <c r="U146" s="5" t="str">
        <f>+Instructions!$B$3</f>
        <v>J</v>
      </c>
      <c r="V146" s="52"/>
      <c r="W146" s="56">
        <f>+Instructions!$C$22</f>
        <v>0</v>
      </c>
      <c r="X146" s="17">
        <f t="shared" si="97"/>
        <v>126.95</v>
      </c>
      <c r="Y146" s="52"/>
      <c r="Z146" s="6" t="s">
        <v>392</v>
      </c>
      <c r="AA146" s="39">
        <v>126.95</v>
      </c>
      <c r="AB146" s="60">
        <f t="shared" si="104"/>
        <v>0</v>
      </c>
      <c r="AC146" s="17">
        <f t="shared" si="104"/>
        <v>126.95</v>
      </c>
      <c r="AD146" s="12">
        <f t="shared" si="98"/>
        <v>0</v>
      </c>
      <c r="AE146" s="121"/>
      <c r="AF146" s="128">
        <v>1</v>
      </c>
      <c r="AG146" s="38">
        <f t="shared" si="99"/>
        <v>126.95</v>
      </c>
      <c r="AH146" s="52"/>
      <c r="AJ146" s="17">
        <f t="shared" si="100"/>
        <v>126.95</v>
      </c>
      <c r="AK146" s="17">
        <f t="shared" si="101"/>
        <v>0</v>
      </c>
      <c r="AL146" s="17">
        <f t="shared" si="102"/>
        <v>0</v>
      </c>
      <c r="AM146" s="17" t="str">
        <f t="shared" si="103"/>
        <v/>
      </c>
      <c r="AO146" s="31" t="s">
        <v>54</v>
      </c>
    </row>
    <row r="147" spans="2:41" s="3" customFormat="1" ht="9.9499999999999993" customHeight="1" x14ac:dyDescent="0.2">
      <c r="B147" s="113" t="s">
        <v>50</v>
      </c>
      <c r="D147" s="40"/>
      <c r="E147" s="75" t="s">
        <v>139</v>
      </c>
      <c r="F147" s="75"/>
      <c r="G147" s="30" t="s">
        <v>271</v>
      </c>
      <c r="J147" s="30"/>
      <c r="K147" s="30"/>
      <c r="L147" s="30"/>
      <c r="M147" s="30"/>
      <c r="N147" s="30" t="s">
        <v>265</v>
      </c>
      <c r="P147" s="30" t="s">
        <v>224</v>
      </c>
      <c r="Q147" s="91"/>
      <c r="R147" s="29"/>
      <c r="S147" s="39">
        <f t="shared" si="96"/>
        <v>83.55</v>
      </c>
      <c r="T147" s="37" t="s">
        <v>43</v>
      </c>
      <c r="U147" s="5" t="str">
        <f>+Instructions!$B$3</f>
        <v>J</v>
      </c>
      <c r="V147" s="52"/>
      <c r="W147" s="56">
        <f>+Instructions!$C$22</f>
        <v>0</v>
      </c>
      <c r="X147" s="17">
        <f t="shared" si="97"/>
        <v>83.55</v>
      </c>
      <c r="Y147" s="52"/>
      <c r="Z147" s="6" t="s">
        <v>392</v>
      </c>
      <c r="AA147" s="39">
        <v>83.55</v>
      </c>
      <c r="AB147" s="60">
        <f t="shared" si="104"/>
        <v>0</v>
      </c>
      <c r="AC147" s="17">
        <f t="shared" si="104"/>
        <v>83.55</v>
      </c>
      <c r="AD147" s="12">
        <f t="shared" si="98"/>
        <v>0</v>
      </c>
      <c r="AE147" s="121"/>
      <c r="AF147" s="128">
        <v>1</v>
      </c>
      <c r="AG147" s="38">
        <f t="shared" si="99"/>
        <v>83.55</v>
      </c>
      <c r="AH147" s="52"/>
      <c r="AJ147" s="17">
        <f t="shared" si="100"/>
        <v>83.55</v>
      </c>
      <c r="AK147" s="17">
        <f t="shared" si="101"/>
        <v>0</v>
      </c>
      <c r="AL147" s="17">
        <f t="shared" si="102"/>
        <v>0</v>
      </c>
      <c r="AM147" s="17" t="str">
        <f t="shared" si="103"/>
        <v/>
      </c>
      <c r="AO147" s="31" t="s">
        <v>54</v>
      </c>
    </row>
    <row r="148" spans="2:41" s="3" customFormat="1" ht="2.85" customHeight="1" x14ac:dyDescent="0.2">
      <c r="C148" s="74"/>
      <c r="E148" s="30"/>
      <c r="P148" s="4"/>
      <c r="Q148" s="6"/>
      <c r="S148" s="21"/>
      <c r="T148" s="68"/>
      <c r="U148" s="5"/>
      <c r="V148" s="52"/>
      <c r="W148" s="70"/>
      <c r="X148" s="70"/>
      <c r="Y148" s="52"/>
      <c r="Z148" s="39"/>
      <c r="AA148" s="17"/>
      <c r="AB148" s="15"/>
      <c r="AC148" s="15"/>
      <c r="AD148" s="15"/>
      <c r="AE148" s="15"/>
      <c r="AF148" s="65"/>
      <c r="AG148" s="17"/>
      <c r="AH148" s="52"/>
      <c r="AO148" s="31" t="s">
        <v>54</v>
      </c>
    </row>
    <row r="149" spans="2:41" s="3" customFormat="1" ht="9.9499999999999993" customHeight="1" x14ac:dyDescent="0.2">
      <c r="C149" s="193" t="s">
        <v>362</v>
      </c>
      <c r="E149" s="174"/>
      <c r="F149" s="174"/>
      <c r="G149" s="174"/>
      <c r="H149" s="174"/>
      <c r="J149" s="174"/>
      <c r="K149" s="174"/>
      <c r="L149" s="174"/>
      <c r="M149" s="189" t="s">
        <v>330</v>
      </c>
      <c r="O149" s="174"/>
      <c r="Q149" s="175"/>
      <c r="R149" s="174"/>
      <c r="S149" s="176"/>
      <c r="T149" s="68"/>
      <c r="U149" s="5"/>
      <c r="V149" s="52"/>
      <c r="W149" s="70"/>
      <c r="X149" s="70"/>
      <c r="Y149" s="52"/>
      <c r="Z149" s="39"/>
      <c r="AA149" s="17"/>
      <c r="AB149" s="15"/>
      <c r="AC149" s="15"/>
      <c r="AD149" s="15"/>
      <c r="AE149" s="15"/>
      <c r="AF149" s="65"/>
      <c r="AG149" s="17"/>
      <c r="AH149" s="52"/>
      <c r="AO149" s="31" t="s">
        <v>54</v>
      </c>
    </row>
    <row r="150" spans="2:41" s="3" customFormat="1" ht="2.85" customHeight="1" x14ac:dyDescent="0.2">
      <c r="C150" s="74"/>
      <c r="E150" s="30"/>
      <c r="P150" s="4"/>
      <c r="Q150" s="6"/>
      <c r="S150" s="21"/>
      <c r="T150" s="68"/>
      <c r="U150" s="5"/>
      <c r="V150" s="52"/>
      <c r="W150" s="70"/>
      <c r="X150" s="70"/>
      <c r="Y150" s="52"/>
      <c r="Z150" s="39"/>
      <c r="AA150" s="17"/>
      <c r="AB150" s="15"/>
      <c r="AC150" s="15"/>
      <c r="AD150" s="15"/>
      <c r="AE150" s="15"/>
      <c r="AF150" s="65"/>
      <c r="AG150" s="17"/>
      <c r="AH150" s="52"/>
      <c r="AO150" s="31" t="s">
        <v>54</v>
      </c>
    </row>
    <row r="151" spans="2:41" s="3" customFormat="1" ht="9.9499999999999993" customHeight="1" x14ac:dyDescent="0.2">
      <c r="B151" s="113" t="s">
        <v>50</v>
      </c>
      <c r="D151" s="40"/>
      <c r="E151" s="75" t="s">
        <v>140</v>
      </c>
      <c r="F151" s="75"/>
      <c r="G151" s="30" t="s">
        <v>304</v>
      </c>
      <c r="J151" s="30"/>
      <c r="K151" s="30"/>
      <c r="L151" s="30"/>
      <c r="M151" s="30"/>
      <c r="N151" s="30" t="s">
        <v>265</v>
      </c>
      <c r="P151" s="30" t="s">
        <v>106</v>
      </c>
      <c r="Q151" s="91"/>
      <c r="R151" s="29"/>
      <c r="S151" s="39">
        <f>IF(Suggested="Yes",AA151,AG151)</f>
        <v>118.25</v>
      </c>
      <c r="T151" s="37" t="s">
        <v>43</v>
      </c>
      <c r="U151" s="5" t="str">
        <f>+Instructions!$B$3</f>
        <v>J</v>
      </c>
      <c r="V151" s="52"/>
      <c r="W151" s="56">
        <f>+Instructions!$C$22</f>
        <v>0</v>
      </c>
      <c r="X151" s="17">
        <f>ROUND($AA151*(1-W151)+0.004999,2)</f>
        <v>118.25</v>
      </c>
      <c r="Y151" s="52"/>
      <c r="Z151" s="6" t="s">
        <v>392</v>
      </c>
      <c r="AA151" s="39">
        <v>118.25</v>
      </c>
      <c r="AB151" s="60">
        <f t="shared" ref="AB151:AC153" si="105">+W151</f>
        <v>0</v>
      </c>
      <c r="AC151" s="17">
        <f t="shared" si="105"/>
        <v>118.25</v>
      </c>
      <c r="AD151" s="12">
        <f>(AG151-AC151)/AG151</f>
        <v>0</v>
      </c>
      <c r="AE151" s="121"/>
      <c r="AF151" s="128">
        <v>1</v>
      </c>
      <c r="AG151" s="38">
        <f>SUM(AJ151:AL151)+AE151</f>
        <v>118.25</v>
      </c>
      <c r="AH151" s="52"/>
      <c r="AJ151" s="17">
        <f>ROUND(AC151/(1-VLOOKUP(AF151,Group,2,FALSE)),2)</f>
        <v>118.25</v>
      </c>
      <c r="AK151" s="17">
        <f>IF(VLOOKUP(AF151,Group,5,FALSE)="YES",VLOOKUP(ROUND(ROUND(AJ151,1)-AJ151,2),Round,2,FALSE)+VLOOKUP(AF151,Group,6,FALSE),0)</f>
        <v>0</v>
      </c>
      <c r="AL151" s="17">
        <f>IF(VLOOKUP(AF151,Group,7,FALSE)="",0,ROUND(AJ151-0.04999,1)-AJ151+AM151)</f>
        <v>0</v>
      </c>
      <c r="AM151" s="17" t="str">
        <f>IF(VLOOKUP(AF151,Group,7,FALSE)="","",VLOOKUP(AF151,Group,7,FALSE))</f>
        <v/>
      </c>
      <c r="AO151" s="31" t="s">
        <v>54</v>
      </c>
    </row>
    <row r="152" spans="2:41" s="3" customFormat="1" ht="9.9499999999999993" customHeight="1" x14ac:dyDescent="0.2">
      <c r="B152" s="113" t="s">
        <v>50</v>
      </c>
      <c r="D152" s="40"/>
      <c r="E152" s="75" t="s">
        <v>140</v>
      </c>
      <c r="F152" s="75"/>
      <c r="G152" s="30" t="s">
        <v>331</v>
      </c>
      <c r="J152" s="30"/>
      <c r="K152" s="30"/>
      <c r="L152" s="30"/>
      <c r="M152" s="30"/>
      <c r="N152" s="30" t="s">
        <v>265</v>
      </c>
      <c r="P152" s="30" t="s">
        <v>107</v>
      </c>
      <c r="Q152" s="91"/>
      <c r="R152" s="29"/>
      <c r="S152" s="39">
        <f>IF(Suggested="Yes",AA152,AG152)</f>
        <v>118.25</v>
      </c>
      <c r="T152" s="37" t="s">
        <v>43</v>
      </c>
      <c r="U152" s="5" t="str">
        <f>+Instructions!$B$3</f>
        <v>J</v>
      </c>
      <c r="V152" s="52"/>
      <c r="W152" s="56">
        <f>+Instructions!$C$22</f>
        <v>0</v>
      </c>
      <c r="X152" s="17">
        <f>ROUND($AA152*(1-W152)+0.004999,2)</f>
        <v>118.25</v>
      </c>
      <c r="Y152" s="52"/>
      <c r="Z152" s="6" t="s">
        <v>392</v>
      </c>
      <c r="AA152" s="39">
        <v>118.25</v>
      </c>
      <c r="AB152" s="60">
        <f t="shared" si="105"/>
        <v>0</v>
      </c>
      <c r="AC152" s="17">
        <f t="shared" si="105"/>
        <v>118.25</v>
      </c>
      <c r="AD152" s="12">
        <f>(AG152-AC152)/AG152</f>
        <v>0</v>
      </c>
      <c r="AE152" s="121"/>
      <c r="AF152" s="128">
        <v>1</v>
      </c>
      <c r="AG152" s="38">
        <f>SUM(AJ152:AL152)+AE152</f>
        <v>118.25</v>
      </c>
      <c r="AH152" s="52"/>
      <c r="AJ152" s="17">
        <f>ROUND(AC152/(1-VLOOKUP(AF152,Group,2,FALSE)),2)</f>
        <v>118.25</v>
      </c>
      <c r="AK152" s="17">
        <f>IF(VLOOKUP(AF152,Group,5,FALSE)="YES",VLOOKUP(ROUND(ROUND(AJ152,1)-AJ152,2),Round,2,FALSE)+VLOOKUP(AF152,Group,6,FALSE),0)</f>
        <v>0</v>
      </c>
      <c r="AL152" s="17">
        <f>IF(VLOOKUP(AF152,Group,7,FALSE)="",0,ROUND(AJ152-0.04999,1)-AJ152+AM152)</f>
        <v>0</v>
      </c>
      <c r="AM152" s="17" t="str">
        <f>IF(VLOOKUP(AF152,Group,7,FALSE)="","",VLOOKUP(AF152,Group,7,FALSE))</f>
        <v/>
      </c>
      <c r="AO152" s="31" t="s">
        <v>54</v>
      </c>
    </row>
    <row r="153" spans="2:41" s="3" customFormat="1" ht="9.9499999999999993" customHeight="1" x14ac:dyDescent="0.2">
      <c r="B153" s="113" t="s">
        <v>50</v>
      </c>
      <c r="D153" s="40"/>
      <c r="E153" s="75" t="s">
        <v>140</v>
      </c>
      <c r="F153" s="75"/>
      <c r="G153" s="30" t="s">
        <v>384</v>
      </c>
      <c r="H153" s="30"/>
      <c r="I153" s="30"/>
      <c r="J153" s="30"/>
      <c r="K153" s="30"/>
      <c r="L153" s="30"/>
      <c r="M153" s="30"/>
      <c r="N153" s="30" t="s">
        <v>287</v>
      </c>
      <c r="P153" s="190" t="s">
        <v>385</v>
      </c>
      <c r="Q153" s="91"/>
      <c r="R153" s="29"/>
      <c r="S153" s="39">
        <f>IF(Suggested="Yes",AA153,AG153)</f>
        <v>118.25</v>
      </c>
      <c r="T153" s="37" t="s">
        <v>43</v>
      </c>
      <c r="U153" s="5" t="str">
        <f>+Instructions!$B$3</f>
        <v>J</v>
      </c>
      <c r="V153" s="52"/>
      <c r="W153" s="56">
        <f>+Instructions!$C$22</f>
        <v>0</v>
      </c>
      <c r="X153" s="17">
        <f>ROUND($AA153*(1-W153)+0.004999,2)</f>
        <v>118.25</v>
      </c>
      <c r="Y153" s="52"/>
      <c r="Z153" s="6" t="s">
        <v>392</v>
      </c>
      <c r="AA153" s="39">
        <v>118.25</v>
      </c>
      <c r="AB153" s="60">
        <f t="shared" si="105"/>
        <v>0</v>
      </c>
      <c r="AC153" s="17">
        <f t="shared" si="105"/>
        <v>118.25</v>
      </c>
      <c r="AD153" s="12">
        <f>(AG153-AC153)/AG153</f>
        <v>0</v>
      </c>
      <c r="AE153" s="121"/>
      <c r="AF153" s="128">
        <v>1</v>
      </c>
      <c r="AG153" s="38">
        <f>SUM(AJ153:AL153)+AE153</f>
        <v>118.25</v>
      </c>
      <c r="AH153" s="52"/>
      <c r="AJ153" s="17">
        <f>ROUND(AC153/(1-VLOOKUP(AF153,Group,2,FALSE)),2)</f>
        <v>118.25</v>
      </c>
      <c r="AK153" s="17">
        <f>IF(VLOOKUP(AF153,Group,5,FALSE)="YES",VLOOKUP(ROUND(ROUND(AJ153,1)-AJ153,2),Round,2,FALSE)+VLOOKUP(AF153,Group,6,FALSE),0)</f>
        <v>0</v>
      </c>
      <c r="AL153" s="17">
        <f>IF(VLOOKUP(AF153,Group,7,FALSE)="",0,ROUND(AJ153-0.04999,1)-AJ153+AM153)</f>
        <v>0</v>
      </c>
      <c r="AM153" s="17" t="str">
        <f>IF(VLOOKUP(AF153,Group,7,FALSE)="","",VLOOKUP(AF153,Group,7,FALSE))</f>
        <v/>
      </c>
      <c r="AO153" s="31" t="s">
        <v>54</v>
      </c>
    </row>
    <row r="154" spans="2:41" s="3" customFormat="1" ht="9.9499999999999993" customHeight="1" x14ac:dyDescent="0.2">
      <c r="B154" s="113" t="s">
        <v>50</v>
      </c>
      <c r="D154" s="40"/>
      <c r="E154" s="75" t="s">
        <v>140</v>
      </c>
      <c r="F154" s="75"/>
      <c r="G154" s="30" t="s">
        <v>291</v>
      </c>
      <c r="J154" s="30"/>
      <c r="K154" s="30"/>
      <c r="L154" s="30"/>
      <c r="M154" s="30"/>
      <c r="N154" s="30" t="s">
        <v>267</v>
      </c>
      <c r="P154" s="30" t="s">
        <v>225</v>
      </c>
      <c r="Q154" s="91"/>
      <c r="R154" s="29" t="s">
        <v>47</v>
      </c>
      <c r="S154" s="39">
        <f t="shared" ref="S154:S159" si="106">IF(Suggested="Yes",AA154,AG154)</f>
        <v>160.35</v>
      </c>
      <c r="T154" s="37" t="s">
        <v>43</v>
      </c>
      <c r="U154" s="5" t="str">
        <f>+Instructions!$B$3</f>
        <v>J</v>
      </c>
      <c r="V154" s="52"/>
      <c r="W154" s="56">
        <f>+Instructions!$C$22</f>
        <v>0</v>
      </c>
      <c r="X154" s="17">
        <f t="shared" ref="X154:X159" si="107">ROUND($AA154*(1-W154)+0.004999,2)</f>
        <v>160.35</v>
      </c>
      <c r="Y154" s="52"/>
      <c r="Z154" s="6" t="s">
        <v>392</v>
      </c>
      <c r="AA154" s="39">
        <v>160.35</v>
      </c>
      <c r="AB154" s="60">
        <f t="shared" ref="AB154:AB159" si="108">+W154</f>
        <v>0</v>
      </c>
      <c r="AC154" s="17">
        <f t="shared" ref="AC154:AC159" si="109">+X154</f>
        <v>160.35</v>
      </c>
      <c r="AD154" s="12">
        <f t="shared" ref="AD154:AD159" si="110">(AG154-AC154)/AG154</f>
        <v>0</v>
      </c>
      <c r="AE154" s="121"/>
      <c r="AF154" s="128">
        <v>1</v>
      </c>
      <c r="AG154" s="38">
        <f t="shared" ref="AG154:AG159" si="111">SUM(AJ154:AL154)+AE154</f>
        <v>160.35</v>
      </c>
      <c r="AH154" s="52"/>
      <c r="AJ154" s="17">
        <f t="shared" ref="AJ154:AJ159" si="112">ROUND(AC154/(1-VLOOKUP(AF154,Group,2,FALSE)),2)</f>
        <v>160.35</v>
      </c>
      <c r="AK154" s="17">
        <f t="shared" ref="AK154:AK159" si="113">IF(VLOOKUP(AF154,Group,5,FALSE)="YES",VLOOKUP(ROUND(ROUND(AJ154,1)-AJ154,2),Round,2,FALSE)+VLOOKUP(AF154,Group,6,FALSE),0)</f>
        <v>0</v>
      </c>
      <c r="AL154" s="17">
        <f t="shared" ref="AL154:AL159" si="114">IF(VLOOKUP(AF154,Group,7,FALSE)="",0,ROUND(AJ154-0.04999,1)-AJ154+AM154)</f>
        <v>0</v>
      </c>
      <c r="AM154" s="17" t="str">
        <f t="shared" ref="AM154:AM159" si="115">IF(VLOOKUP(AF154,Group,7,FALSE)="","",VLOOKUP(AF154,Group,7,FALSE))</f>
        <v/>
      </c>
      <c r="AO154" s="31" t="s">
        <v>54</v>
      </c>
    </row>
    <row r="155" spans="2:41" s="3" customFormat="1" ht="9.9499999999999993" customHeight="1" x14ac:dyDescent="0.2">
      <c r="B155" s="113" t="s">
        <v>50</v>
      </c>
      <c r="D155" s="40"/>
      <c r="E155" s="75" t="s">
        <v>140</v>
      </c>
      <c r="F155" s="75"/>
      <c r="G155" s="30" t="s">
        <v>332</v>
      </c>
      <c r="J155" s="30"/>
      <c r="K155" s="30"/>
      <c r="L155" s="30"/>
      <c r="M155" s="30"/>
      <c r="N155" s="30" t="s">
        <v>265</v>
      </c>
      <c r="P155" s="30" t="s">
        <v>226</v>
      </c>
      <c r="Q155" s="91"/>
      <c r="R155" s="29" t="s">
        <v>47</v>
      </c>
      <c r="S155" s="39">
        <f t="shared" si="106"/>
        <v>160.35</v>
      </c>
      <c r="T155" s="37" t="s">
        <v>43</v>
      </c>
      <c r="U155" s="5" t="str">
        <f>+Instructions!$B$3</f>
        <v>J</v>
      </c>
      <c r="V155" s="52"/>
      <c r="W155" s="56">
        <f>+Instructions!$C$22</f>
        <v>0</v>
      </c>
      <c r="X155" s="17">
        <f t="shared" si="107"/>
        <v>160.35</v>
      </c>
      <c r="Y155" s="52"/>
      <c r="Z155" s="6" t="s">
        <v>392</v>
      </c>
      <c r="AA155" s="39">
        <v>160.35</v>
      </c>
      <c r="AB155" s="60">
        <f t="shared" si="108"/>
        <v>0</v>
      </c>
      <c r="AC155" s="17">
        <f t="shared" si="109"/>
        <v>160.35</v>
      </c>
      <c r="AD155" s="12">
        <f t="shared" si="110"/>
        <v>0</v>
      </c>
      <c r="AE155" s="121"/>
      <c r="AF155" s="128">
        <v>1</v>
      </c>
      <c r="AG155" s="38">
        <f t="shared" si="111"/>
        <v>160.35</v>
      </c>
      <c r="AH155" s="52"/>
      <c r="AJ155" s="17">
        <f t="shared" si="112"/>
        <v>160.35</v>
      </c>
      <c r="AK155" s="17">
        <f t="shared" si="113"/>
        <v>0</v>
      </c>
      <c r="AL155" s="17">
        <f t="shared" si="114"/>
        <v>0</v>
      </c>
      <c r="AM155" s="17" t="str">
        <f t="shared" si="115"/>
        <v/>
      </c>
      <c r="AO155" s="31" t="s">
        <v>54</v>
      </c>
    </row>
    <row r="156" spans="2:41" s="3" customFormat="1" ht="9.9499999999999993" customHeight="1" x14ac:dyDescent="0.2">
      <c r="B156" s="113" t="s">
        <v>50</v>
      </c>
      <c r="D156" s="40"/>
      <c r="E156" s="75" t="s">
        <v>140</v>
      </c>
      <c r="F156" s="75"/>
      <c r="G156" s="30" t="s">
        <v>292</v>
      </c>
      <c r="J156" s="30"/>
      <c r="K156" s="30"/>
      <c r="L156" s="30"/>
      <c r="M156" s="30"/>
      <c r="N156" s="30" t="s">
        <v>265</v>
      </c>
      <c r="P156" s="30" t="s">
        <v>227</v>
      </c>
      <c r="Q156" s="91"/>
      <c r="R156" s="29" t="s">
        <v>47</v>
      </c>
      <c r="S156" s="39">
        <f t="shared" si="106"/>
        <v>160.35</v>
      </c>
      <c r="T156" s="37" t="s">
        <v>43</v>
      </c>
      <c r="U156" s="5" t="str">
        <f>+Instructions!$B$3</f>
        <v>J</v>
      </c>
      <c r="V156" s="52"/>
      <c r="W156" s="56">
        <f>+Instructions!$C$22</f>
        <v>0</v>
      </c>
      <c r="X156" s="17">
        <f t="shared" si="107"/>
        <v>160.35</v>
      </c>
      <c r="Y156" s="52"/>
      <c r="Z156" s="6" t="s">
        <v>392</v>
      </c>
      <c r="AA156" s="39">
        <v>160.35</v>
      </c>
      <c r="AB156" s="60">
        <f t="shared" si="108"/>
        <v>0</v>
      </c>
      <c r="AC156" s="17">
        <f t="shared" si="109"/>
        <v>160.35</v>
      </c>
      <c r="AD156" s="12">
        <f t="shared" si="110"/>
        <v>0</v>
      </c>
      <c r="AE156" s="121"/>
      <c r="AF156" s="128">
        <v>1</v>
      </c>
      <c r="AG156" s="38">
        <f t="shared" si="111"/>
        <v>160.35</v>
      </c>
      <c r="AH156" s="52"/>
      <c r="AJ156" s="17">
        <f t="shared" si="112"/>
        <v>160.35</v>
      </c>
      <c r="AK156" s="17">
        <f t="shared" si="113"/>
        <v>0</v>
      </c>
      <c r="AL156" s="17">
        <f t="shared" si="114"/>
        <v>0</v>
      </c>
      <c r="AM156" s="17" t="str">
        <f t="shared" si="115"/>
        <v/>
      </c>
      <c r="AO156" s="31" t="s">
        <v>54</v>
      </c>
    </row>
    <row r="157" spans="2:41" s="3" customFormat="1" ht="9.9499999999999993" customHeight="1" x14ac:dyDescent="0.2">
      <c r="B157" s="113" t="s">
        <v>50</v>
      </c>
      <c r="D157" s="40"/>
      <c r="E157" s="75" t="s">
        <v>140</v>
      </c>
      <c r="F157" s="75"/>
      <c r="G157" s="30" t="s">
        <v>293</v>
      </c>
      <c r="J157" s="30"/>
      <c r="K157" s="30"/>
      <c r="L157" s="30"/>
      <c r="M157" s="30"/>
      <c r="N157" s="30" t="s">
        <v>287</v>
      </c>
      <c r="P157" s="30" t="s">
        <v>228</v>
      </c>
      <c r="Q157" s="91"/>
      <c r="R157" s="29" t="s">
        <v>47</v>
      </c>
      <c r="S157" s="39">
        <f t="shared" si="106"/>
        <v>160.35</v>
      </c>
      <c r="T157" s="37" t="s">
        <v>43</v>
      </c>
      <c r="U157" s="5" t="str">
        <f>+Instructions!$B$3</f>
        <v>J</v>
      </c>
      <c r="V157" s="52"/>
      <c r="W157" s="56">
        <f>+Instructions!$C$22</f>
        <v>0</v>
      </c>
      <c r="X157" s="17">
        <f t="shared" si="107"/>
        <v>160.35</v>
      </c>
      <c r="Y157" s="52"/>
      <c r="Z157" s="6" t="s">
        <v>392</v>
      </c>
      <c r="AA157" s="39">
        <v>160.35</v>
      </c>
      <c r="AB157" s="60">
        <f t="shared" si="108"/>
        <v>0</v>
      </c>
      <c r="AC157" s="17">
        <f t="shared" si="109"/>
        <v>160.35</v>
      </c>
      <c r="AD157" s="12">
        <f t="shared" si="110"/>
        <v>0</v>
      </c>
      <c r="AE157" s="121"/>
      <c r="AF157" s="128">
        <v>1</v>
      </c>
      <c r="AG157" s="38">
        <f t="shared" si="111"/>
        <v>160.35</v>
      </c>
      <c r="AH157" s="52"/>
      <c r="AJ157" s="17">
        <f t="shared" si="112"/>
        <v>160.35</v>
      </c>
      <c r="AK157" s="17">
        <f t="shared" si="113"/>
        <v>0</v>
      </c>
      <c r="AL157" s="17">
        <f t="shared" si="114"/>
        <v>0</v>
      </c>
      <c r="AM157" s="17" t="str">
        <f t="shared" si="115"/>
        <v/>
      </c>
      <c r="AO157" s="31" t="s">
        <v>54</v>
      </c>
    </row>
    <row r="158" spans="2:41" s="3" customFormat="1" ht="9.9499999999999993" customHeight="1" x14ac:dyDescent="0.2">
      <c r="B158" s="113" t="s">
        <v>50</v>
      </c>
      <c r="D158" s="40"/>
      <c r="E158" s="75" t="s">
        <v>140</v>
      </c>
      <c r="F158" s="75"/>
      <c r="G158" s="30" t="s">
        <v>295</v>
      </c>
      <c r="J158" s="30"/>
      <c r="K158" s="30"/>
      <c r="L158" s="30"/>
      <c r="M158" s="30"/>
      <c r="N158" s="30" t="s">
        <v>265</v>
      </c>
      <c r="P158" s="30" t="s">
        <v>229</v>
      </c>
      <c r="Q158" s="91"/>
      <c r="R158" s="29" t="s">
        <v>47</v>
      </c>
      <c r="S158" s="39">
        <f t="shared" si="106"/>
        <v>160.35</v>
      </c>
      <c r="T158" s="37" t="s">
        <v>43</v>
      </c>
      <c r="U158" s="5" t="str">
        <f>+Instructions!$B$3</f>
        <v>J</v>
      </c>
      <c r="V158" s="52"/>
      <c r="W158" s="56">
        <f>+Instructions!$C$22</f>
        <v>0</v>
      </c>
      <c r="X158" s="17">
        <f t="shared" si="107"/>
        <v>160.35</v>
      </c>
      <c r="Y158" s="52"/>
      <c r="Z158" s="6" t="s">
        <v>392</v>
      </c>
      <c r="AA158" s="39">
        <v>160.35</v>
      </c>
      <c r="AB158" s="60">
        <f t="shared" si="108"/>
        <v>0</v>
      </c>
      <c r="AC158" s="17">
        <f t="shared" si="109"/>
        <v>160.35</v>
      </c>
      <c r="AD158" s="12">
        <f t="shared" si="110"/>
        <v>0</v>
      </c>
      <c r="AE158" s="121"/>
      <c r="AF158" s="128">
        <v>1</v>
      </c>
      <c r="AG158" s="38">
        <f t="shared" si="111"/>
        <v>160.35</v>
      </c>
      <c r="AH158" s="52"/>
      <c r="AJ158" s="17">
        <f t="shared" si="112"/>
        <v>160.35</v>
      </c>
      <c r="AK158" s="17">
        <f t="shared" si="113"/>
        <v>0</v>
      </c>
      <c r="AL158" s="17">
        <f t="shared" si="114"/>
        <v>0</v>
      </c>
      <c r="AM158" s="17" t="str">
        <f t="shared" si="115"/>
        <v/>
      </c>
      <c r="AO158" s="31" t="s">
        <v>54</v>
      </c>
    </row>
    <row r="159" spans="2:41" s="3" customFormat="1" ht="9.9499999999999993" customHeight="1" x14ac:dyDescent="0.2">
      <c r="B159" s="113" t="s">
        <v>50</v>
      </c>
      <c r="D159" s="40"/>
      <c r="E159" s="75" t="s">
        <v>140</v>
      </c>
      <c r="F159" s="75"/>
      <c r="G159" s="30" t="s">
        <v>319</v>
      </c>
      <c r="J159" s="30"/>
      <c r="K159" s="30"/>
      <c r="L159" s="30"/>
      <c r="M159" s="30"/>
      <c r="N159" s="30" t="s">
        <v>265</v>
      </c>
      <c r="P159" s="30" t="s">
        <v>230</v>
      </c>
      <c r="Q159" s="91"/>
      <c r="R159" s="29" t="s">
        <v>47</v>
      </c>
      <c r="S159" s="39">
        <f t="shared" si="106"/>
        <v>160.35</v>
      </c>
      <c r="T159" s="37" t="s">
        <v>43</v>
      </c>
      <c r="U159" s="5" t="str">
        <f>+Instructions!$B$3</f>
        <v>J</v>
      </c>
      <c r="V159" s="52"/>
      <c r="W159" s="56">
        <f>+Instructions!$C$22</f>
        <v>0</v>
      </c>
      <c r="X159" s="17">
        <f t="shared" si="107"/>
        <v>160.35</v>
      </c>
      <c r="Y159" s="52"/>
      <c r="Z159" s="6" t="s">
        <v>392</v>
      </c>
      <c r="AA159" s="39">
        <v>160.35</v>
      </c>
      <c r="AB159" s="60">
        <f t="shared" si="108"/>
        <v>0</v>
      </c>
      <c r="AC159" s="17">
        <f t="shared" si="109"/>
        <v>160.35</v>
      </c>
      <c r="AD159" s="12">
        <f t="shared" si="110"/>
        <v>0</v>
      </c>
      <c r="AE159" s="121"/>
      <c r="AF159" s="128">
        <v>1</v>
      </c>
      <c r="AG159" s="38">
        <f t="shared" si="111"/>
        <v>160.35</v>
      </c>
      <c r="AH159" s="52"/>
      <c r="AJ159" s="17">
        <f t="shared" si="112"/>
        <v>160.35</v>
      </c>
      <c r="AK159" s="17">
        <f t="shared" si="113"/>
        <v>0</v>
      </c>
      <c r="AL159" s="17">
        <f t="shared" si="114"/>
        <v>0</v>
      </c>
      <c r="AM159" s="17" t="str">
        <f t="shared" si="115"/>
        <v/>
      </c>
      <c r="AO159" s="31" t="s">
        <v>54</v>
      </c>
    </row>
    <row r="160" spans="2:41" s="3" customFormat="1" ht="2.85" customHeight="1" x14ac:dyDescent="0.2">
      <c r="C160" s="74"/>
      <c r="E160" s="30"/>
      <c r="P160" s="4"/>
      <c r="Q160" s="6"/>
      <c r="S160" s="21"/>
      <c r="T160" s="68"/>
      <c r="U160" s="5"/>
      <c r="V160" s="52"/>
      <c r="W160" s="70"/>
      <c r="X160" s="70"/>
      <c r="Y160" s="52"/>
      <c r="Z160" s="39"/>
      <c r="AA160" s="17"/>
      <c r="AB160" s="15"/>
      <c r="AC160" s="15"/>
      <c r="AD160" s="15"/>
      <c r="AE160" s="15"/>
      <c r="AF160" s="65"/>
      <c r="AG160" s="17"/>
      <c r="AH160" s="52"/>
      <c r="AO160" s="31" t="s">
        <v>54</v>
      </c>
    </row>
    <row r="161" spans="2:41" s="3" customFormat="1" ht="9.9499999999999993" customHeight="1" x14ac:dyDescent="0.2">
      <c r="C161" s="193" t="s">
        <v>363</v>
      </c>
      <c r="E161" s="174"/>
      <c r="F161" s="174"/>
      <c r="G161" s="174"/>
      <c r="H161" s="174"/>
      <c r="J161" s="174"/>
      <c r="K161" s="174"/>
      <c r="L161" s="174"/>
      <c r="M161" s="189" t="s">
        <v>337</v>
      </c>
      <c r="O161" s="174"/>
      <c r="Q161" s="175"/>
      <c r="R161" s="174"/>
      <c r="S161" s="176"/>
      <c r="T161" s="68"/>
      <c r="U161" s="5"/>
      <c r="V161" s="52"/>
      <c r="W161" s="70"/>
      <c r="X161" s="70"/>
      <c r="Y161" s="52"/>
      <c r="Z161" s="39"/>
      <c r="AA161" s="17"/>
      <c r="AB161" s="15"/>
      <c r="AC161" s="15"/>
      <c r="AD161" s="15"/>
      <c r="AE161" s="15"/>
      <c r="AF161" s="65"/>
      <c r="AG161" s="17"/>
      <c r="AH161" s="52"/>
      <c r="AO161" s="31" t="s">
        <v>54</v>
      </c>
    </row>
    <row r="162" spans="2:41" s="3" customFormat="1" ht="2.85" customHeight="1" x14ac:dyDescent="0.2">
      <c r="C162" s="74"/>
      <c r="E162" s="30"/>
      <c r="P162" s="4"/>
      <c r="Q162" s="6"/>
      <c r="S162" s="21"/>
      <c r="T162" s="68"/>
      <c r="U162" s="5"/>
      <c r="V162" s="52"/>
      <c r="W162" s="70"/>
      <c r="X162" s="70"/>
      <c r="Y162" s="52"/>
      <c r="Z162" s="39"/>
      <c r="AA162" s="17"/>
      <c r="AB162" s="15"/>
      <c r="AC162" s="15"/>
      <c r="AD162" s="15"/>
      <c r="AE162" s="15"/>
      <c r="AF162" s="65"/>
      <c r="AG162" s="17"/>
      <c r="AH162" s="52"/>
      <c r="AO162" s="31" t="s">
        <v>54</v>
      </c>
    </row>
    <row r="163" spans="2:41" s="3" customFormat="1" ht="9.9499999999999993" customHeight="1" x14ac:dyDescent="0.2">
      <c r="B163" s="113" t="s">
        <v>50</v>
      </c>
      <c r="D163" s="40"/>
      <c r="E163" s="75" t="s">
        <v>141</v>
      </c>
      <c r="F163" s="75"/>
      <c r="G163" s="30" t="s">
        <v>339</v>
      </c>
      <c r="H163" s="30"/>
      <c r="J163" s="30"/>
      <c r="K163" s="30"/>
      <c r="L163" s="30"/>
      <c r="M163" s="30"/>
      <c r="N163" s="30" t="s">
        <v>265</v>
      </c>
      <c r="P163" s="30" t="s">
        <v>108</v>
      </c>
      <c r="Q163" s="91"/>
      <c r="R163" s="29"/>
      <c r="S163" s="39">
        <f t="shared" ref="S163:S171" si="116">IF(Suggested="Yes",AA163,AG163)</f>
        <v>210.3</v>
      </c>
      <c r="T163" s="37" t="s">
        <v>43</v>
      </c>
      <c r="U163" s="5" t="str">
        <f>+Instructions!$B$3</f>
        <v>J</v>
      </c>
      <c r="V163" s="52"/>
      <c r="W163" s="56">
        <f>+Instructions!$C$22</f>
        <v>0</v>
      </c>
      <c r="X163" s="17">
        <f t="shared" ref="X163:X171" si="117">ROUND($AA163*(1-W163)+0.004999,2)</f>
        <v>210.3</v>
      </c>
      <c r="Y163" s="52"/>
      <c r="Z163" s="6" t="s">
        <v>392</v>
      </c>
      <c r="AA163" s="39">
        <v>210.3</v>
      </c>
      <c r="AB163" s="60">
        <f t="shared" ref="AB163:AB171" si="118">+W163</f>
        <v>0</v>
      </c>
      <c r="AC163" s="17">
        <f t="shared" ref="AC163:AC171" si="119">+X163</f>
        <v>210.3</v>
      </c>
      <c r="AD163" s="12">
        <f t="shared" ref="AD163:AD171" si="120">(AG163-AC163)/AG163</f>
        <v>0</v>
      </c>
      <c r="AE163" s="121"/>
      <c r="AF163" s="128">
        <v>1</v>
      </c>
      <c r="AG163" s="38">
        <f t="shared" ref="AG163:AG171" si="121">SUM(AJ163:AL163)+AE163</f>
        <v>210.3</v>
      </c>
      <c r="AH163" s="52"/>
      <c r="AJ163" s="17">
        <f t="shared" ref="AJ163:AJ171" si="122">ROUND(AC163/(1-VLOOKUP(AF163,Group,2,FALSE)),2)</f>
        <v>210.3</v>
      </c>
      <c r="AK163" s="17">
        <f t="shared" ref="AK163:AK171" si="123">IF(VLOOKUP(AF163,Group,5,FALSE)="YES",VLOOKUP(ROUND(ROUND(AJ163,1)-AJ163,2),Round,2,FALSE)+VLOOKUP(AF163,Group,6,FALSE),0)</f>
        <v>0</v>
      </c>
      <c r="AL163" s="17">
        <f t="shared" ref="AL163:AL171" si="124">IF(VLOOKUP(AF163,Group,7,FALSE)="",0,ROUND(AJ163-0.04999,1)-AJ163+AM163)</f>
        <v>0</v>
      </c>
      <c r="AM163" s="17" t="str">
        <f t="shared" ref="AM163:AM171" si="125">IF(VLOOKUP(AF163,Group,7,FALSE)="","",VLOOKUP(AF163,Group,7,FALSE))</f>
        <v/>
      </c>
      <c r="AO163" s="31" t="s">
        <v>54</v>
      </c>
    </row>
    <row r="164" spans="2:41" s="3" customFormat="1" ht="9.9499999999999993" customHeight="1" x14ac:dyDescent="0.2">
      <c r="B164" s="113" t="s">
        <v>50</v>
      </c>
      <c r="D164" s="40"/>
      <c r="E164" s="75" t="s">
        <v>141</v>
      </c>
      <c r="F164" s="75"/>
      <c r="G164" s="30" t="s">
        <v>340</v>
      </c>
      <c r="H164" s="30"/>
      <c r="J164" s="30"/>
      <c r="K164" s="30"/>
      <c r="L164" s="30"/>
      <c r="M164" s="30"/>
      <c r="N164" s="30" t="s">
        <v>265</v>
      </c>
      <c r="P164" s="30" t="s">
        <v>109</v>
      </c>
      <c r="Q164" s="91"/>
      <c r="R164" s="29" t="s">
        <v>47</v>
      </c>
      <c r="S164" s="39">
        <f t="shared" si="116"/>
        <v>595.5</v>
      </c>
      <c r="T164" s="37" t="s">
        <v>43</v>
      </c>
      <c r="U164" s="5" t="str">
        <f>+Instructions!$B$3</f>
        <v>J</v>
      </c>
      <c r="V164" s="52"/>
      <c r="W164" s="56">
        <f>+Instructions!$C$22</f>
        <v>0</v>
      </c>
      <c r="X164" s="17">
        <f t="shared" si="117"/>
        <v>595.5</v>
      </c>
      <c r="Y164" s="52"/>
      <c r="Z164" s="6" t="s">
        <v>392</v>
      </c>
      <c r="AA164" s="39">
        <v>595.5</v>
      </c>
      <c r="AB164" s="60">
        <f t="shared" si="118"/>
        <v>0</v>
      </c>
      <c r="AC164" s="17">
        <f t="shared" si="119"/>
        <v>595.5</v>
      </c>
      <c r="AD164" s="12">
        <f t="shared" si="120"/>
        <v>0</v>
      </c>
      <c r="AE164" s="121"/>
      <c r="AF164" s="128">
        <v>1</v>
      </c>
      <c r="AG164" s="38">
        <f t="shared" si="121"/>
        <v>595.5</v>
      </c>
      <c r="AH164" s="52"/>
      <c r="AJ164" s="17">
        <f t="shared" si="122"/>
        <v>595.5</v>
      </c>
      <c r="AK164" s="17">
        <f t="shared" si="123"/>
        <v>0</v>
      </c>
      <c r="AL164" s="17">
        <f t="shared" si="124"/>
        <v>0</v>
      </c>
      <c r="AM164" s="17" t="str">
        <f t="shared" si="125"/>
        <v/>
      </c>
      <c r="AO164" s="31" t="s">
        <v>54</v>
      </c>
    </row>
    <row r="165" spans="2:41" s="3" customFormat="1" ht="9.9499999999999993" customHeight="1" x14ac:dyDescent="0.2">
      <c r="B165" s="113" t="s">
        <v>50</v>
      </c>
      <c r="D165" s="40"/>
      <c r="E165" s="75" t="s">
        <v>141</v>
      </c>
      <c r="F165" s="75"/>
      <c r="G165" s="30" t="s">
        <v>304</v>
      </c>
      <c r="H165" s="30"/>
      <c r="J165" s="30"/>
      <c r="K165" s="30"/>
      <c r="L165" s="30"/>
      <c r="M165" s="30"/>
      <c r="N165" s="30" t="s">
        <v>265</v>
      </c>
      <c r="P165" s="30" t="s">
        <v>110</v>
      </c>
      <c r="Q165" s="91"/>
      <c r="R165" s="29"/>
      <c r="S165" s="39">
        <f t="shared" si="116"/>
        <v>210.3</v>
      </c>
      <c r="T165" s="37" t="s">
        <v>43</v>
      </c>
      <c r="U165" s="5" t="str">
        <f>+Instructions!$B$3</f>
        <v>J</v>
      </c>
      <c r="V165" s="52"/>
      <c r="W165" s="56">
        <f>+Instructions!$C$22</f>
        <v>0</v>
      </c>
      <c r="X165" s="17">
        <f t="shared" si="117"/>
        <v>210.3</v>
      </c>
      <c r="Y165" s="52"/>
      <c r="Z165" s="6" t="s">
        <v>392</v>
      </c>
      <c r="AA165" s="39">
        <v>210.3</v>
      </c>
      <c r="AB165" s="60">
        <f t="shared" si="118"/>
        <v>0</v>
      </c>
      <c r="AC165" s="17">
        <f t="shared" si="119"/>
        <v>210.3</v>
      </c>
      <c r="AD165" s="12">
        <f t="shared" si="120"/>
        <v>0</v>
      </c>
      <c r="AE165" s="121"/>
      <c r="AF165" s="128">
        <v>1</v>
      </c>
      <c r="AG165" s="38">
        <f t="shared" si="121"/>
        <v>210.3</v>
      </c>
      <c r="AH165" s="52"/>
      <c r="AJ165" s="17">
        <f t="shared" si="122"/>
        <v>210.3</v>
      </c>
      <c r="AK165" s="17">
        <f t="shared" si="123"/>
        <v>0</v>
      </c>
      <c r="AL165" s="17">
        <f t="shared" si="124"/>
        <v>0</v>
      </c>
      <c r="AM165" s="17" t="str">
        <f t="shared" si="125"/>
        <v/>
      </c>
      <c r="AO165" s="31" t="s">
        <v>54</v>
      </c>
    </row>
    <row r="166" spans="2:41" s="3" customFormat="1" ht="9.9499999999999993" customHeight="1" x14ac:dyDescent="0.2">
      <c r="B166" s="113" t="s">
        <v>50</v>
      </c>
      <c r="D166" s="40"/>
      <c r="E166" s="75" t="s">
        <v>141</v>
      </c>
      <c r="F166" s="75"/>
      <c r="G166" s="30" t="s">
        <v>291</v>
      </c>
      <c r="H166" s="30"/>
      <c r="J166" s="30"/>
      <c r="K166" s="30"/>
      <c r="L166" s="30"/>
      <c r="M166" s="30"/>
      <c r="N166" s="30" t="s">
        <v>267</v>
      </c>
      <c r="P166" s="30" t="s">
        <v>231</v>
      </c>
      <c r="Q166" s="91"/>
      <c r="R166" s="29" t="s">
        <v>47</v>
      </c>
      <c r="S166" s="39">
        <f t="shared" si="116"/>
        <v>715</v>
      </c>
      <c r="T166" s="37" t="s">
        <v>43</v>
      </c>
      <c r="U166" s="5" t="str">
        <f>+Instructions!$B$3</f>
        <v>J</v>
      </c>
      <c r="V166" s="52"/>
      <c r="W166" s="56">
        <f>+Instructions!$C$22</f>
        <v>0</v>
      </c>
      <c r="X166" s="17">
        <f t="shared" si="117"/>
        <v>715</v>
      </c>
      <c r="Y166" s="52"/>
      <c r="Z166" s="6" t="s">
        <v>392</v>
      </c>
      <c r="AA166" s="39">
        <v>715</v>
      </c>
      <c r="AB166" s="60">
        <f t="shared" si="118"/>
        <v>0</v>
      </c>
      <c r="AC166" s="17">
        <f t="shared" si="119"/>
        <v>715</v>
      </c>
      <c r="AD166" s="12">
        <f t="shared" si="120"/>
        <v>0</v>
      </c>
      <c r="AE166" s="121"/>
      <c r="AF166" s="128">
        <v>1</v>
      </c>
      <c r="AG166" s="38">
        <f t="shared" si="121"/>
        <v>715</v>
      </c>
      <c r="AH166" s="52"/>
      <c r="AJ166" s="17">
        <f t="shared" si="122"/>
        <v>715</v>
      </c>
      <c r="AK166" s="17">
        <f t="shared" si="123"/>
        <v>0</v>
      </c>
      <c r="AL166" s="17">
        <f t="shared" si="124"/>
        <v>0</v>
      </c>
      <c r="AM166" s="17" t="str">
        <f t="shared" si="125"/>
        <v/>
      </c>
      <c r="AO166" s="31" t="s">
        <v>54</v>
      </c>
    </row>
    <row r="167" spans="2:41" s="3" customFormat="1" ht="9.9499999999999993" customHeight="1" x14ac:dyDescent="0.2">
      <c r="B167" s="113" t="s">
        <v>50</v>
      </c>
      <c r="D167" s="40"/>
      <c r="E167" s="75" t="s">
        <v>141</v>
      </c>
      <c r="F167" s="75"/>
      <c r="G167" s="30" t="s">
        <v>341</v>
      </c>
      <c r="H167" s="30"/>
      <c r="J167" s="30"/>
      <c r="K167" s="30"/>
      <c r="L167" s="30"/>
      <c r="M167" s="30"/>
      <c r="N167" s="30" t="s">
        <v>267</v>
      </c>
      <c r="P167" s="30" t="s">
        <v>232</v>
      </c>
      <c r="Q167" s="91"/>
      <c r="R167" s="29" t="s">
        <v>47</v>
      </c>
      <c r="S167" s="39">
        <f t="shared" si="116"/>
        <v>812.25</v>
      </c>
      <c r="T167" s="37" t="s">
        <v>43</v>
      </c>
      <c r="U167" s="5" t="str">
        <f>+Instructions!$B$3</f>
        <v>J</v>
      </c>
      <c r="V167" s="52"/>
      <c r="W167" s="56">
        <f>+Instructions!$C$22</f>
        <v>0</v>
      </c>
      <c r="X167" s="17">
        <f t="shared" si="117"/>
        <v>812.25</v>
      </c>
      <c r="Y167" s="52"/>
      <c r="Z167" s="6" t="s">
        <v>392</v>
      </c>
      <c r="AA167" s="39">
        <v>812.25</v>
      </c>
      <c r="AB167" s="60">
        <f t="shared" si="118"/>
        <v>0</v>
      </c>
      <c r="AC167" s="17">
        <f t="shared" si="119"/>
        <v>812.25</v>
      </c>
      <c r="AD167" s="12">
        <f t="shared" si="120"/>
        <v>0</v>
      </c>
      <c r="AE167" s="121"/>
      <c r="AF167" s="128">
        <v>1</v>
      </c>
      <c r="AG167" s="38">
        <f t="shared" si="121"/>
        <v>812.25</v>
      </c>
      <c r="AH167" s="52"/>
      <c r="AJ167" s="17">
        <f t="shared" si="122"/>
        <v>812.25</v>
      </c>
      <c r="AK167" s="17">
        <f t="shared" si="123"/>
        <v>0</v>
      </c>
      <c r="AL167" s="17">
        <f t="shared" si="124"/>
        <v>0</v>
      </c>
      <c r="AM167" s="17" t="str">
        <f t="shared" si="125"/>
        <v/>
      </c>
      <c r="AO167" s="31" t="s">
        <v>54</v>
      </c>
    </row>
    <row r="168" spans="2:41" s="3" customFormat="1" ht="9.9499999999999993" customHeight="1" x14ac:dyDescent="0.2">
      <c r="B168" s="113" t="s">
        <v>50</v>
      </c>
      <c r="D168" s="40"/>
      <c r="E168" s="75" t="s">
        <v>141</v>
      </c>
      <c r="F168" s="75"/>
      <c r="G168" s="30" t="s">
        <v>293</v>
      </c>
      <c r="H168" s="30"/>
      <c r="J168" s="30"/>
      <c r="K168" s="30"/>
      <c r="L168" s="30"/>
      <c r="M168" s="30"/>
      <c r="N168" s="30" t="s">
        <v>287</v>
      </c>
      <c r="P168" s="30" t="s">
        <v>233</v>
      </c>
      <c r="Q168" s="91"/>
      <c r="R168" s="29" t="s">
        <v>47</v>
      </c>
      <c r="S168" s="39">
        <f t="shared" si="116"/>
        <v>812.25</v>
      </c>
      <c r="T168" s="37" t="s">
        <v>43</v>
      </c>
      <c r="U168" s="5" t="str">
        <f>+Instructions!$B$3</f>
        <v>J</v>
      </c>
      <c r="V168" s="52"/>
      <c r="W168" s="56">
        <f>+Instructions!$C$22</f>
        <v>0</v>
      </c>
      <c r="X168" s="17">
        <f t="shared" si="117"/>
        <v>812.25</v>
      </c>
      <c r="Y168" s="52"/>
      <c r="Z168" s="6" t="s">
        <v>392</v>
      </c>
      <c r="AA168" s="39">
        <v>812.25</v>
      </c>
      <c r="AB168" s="60">
        <f t="shared" si="118"/>
        <v>0</v>
      </c>
      <c r="AC168" s="17">
        <f t="shared" si="119"/>
        <v>812.25</v>
      </c>
      <c r="AD168" s="12">
        <f t="shared" si="120"/>
        <v>0</v>
      </c>
      <c r="AE168" s="121"/>
      <c r="AF168" s="128">
        <v>1</v>
      </c>
      <c r="AG168" s="38">
        <f t="shared" si="121"/>
        <v>812.25</v>
      </c>
      <c r="AH168" s="52"/>
      <c r="AJ168" s="17">
        <f t="shared" si="122"/>
        <v>812.25</v>
      </c>
      <c r="AK168" s="17">
        <f t="shared" si="123"/>
        <v>0</v>
      </c>
      <c r="AL168" s="17">
        <f t="shared" si="124"/>
        <v>0</v>
      </c>
      <c r="AM168" s="17" t="str">
        <f t="shared" si="125"/>
        <v/>
      </c>
      <c r="AO168" s="31" t="s">
        <v>54</v>
      </c>
    </row>
    <row r="169" spans="2:41" s="3" customFormat="1" ht="9.9499999999999993" customHeight="1" x14ac:dyDescent="0.2">
      <c r="B169" s="113" t="s">
        <v>50</v>
      </c>
      <c r="D169" s="40"/>
      <c r="E169" s="75" t="s">
        <v>141</v>
      </c>
      <c r="F169" s="75"/>
      <c r="G169" s="30" t="s">
        <v>320</v>
      </c>
      <c r="H169" s="30"/>
      <c r="J169" s="30"/>
      <c r="K169" s="30"/>
      <c r="L169" s="30"/>
      <c r="M169" s="30"/>
      <c r="N169" s="30" t="s">
        <v>265</v>
      </c>
      <c r="P169" s="30" t="s">
        <v>234</v>
      </c>
      <c r="Q169" s="91"/>
      <c r="R169" s="29" t="s">
        <v>47</v>
      </c>
      <c r="S169" s="39">
        <f t="shared" si="116"/>
        <v>715</v>
      </c>
      <c r="T169" s="37" t="s">
        <v>43</v>
      </c>
      <c r="U169" s="5" t="str">
        <f>+Instructions!$B$3</f>
        <v>J</v>
      </c>
      <c r="V169" s="52"/>
      <c r="W169" s="56">
        <f>+Instructions!$C$22</f>
        <v>0</v>
      </c>
      <c r="X169" s="17">
        <f t="shared" si="117"/>
        <v>715</v>
      </c>
      <c r="Y169" s="52"/>
      <c r="Z169" s="6" t="s">
        <v>392</v>
      </c>
      <c r="AA169" s="39">
        <v>715</v>
      </c>
      <c r="AB169" s="60">
        <f t="shared" si="118"/>
        <v>0</v>
      </c>
      <c r="AC169" s="17">
        <f t="shared" si="119"/>
        <v>715</v>
      </c>
      <c r="AD169" s="12">
        <f t="shared" si="120"/>
        <v>0</v>
      </c>
      <c r="AE169" s="121"/>
      <c r="AF169" s="128">
        <v>1</v>
      </c>
      <c r="AG169" s="38">
        <f t="shared" si="121"/>
        <v>715</v>
      </c>
      <c r="AH169" s="52"/>
      <c r="AJ169" s="17">
        <f t="shared" si="122"/>
        <v>715</v>
      </c>
      <c r="AK169" s="17">
        <f t="shared" si="123"/>
        <v>0</v>
      </c>
      <c r="AL169" s="17">
        <f t="shared" si="124"/>
        <v>0</v>
      </c>
      <c r="AM169" s="17" t="str">
        <f t="shared" si="125"/>
        <v/>
      </c>
      <c r="AO169" s="31" t="s">
        <v>54</v>
      </c>
    </row>
    <row r="170" spans="2:41" s="3" customFormat="1" ht="9.9499999999999993" customHeight="1" x14ac:dyDescent="0.2">
      <c r="B170" s="113" t="s">
        <v>50</v>
      </c>
      <c r="D170" s="40"/>
      <c r="E170" s="75" t="s">
        <v>141</v>
      </c>
      <c r="F170" s="75"/>
      <c r="G170" s="30" t="s">
        <v>342</v>
      </c>
      <c r="H170" s="30"/>
      <c r="J170" s="30"/>
      <c r="K170" s="30"/>
      <c r="L170" s="30"/>
      <c r="M170" s="30"/>
      <c r="N170" s="30" t="s">
        <v>265</v>
      </c>
      <c r="P170" s="30" t="s">
        <v>235</v>
      </c>
      <c r="Q170" s="91"/>
      <c r="R170" s="29" t="s">
        <v>47</v>
      </c>
      <c r="S170" s="39">
        <f t="shared" si="116"/>
        <v>812.25</v>
      </c>
      <c r="T170" s="37" t="s">
        <v>43</v>
      </c>
      <c r="U170" s="5" t="str">
        <f>+Instructions!$B$3</f>
        <v>J</v>
      </c>
      <c r="V170" s="52"/>
      <c r="W170" s="56">
        <f>+Instructions!$C$22</f>
        <v>0</v>
      </c>
      <c r="X170" s="17">
        <f t="shared" si="117"/>
        <v>812.25</v>
      </c>
      <c r="Y170" s="52"/>
      <c r="Z170" s="6" t="s">
        <v>392</v>
      </c>
      <c r="AA170" s="39">
        <v>812.25</v>
      </c>
      <c r="AB170" s="60">
        <f t="shared" si="118"/>
        <v>0</v>
      </c>
      <c r="AC170" s="17">
        <f t="shared" si="119"/>
        <v>812.25</v>
      </c>
      <c r="AD170" s="12">
        <f t="shared" si="120"/>
        <v>0</v>
      </c>
      <c r="AE170" s="121"/>
      <c r="AF170" s="128">
        <v>1</v>
      </c>
      <c r="AG170" s="38">
        <f t="shared" si="121"/>
        <v>812.25</v>
      </c>
      <c r="AH170" s="52"/>
      <c r="AJ170" s="17">
        <f t="shared" si="122"/>
        <v>812.25</v>
      </c>
      <c r="AK170" s="17">
        <f t="shared" si="123"/>
        <v>0</v>
      </c>
      <c r="AL170" s="17">
        <f t="shared" si="124"/>
        <v>0</v>
      </c>
      <c r="AM170" s="17" t="str">
        <f t="shared" si="125"/>
        <v/>
      </c>
      <c r="AO170" s="31" t="s">
        <v>54</v>
      </c>
    </row>
    <row r="171" spans="2:41" s="3" customFormat="1" ht="9.9499999999999993" customHeight="1" x14ac:dyDescent="0.2">
      <c r="B171" s="113" t="s">
        <v>50</v>
      </c>
      <c r="D171" s="40"/>
      <c r="E171" s="75" t="s">
        <v>141</v>
      </c>
      <c r="F171" s="75"/>
      <c r="G171" s="30" t="s">
        <v>308</v>
      </c>
      <c r="H171" s="30"/>
      <c r="J171" s="30"/>
      <c r="K171" s="30"/>
      <c r="L171" s="30"/>
      <c r="M171" s="30"/>
      <c r="N171" s="30" t="s">
        <v>267</v>
      </c>
      <c r="P171" s="30" t="s">
        <v>236</v>
      </c>
      <c r="Q171" s="91"/>
      <c r="R171" s="29" t="s">
        <v>47</v>
      </c>
      <c r="S171" s="39">
        <f t="shared" si="116"/>
        <v>715</v>
      </c>
      <c r="T171" s="37" t="s">
        <v>43</v>
      </c>
      <c r="U171" s="5" t="str">
        <f>+Instructions!$B$3</f>
        <v>J</v>
      </c>
      <c r="V171" s="52"/>
      <c r="W171" s="56">
        <f>+Instructions!$C$22</f>
        <v>0</v>
      </c>
      <c r="X171" s="17">
        <f t="shared" si="117"/>
        <v>715</v>
      </c>
      <c r="Y171" s="52"/>
      <c r="Z171" s="6" t="s">
        <v>392</v>
      </c>
      <c r="AA171" s="39">
        <v>715</v>
      </c>
      <c r="AB171" s="60">
        <f t="shared" si="118"/>
        <v>0</v>
      </c>
      <c r="AC171" s="17">
        <f t="shared" si="119"/>
        <v>715</v>
      </c>
      <c r="AD171" s="12">
        <f t="shared" si="120"/>
        <v>0</v>
      </c>
      <c r="AE171" s="121"/>
      <c r="AF171" s="128">
        <v>1</v>
      </c>
      <c r="AG171" s="38">
        <f t="shared" si="121"/>
        <v>715</v>
      </c>
      <c r="AH171" s="52"/>
      <c r="AJ171" s="17">
        <f t="shared" si="122"/>
        <v>715</v>
      </c>
      <c r="AK171" s="17">
        <f t="shared" si="123"/>
        <v>0</v>
      </c>
      <c r="AL171" s="17">
        <f t="shared" si="124"/>
        <v>0</v>
      </c>
      <c r="AM171" s="17" t="str">
        <f t="shared" si="125"/>
        <v/>
      </c>
      <c r="AO171" s="31" t="s">
        <v>54</v>
      </c>
    </row>
    <row r="172" spans="2:41" s="3" customFormat="1" ht="2.85" customHeight="1" x14ac:dyDescent="0.2">
      <c r="C172" s="74"/>
      <c r="E172" s="30"/>
      <c r="P172" s="4"/>
      <c r="Q172" s="6"/>
      <c r="S172" s="21"/>
      <c r="T172" s="68"/>
      <c r="U172" s="5"/>
      <c r="V172" s="52"/>
      <c r="W172" s="70"/>
      <c r="X172" s="70"/>
      <c r="Y172" s="52"/>
      <c r="Z172" s="39"/>
      <c r="AA172" s="17"/>
      <c r="AB172" s="15"/>
      <c r="AC172" s="15"/>
      <c r="AD172" s="15"/>
      <c r="AE172" s="15"/>
      <c r="AF172" s="65"/>
      <c r="AG172" s="17"/>
      <c r="AH172" s="52"/>
      <c r="AO172" s="31" t="s">
        <v>54</v>
      </c>
    </row>
    <row r="173" spans="2:41" s="3" customFormat="1" ht="10.5" customHeight="1" x14ac:dyDescent="0.2">
      <c r="C173" s="184" t="s">
        <v>255</v>
      </c>
      <c r="E173" s="30"/>
      <c r="P173" s="4"/>
      <c r="Q173" s="6"/>
      <c r="S173" s="21"/>
      <c r="T173" s="68"/>
      <c r="U173" s="5"/>
      <c r="V173" s="52"/>
      <c r="W173" s="70"/>
      <c r="X173" s="70"/>
      <c r="Y173" s="52"/>
      <c r="Z173" s="39"/>
      <c r="AA173" s="17"/>
      <c r="AB173" s="15"/>
      <c r="AC173" s="15"/>
      <c r="AD173" s="15"/>
      <c r="AE173" s="15"/>
      <c r="AF173" s="65"/>
      <c r="AG173" s="17"/>
      <c r="AH173" s="52"/>
      <c r="AO173" s="31" t="s">
        <v>54</v>
      </c>
    </row>
    <row r="174" spans="2:41" s="3" customFormat="1" ht="2.85" customHeight="1" x14ac:dyDescent="0.2">
      <c r="C174" s="74"/>
      <c r="E174" s="30"/>
      <c r="P174" s="4"/>
      <c r="Q174" s="6"/>
      <c r="S174" s="21"/>
      <c r="T174" s="68"/>
      <c r="U174" s="5"/>
      <c r="V174" s="52"/>
      <c r="W174" s="70"/>
      <c r="X174" s="70"/>
      <c r="Y174" s="52"/>
      <c r="Z174" s="39"/>
      <c r="AA174" s="17"/>
      <c r="AB174" s="15"/>
      <c r="AC174" s="15"/>
      <c r="AD174" s="15"/>
      <c r="AE174" s="15"/>
      <c r="AF174" s="65"/>
      <c r="AG174" s="17"/>
      <c r="AH174" s="52"/>
      <c r="AO174" s="31" t="s">
        <v>54</v>
      </c>
    </row>
    <row r="175" spans="2:41" s="3" customFormat="1" ht="9.9499999999999993" customHeight="1" x14ac:dyDescent="0.2">
      <c r="C175" s="193" t="s">
        <v>364</v>
      </c>
      <c r="E175" s="174"/>
      <c r="F175" s="174"/>
      <c r="G175" s="174"/>
      <c r="H175" s="174"/>
      <c r="J175" s="174"/>
      <c r="K175" s="174"/>
      <c r="L175" s="174"/>
      <c r="M175" s="189" t="s">
        <v>338</v>
      </c>
      <c r="O175" s="174"/>
      <c r="Q175" s="175"/>
      <c r="R175" s="174"/>
      <c r="S175" s="176"/>
      <c r="T175" s="68"/>
      <c r="U175" s="5"/>
      <c r="V175" s="52"/>
      <c r="W175" s="70"/>
      <c r="X175" s="70"/>
      <c r="Y175" s="52"/>
      <c r="Z175" s="39"/>
      <c r="AA175" s="17"/>
      <c r="AB175" s="15"/>
      <c r="AC175" s="15"/>
      <c r="AD175" s="15"/>
      <c r="AE175" s="15"/>
      <c r="AF175" s="65"/>
      <c r="AG175" s="17"/>
      <c r="AH175" s="52"/>
      <c r="AO175" s="31" t="s">
        <v>54</v>
      </c>
    </row>
    <row r="176" spans="2:41" s="3" customFormat="1" ht="1.5" customHeight="1" x14ac:dyDescent="0.2">
      <c r="C176" s="74"/>
      <c r="E176" s="30"/>
      <c r="P176" s="4"/>
      <c r="Q176" s="6"/>
      <c r="S176" s="21"/>
      <c r="T176" s="68"/>
      <c r="U176" s="5"/>
      <c r="V176" s="52"/>
      <c r="W176" s="70"/>
      <c r="X176" s="70"/>
      <c r="Y176" s="52"/>
      <c r="Z176" s="39"/>
      <c r="AA176" s="17"/>
      <c r="AB176" s="15"/>
      <c r="AC176" s="15"/>
      <c r="AD176" s="15"/>
      <c r="AE176" s="15"/>
      <c r="AF176" s="65"/>
      <c r="AG176" s="17"/>
      <c r="AH176" s="52"/>
      <c r="AO176" s="31" t="s">
        <v>54</v>
      </c>
    </row>
    <row r="177" spans="2:41" s="3" customFormat="1" ht="10.35" customHeight="1" x14ac:dyDescent="0.2">
      <c r="B177" s="112" t="s">
        <v>6</v>
      </c>
      <c r="D177" s="40"/>
      <c r="E177" s="75" t="s">
        <v>124</v>
      </c>
      <c r="F177" s="75"/>
      <c r="G177" s="30" t="s">
        <v>336</v>
      </c>
      <c r="J177" s="30"/>
      <c r="K177" s="30"/>
      <c r="L177" s="30"/>
      <c r="M177" s="30"/>
      <c r="N177" s="30" t="s">
        <v>265</v>
      </c>
      <c r="P177" s="30" t="s">
        <v>123</v>
      </c>
      <c r="Q177" s="91"/>
      <c r="R177" s="29" t="s">
        <v>334</v>
      </c>
      <c r="S177" s="192" t="s">
        <v>333</v>
      </c>
      <c r="T177" s="37" t="s">
        <v>43</v>
      </c>
      <c r="U177" s="5" t="str">
        <f>+Instructions!$B$3</f>
        <v>J</v>
      </c>
      <c r="V177" s="52"/>
      <c r="W177" s="56">
        <f>+Instructions!$C$22</f>
        <v>0</v>
      </c>
      <c r="X177" s="17">
        <f>ROUND($AA177*(1-W177)+0.004999,2)</f>
        <v>27.8</v>
      </c>
      <c r="Y177" s="52"/>
      <c r="Z177" s="6" t="s">
        <v>392</v>
      </c>
      <c r="AA177" s="39">
        <v>27.8</v>
      </c>
      <c r="AB177" s="60">
        <f>+W177</f>
        <v>0</v>
      </c>
      <c r="AC177" s="17">
        <f>+X177</f>
        <v>27.8</v>
      </c>
      <c r="AD177" s="12">
        <f>(AG177-AC177)/AG177</f>
        <v>0</v>
      </c>
      <c r="AE177" s="121"/>
      <c r="AF177" s="129">
        <v>3</v>
      </c>
      <c r="AG177" s="53">
        <f>SUM(AJ177:AL177)+AE177</f>
        <v>27.8</v>
      </c>
      <c r="AH177" s="52"/>
      <c r="AJ177" s="17">
        <f>ROUND(AC177/(1-VLOOKUP(AF177,Group,2,FALSE)),2)</f>
        <v>27.8</v>
      </c>
      <c r="AK177" s="17">
        <f>IF(VLOOKUP(AF177,Group,5,FALSE)="YES",VLOOKUP(ROUND(ROUND(AJ177,1)-AJ177,2),Round,2,FALSE)+VLOOKUP(AF177,Group,6,FALSE),0)</f>
        <v>0</v>
      </c>
      <c r="AL177" s="17">
        <f>IF(VLOOKUP(AF177,Group,7,FALSE)="",0,ROUND(AJ177-0.04999,1)-AJ177+AM177)</f>
        <v>0</v>
      </c>
      <c r="AM177" s="17" t="str">
        <f>IF(VLOOKUP(AF177,Group,7,FALSE)="","",VLOOKUP(AF177,Group,7,FALSE))</f>
        <v/>
      </c>
      <c r="AO177" s="31" t="s">
        <v>54</v>
      </c>
    </row>
    <row r="178" spans="2:41" s="3" customFormat="1" ht="2.85" customHeight="1" x14ac:dyDescent="0.2">
      <c r="C178" s="74"/>
      <c r="E178" s="30"/>
      <c r="P178" s="4"/>
      <c r="Q178" s="6"/>
      <c r="S178" s="21"/>
      <c r="T178" s="68"/>
      <c r="U178" s="5"/>
      <c r="V178" s="52"/>
      <c r="W178" s="70"/>
      <c r="X178" s="70"/>
      <c r="Y178" s="52"/>
      <c r="Z178" s="39"/>
      <c r="AA178" s="17"/>
      <c r="AB178" s="15"/>
      <c r="AC178" s="15"/>
      <c r="AD178" s="15"/>
      <c r="AE178" s="15"/>
      <c r="AF178" s="65"/>
      <c r="AG178" s="17"/>
      <c r="AH178" s="52"/>
      <c r="AO178" s="31" t="s">
        <v>54</v>
      </c>
    </row>
    <row r="179" spans="2:41" s="3" customFormat="1" ht="9.9499999999999993" customHeight="1" x14ac:dyDescent="0.2">
      <c r="C179" s="74"/>
      <c r="D179" s="40" t="s">
        <v>344</v>
      </c>
      <c r="E179" s="182" t="s">
        <v>345</v>
      </c>
      <c r="P179" s="4"/>
      <c r="Q179" s="6"/>
      <c r="S179" s="21"/>
      <c r="T179" s="68"/>
      <c r="U179" s="5"/>
      <c r="V179" s="52"/>
      <c r="W179" s="70"/>
      <c r="X179" s="70"/>
      <c r="Y179" s="52"/>
      <c r="Z179" s="39"/>
      <c r="AA179" s="17"/>
      <c r="AB179" s="15"/>
      <c r="AC179" s="15"/>
      <c r="AD179" s="15"/>
      <c r="AE179" s="15"/>
      <c r="AF179" s="65"/>
      <c r="AG179" s="17"/>
      <c r="AH179" s="52"/>
      <c r="AO179" s="31" t="s">
        <v>54</v>
      </c>
    </row>
    <row r="180" spans="2:41" s="3" customFormat="1" ht="9.9499999999999993" customHeight="1" x14ac:dyDescent="0.2">
      <c r="C180" s="74"/>
      <c r="D180" s="40"/>
      <c r="E180" s="182" t="s">
        <v>264</v>
      </c>
      <c r="J180" s="182" t="s">
        <v>335</v>
      </c>
      <c r="P180" s="4" t="s">
        <v>81</v>
      </c>
      <c r="Q180" s="6"/>
      <c r="S180" s="21"/>
      <c r="T180" s="68"/>
      <c r="U180" s="5"/>
      <c r="V180" s="52"/>
      <c r="W180" s="70"/>
      <c r="X180" s="70"/>
      <c r="Y180" s="52"/>
      <c r="Z180" s="39"/>
      <c r="AA180" s="17"/>
      <c r="AB180" s="15"/>
      <c r="AC180" s="15"/>
      <c r="AD180" s="15"/>
      <c r="AE180" s="15"/>
      <c r="AF180" s="65"/>
      <c r="AG180" s="17"/>
      <c r="AH180" s="52"/>
      <c r="AO180" s="31" t="s">
        <v>54</v>
      </c>
    </row>
    <row r="181" spans="2:41" s="3" customFormat="1" ht="9.9499999999999993" customHeight="1" x14ac:dyDescent="0.2">
      <c r="C181" s="193" t="s">
        <v>365</v>
      </c>
      <c r="E181" s="174"/>
      <c r="F181" s="174"/>
      <c r="G181" s="174"/>
      <c r="H181" s="174"/>
      <c r="J181" s="174"/>
      <c r="K181" s="174"/>
      <c r="L181" s="174"/>
      <c r="M181" s="189" t="s">
        <v>343</v>
      </c>
      <c r="O181" s="174"/>
      <c r="Q181" s="175"/>
      <c r="R181" s="174"/>
      <c r="S181" s="176"/>
      <c r="T181" s="68"/>
      <c r="U181" s="5"/>
      <c r="V181" s="52"/>
      <c r="W181" s="70"/>
      <c r="X181" s="70"/>
      <c r="Y181" s="52"/>
      <c r="Z181" s="39"/>
      <c r="AA181" s="17"/>
      <c r="AB181" s="15"/>
      <c r="AC181" s="15"/>
      <c r="AD181" s="15"/>
      <c r="AE181" s="15"/>
      <c r="AF181" s="65"/>
      <c r="AG181" s="17"/>
      <c r="AH181" s="52"/>
      <c r="AO181" s="31" t="s">
        <v>54</v>
      </c>
    </row>
    <row r="182" spans="2:41" s="3" customFormat="1" ht="2.85" customHeight="1" x14ac:dyDescent="0.2">
      <c r="C182" s="74"/>
      <c r="E182" s="30"/>
      <c r="P182" s="4"/>
      <c r="Q182" s="6"/>
      <c r="S182" s="21"/>
      <c r="T182" s="68"/>
      <c r="U182" s="5"/>
      <c r="V182" s="52"/>
      <c r="W182" s="70"/>
      <c r="X182" s="70"/>
      <c r="Y182" s="52"/>
      <c r="Z182" s="39"/>
      <c r="AA182" s="17"/>
      <c r="AB182" s="15"/>
      <c r="AC182" s="15"/>
      <c r="AD182" s="15"/>
      <c r="AE182" s="15"/>
      <c r="AF182" s="65"/>
      <c r="AG182" s="17"/>
      <c r="AH182" s="52"/>
      <c r="AO182" s="31" t="s">
        <v>54</v>
      </c>
    </row>
    <row r="183" spans="2:41" s="3" customFormat="1" ht="9.9499999999999993" customHeight="1" x14ac:dyDescent="0.2">
      <c r="B183" s="113" t="s">
        <v>50</v>
      </c>
      <c r="D183" s="40"/>
      <c r="E183" s="75" t="s">
        <v>142</v>
      </c>
      <c r="F183" s="75"/>
      <c r="G183" s="30" t="s">
        <v>346</v>
      </c>
      <c r="J183" s="30"/>
      <c r="K183" s="30"/>
      <c r="L183" s="30"/>
      <c r="M183" s="30"/>
      <c r="N183" s="30" t="s">
        <v>265</v>
      </c>
      <c r="P183" s="30" t="s">
        <v>111</v>
      </c>
      <c r="Q183" s="91"/>
      <c r="R183" s="29"/>
      <c r="S183" s="39">
        <f>IF(Suggested="Yes",AA183,AG183)</f>
        <v>104</v>
      </c>
      <c r="T183" s="37" t="s">
        <v>43</v>
      </c>
      <c r="U183" s="5" t="str">
        <f>+Instructions!$B$3</f>
        <v>J</v>
      </c>
      <c r="V183" s="52"/>
      <c r="W183" s="56">
        <f>+Instructions!$C$22</f>
        <v>0</v>
      </c>
      <c r="X183" s="17">
        <f>ROUND($AA183*(1-W183)+0.004999,2)</f>
        <v>104</v>
      </c>
      <c r="Y183" s="52"/>
      <c r="Z183" s="6" t="s">
        <v>392</v>
      </c>
      <c r="AA183" s="39">
        <v>104</v>
      </c>
      <c r="AB183" s="60">
        <f>+W183</f>
        <v>0</v>
      </c>
      <c r="AC183" s="17">
        <f>+X183</f>
        <v>104</v>
      </c>
      <c r="AD183" s="12">
        <f>(AG183-AC183)/AG183</f>
        <v>0</v>
      </c>
      <c r="AE183" s="121"/>
      <c r="AF183" s="128">
        <v>1</v>
      </c>
      <c r="AG183" s="38">
        <f>SUM(AJ183:AL183)+AE183</f>
        <v>104</v>
      </c>
      <c r="AH183" s="52"/>
      <c r="AJ183" s="17">
        <f>ROUND(AC183/(1-VLOOKUP(AF183,Group,2,FALSE)),2)</f>
        <v>104</v>
      </c>
      <c r="AK183" s="17">
        <f>IF(VLOOKUP(AF183,Group,5,FALSE)="YES",VLOOKUP(ROUND(ROUND(AJ183,1)-AJ183,2),Round,2,FALSE)+VLOOKUP(AF183,Group,6,FALSE),0)</f>
        <v>0</v>
      </c>
      <c r="AL183" s="17">
        <f>IF(VLOOKUP(AF183,Group,7,FALSE)="",0,ROUND(AJ183-0.04999,1)-AJ183+AM183)</f>
        <v>0</v>
      </c>
      <c r="AM183" s="17" t="str">
        <f>IF(VLOOKUP(AF183,Group,7,FALSE)="","",VLOOKUP(AF183,Group,7,FALSE))</f>
        <v/>
      </c>
      <c r="AO183" s="31" t="s">
        <v>54</v>
      </c>
    </row>
    <row r="184" spans="2:41" s="3" customFormat="1" ht="9.9499999999999993" customHeight="1" x14ac:dyDescent="0.2">
      <c r="B184" s="113" t="s">
        <v>50</v>
      </c>
      <c r="D184" s="40"/>
      <c r="E184" s="75" t="s">
        <v>142</v>
      </c>
      <c r="F184" s="75"/>
      <c r="G184" s="30" t="s">
        <v>347</v>
      </c>
      <c r="J184" s="30"/>
      <c r="K184" s="30"/>
      <c r="L184" s="30"/>
      <c r="M184" s="30"/>
      <c r="N184" s="30" t="s">
        <v>265</v>
      </c>
      <c r="P184" s="30" t="s">
        <v>112</v>
      </c>
      <c r="Q184" s="91"/>
      <c r="R184" s="29" t="s">
        <v>47</v>
      </c>
      <c r="S184" s="39">
        <f t="shared" ref="S184:S192" si="126">IF(Suggested="Yes",AA184,AG184)</f>
        <v>230</v>
      </c>
      <c r="T184" s="37" t="s">
        <v>43</v>
      </c>
      <c r="U184" s="5" t="str">
        <f>+Instructions!$B$3</f>
        <v>J</v>
      </c>
      <c r="V184" s="52"/>
      <c r="W184" s="56">
        <f>+Instructions!$C$22</f>
        <v>0</v>
      </c>
      <c r="X184" s="17">
        <f t="shared" ref="X184:X192" si="127">ROUND($AA184*(1-W184)+0.004999,2)</f>
        <v>230</v>
      </c>
      <c r="Y184" s="52"/>
      <c r="Z184" s="6" t="s">
        <v>392</v>
      </c>
      <c r="AA184" s="39">
        <v>230</v>
      </c>
      <c r="AB184" s="60">
        <f t="shared" ref="AB184:AC192" si="128">+W184</f>
        <v>0</v>
      </c>
      <c r="AC184" s="17">
        <f t="shared" si="128"/>
        <v>230</v>
      </c>
      <c r="AD184" s="12">
        <f t="shared" ref="AD184:AD192" si="129">(AG184-AC184)/AG184</f>
        <v>0</v>
      </c>
      <c r="AE184" s="121"/>
      <c r="AF184" s="128">
        <v>1</v>
      </c>
      <c r="AG184" s="38">
        <f t="shared" ref="AG184:AG192" si="130">SUM(AJ184:AL184)+AE184</f>
        <v>230</v>
      </c>
      <c r="AH184" s="52"/>
      <c r="AJ184" s="17">
        <f t="shared" ref="AJ184:AJ192" si="131">ROUND(AC184/(1-VLOOKUP(AF184,Group,2,FALSE)),2)</f>
        <v>230</v>
      </c>
      <c r="AK184" s="17">
        <f t="shared" ref="AK184:AK192" si="132">IF(VLOOKUP(AF184,Group,5,FALSE)="YES",VLOOKUP(ROUND(ROUND(AJ184,1)-AJ184,2),Round,2,FALSE)+VLOOKUP(AF184,Group,6,FALSE),0)</f>
        <v>0</v>
      </c>
      <c r="AL184" s="17">
        <f t="shared" ref="AL184:AL192" si="133">IF(VLOOKUP(AF184,Group,7,FALSE)="",0,ROUND(AJ184-0.04999,1)-AJ184+AM184)</f>
        <v>0</v>
      </c>
      <c r="AM184" s="17" t="str">
        <f t="shared" ref="AM184:AM192" si="134">IF(VLOOKUP(AF184,Group,7,FALSE)="","",VLOOKUP(AF184,Group,7,FALSE))</f>
        <v/>
      </c>
      <c r="AO184" s="31" t="s">
        <v>54</v>
      </c>
    </row>
    <row r="185" spans="2:41" s="3" customFormat="1" ht="9.9499999999999993" customHeight="1" x14ac:dyDescent="0.2">
      <c r="B185" s="113" t="s">
        <v>50</v>
      </c>
      <c r="D185" s="40"/>
      <c r="E185" s="75" t="s">
        <v>142</v>
      </c>
      <c r="F185" s="75"/>
      <c r="G185" s="30" t="s">
        <v>304</v>
      </c>
      <c r="J185" s="30"/>
      <c r="K185" s="30"/>
      <c r="L185" s="30"/>
      <c r="M185" s="30"/>
      <c r="N185" s="30" t="s">
        <v>265</v>
      </c>
      <c r="P185" s="30" t="s">
        <v>113</v>
      </c>
      <c r="Q185" s="91"/>
      <c r="R185" s="29"/>
      <c r="S185" s="39">
        <f t="shared" si="126"/>
        <v>104</v>
      </c>
      <c r="T185" s="37" t="s">
        <v>43</v>
      </c>
      <c r="U185" s="5" t="str">
        <f>+Instructions!$B$3</f>
        <v>J</v>
      </c>
      <c r="V185" s="52"/>
      <c r="W185" s="56">
        <f>+Instructions!$C$22</f>
        <v>0</v>
      </c>
      <c r="X185" s="17">
        <f t="shared" si="127"/>
        <v>104</v>
      </c>
      <c r="Y185" s="52"/>
      <c r="Z185" s="6" t="s">
        <v>392</v>
      </c>
      <c r="AA185" s="39">
        <v>104</v>
      </c>
      <c r="AB185" s="60">
        <f t="shared" si="128"/>
        <v>0</v>
      </c>
      <c r="AC185" s="17">
        <f t="shared" si="128"/>
        <v>104</v>
      </c>
      <c r="AD185" s="12">
        <f t="shared" si="129"/>
        <v>0</v>
      </c>
      <c r="AE185" s="121"/>
      <c r="AF185" s="128">
        <v>1</v>
      </c>
      <c r="AG185" s="38">
        <f t="shared" si="130"/>
        <v>104</v>
      </c>
      <c r="AH185" s="52"/>
      <c r="AJ185" s="17">
        <f t="shared" si="131"/>
        <v>104</v>
      </c>
      <c r="AK185" s="17">
        <f t="shared" si="132"/>
        <v>0</v>
      </c>
      <c r="AL185" s="17">
        <f t="shared" si="133"/>
        <v>0</v>
      </c>
      <c r="AM185" s="17" t="str">
        <f t="shared" si="134"/>
        <v/>
      </c>
      <c r="AO185" s="31" t="s">
        <v>54</v>
      </c>
    </row>
    <row r="186" spans="2:41" s="3" customFormat="1" ht="9.9499999999999993" customHeight="1" x14ac:dyDescent="0.2">
      <c r="B186" s="113" t="s">
        <v>50</v>
      </c>
      <c r="D186" s="40"/>
      <c r="E186" s="75" t="s">
        <v>142</v>
      </c>
      <c r="F186" s="75"/>
      <c r="G186" s="30" t="s">
        <v>387</v>
      </c>
      <c r="H186" s="30"/>
      <c r="I186" s="30"/>
      <c r="J186" s="30"/>
      <c r="K186" s="30"/>
      <c r="L186" s="30"/>
      <c r="M186" s="30"/>
      <c r="N186" s="30" t="s">
        <v>287</v>
      </c>
      <c r="P186" s="190" t="s">
        <v>386</v>
      </c>
      <c r="Q186" s="91"/>
      <c r="R186" s="29"/>
      <c r="S186" s="39">
        <f>IF(Suggested="Yes",AA186,AG186)</f>
        <v>104</v>
      </c>
      <c r="T186" s="37" t="s">
        <v>43</v>
      </c>
      <c r="U186" s="5" t="str">
        <f>+Instructions!$B$3</f>
        <v>J</v>
      </c>
      <c r="V186" s="52"/>
      <c r="W186" s="56">
        <f>+Instructions!$C$22</f>
        <v>0</v>
      </c>
      <c r="X186" s="17">
        <f t="shared" si="127"/>
        <v>104</v>
      </c>
      <c r="Y186" s="52"/>
      <c r="Z186" s="6" t="s">
        <v>392</v>
      </c>
      <c r="AA186" s="39">
        <v>104</v>
      </c>
      <c r="AB186" s="60">
        <f t="shared" si="128"/>
        <v>0</v>
      </c>
      <c r="AC186" s="17">
        <f t="shared" si="128"/>
        <v>104</v>
      </c>
      <c r="AD186" s="12">
        <f t="shared" si="129"/>
        <v>0</v>
      </c>
      <c r="AE186" s="121"/>
      <c r="AF186" s="128">
        <v>1</v>
      </c>
      <c r="AG186" s="38">
        <f t="shared" si="130"/>
        <v>104</v>
      </c>
      <c r="AH186" s="52"/>
      <c r="AJ186" s="17">
        <f t="shared" si="131"/>
        <v>104</v>
      </c>
      <c r="AK186" s="17">
        <f t="shared" si="132"/>
        <v>0</v>
      </c>
      <c r="AL186" s="17">
        <f t="shared" si="133"/>
        <v>0</v>
      </c>
      <c r="AM186" s="17" t="str">
        <f t="shared" si="134"/>
        <v/>
      </c>
      <c r="AO186" s="31" t="s">
        <v>54</v>
      </c>
    </row>
    <row r="187" spans="2:41" s="3" customFormat="1" ht="9.9499999999999993" customHeight="1" x14ac:dyDescent="0.2">
      <c r="B187" s="113" t="s">
        <v>50</v>
      </c>
      <c r="D187" s="40"/>
      <c r="E187" s="75" t="s">
        <v>142</v>
      </c>
      <c r="F187" s="75"/>
      <c r="G187" s="30" t="s">
        <v>291</v>
      </c>
      <c r="J187" s="30"/>
      <c r="K187" s="30"/>
      <c r="L187" s="30"/>
      <c r="M187" s="30"/>
      <c r="N187" s="30" t="s">
        <v>267</v>
      </c>
      <c r="P187" s="30" t="s">
        <v>237</v>
      </c>
      <c r="Q187" s="91"/>
      <c r="R187" s="29" t="s">
        <v>47</v>
      </c>
      <c r="S187" s="39">
        <f t="shared" si="126"/>
        <v>263.60000000000002</v>
      </c>
      <c r="T187" s="37" t="s">
        <v>43</v>
      </c>
      <c r="U187" s="5" t="str">
        <f>+Instructions!$B$3</f>
        <v>J</v>
      </c>
      <c r="V187" s="52"/>
      <c r="W187" s="56">
        <f>+Instructions!$C$22</f>
        <v>0</v>
      </c>
      <c r="X187" s="17">
        <f t="shared" si="127"/>
        <v>263.60000000000002</v>
      </c>
      <c r="Y187" s="52"/>
      <c r="Z187" s="6" t="s">
        <v>392</v>
      </c>
      <c r="AA187" s="39">
        <v>263.60000000000002</v>
      </c>
      <c r="AB187" s="60">
        <f t="shared" si="128"/>
        <v>0</v>
      </c>
      <c r="AC187" s="17">
        <f t="shared" si="128"/>
        <v>263.60000000000002</v>
      </c>
      <c r="AD187" s="12">
        <f t="shared" si="129"/>
        <v>0</v>
      </c>
      <c r="AE187" s="121"/>
      <c r="AF187" s="128">
        <v>1</v>
      </c>
      <c r="AG187" s="38">
        <f t="shared" si="130"/>
        <v>263.60000000000002</v>
      </c>
      <c r="AH187" s="52"/>
      <c r="AJ187" s="17">
        <f t="shared" si="131"/>
        <v>263.60000000000002</v>
      </c>
      <c r="AK187" s="17">
        <f t="shared" si="132"/>
        <v>0</v>
      </c>
      <c r="AL187" s="17">
        <f t="shared" si="133"/>
        <v>0</v>
      </c>
      <c r="AM187" s="17" t="str">
        <f t="shared" si="134"/>
        <v/>
      </c>
      <c r="AO187" s="31" t="s">
        <v>54</v>
      </c>
    </row>
    <row r="188" spans="2:41" s="3" customFormat="1" ht="9.9499999999999993" customHeight="1" x14ac:dyDescent="0.2">
      <c r="B188" s="113" t="s">
        <v>50</v>
      </c>
      <c r="D188" s="40"/>
      <c r="E188" s="75" t="s">
        <v>142</v>
      </c>
      <c r="F188" s="75"/>
      <c r="G188" s="30" t="s">
        <v>292</v>
      </c>
      <c r="J188" s="30"/>
      <c r="K188" s="30"/>
      <c r="L188" s="30"/>
      <c r="M188" s="30"/>
      <c r="N188" s="30" t="s">
        <v>265</v>
      </c>
      <c r="P188" s="30" t="s">
        <v>238</v>
      </c>
      <c r="Q188" s="91"/>
      <c r="R188" s="29" t="s">
        <v>47</v>
      </c>
      <c r="S188" s="39">
        <f t="shared" si="126"/>
        <v>263.60000000000002</v>
      </c>
      <c r="T188" s="37" t="s">
        <v>43</v>
      </c>
      <c r="U188" s="5" t="str">
        <f>+Instructions!$B$3</f>
        <v>J</v>
      </c>
      <c r="V188" s="52"/>
      <c r="W188" s="56">
        <f>+Instructions!$C$22</f>
        <v>0</v>
      </c>
      <c r="X188" s="17">
        <f t="shared" si="127"/>
        <v>263.60000000000002</v>
      </c>
      <c r="Y188" s="52"/>
      <c r="Z188" s="6" t="s">
        <v>392</v>
      </c>
      <c r="AA188" s="39">
        <v>263.60000000000002</v>
      </c>
      <c r="AB188" s="60">
        <f t="shared" si="128"/>
        <v>0</v>
      </c>
      <c r="AC188" s="17">
        <f t="shared" si="128"/>
        <v>263.60000000000002</v>
      </c>
      <c r="AD188" s="12">
        <f t="shared" si="129"/>
        <v>0</v>
      </c>
      <c r="AE188" s="121"/>
      <c r="AF188" s="128">
        <v>1</v>
      </c>
      <c r="AG188" s="38">
        <f t="shared" si="130"/>
        <v>263.60000000000002</v>
      </c>
      <c r="AH188" s="52"/>
      <c r="AJ188" s="17">
        <f t="shared" si="131"/>
        <v>263.60000000000002</v>
      </c>
      <c r="AK188" s="17">
        <f t="shared" si="132"/>
        <v>0</v>
      </c>
      <c r="AL188" s="17">
        <f t="shared" si="133"/>
        <v>0</v>
      </c>
      <c r="AM188" s="17" t="str">
        <f t="shared" si="134"/>
        <v/>
      </c>
      <c r="AO188" s="31" t="s">
        <v>54</v>
      </c>
    </row>
    <row r="189" spans="2:41" s="3" customFormat="1" ht="9.9499999999999993" customHeight="1" x14ac:dyDescent="0.2">
      <c r="B189" s="113" t="s">
        <v>50</v>
      </c>
      <c r="D189" s="40"/>
      <c r="E189" s="75" t="s">
        <v>142</v>
      </c>
      <c r="F189" s="75"/>
      <c r="G189" s="30" t="s">
        <v>293</v>
      </c>
      <c r="J189" s="30"/>
      <c r="K189" s="30"/>
      <c r="L189" s="30"/>
      <c r="M189" s="30"/>
      <c r="N189" s="30" t="s">
        <v>287</v>
      </c>
      <c r="P189" s="30" t="s">
        <v>239</v>
      </c>
      <c r="Q189" s="91"/>
      <c r="R189" s="29" t="s">
        <v>47</v>
      </c>
      <c r="S189" s="39">
        <f t="shared" si="126"/>
        <v>326.60000000000002</v>
      </c>
      <c r="T189" s="37" t="s">
        <v>43</v>
      </c>
      <c r="U189" s="5" t="str">
        <f>+Instructions!$B$3</f>
        <v>J</v>
      </c>
      <c r="V189" s="52"/>
      <c r="W189" s="56">
        <f>+Instructions!$C$22</f>
        <v>0</v>
      </c>
      <c r="X189" s="17">
        <f t="shared" si="127"/>
        <v>326.60000000000002</v>
      </c>
      <c r="Y189" s="52"/>
      <c r="Z189" s="6" t="s">
        <v>392</v>
      </c>
      <c r="AA189" s="39">
        <v>326.60000000000002</v>
      </c>
      <c r="AB189" s="60">
        <f t="shared" si="128"/>
        <v>0</v>
      </c>
      <c r="AC189" s="17">
        <f t="shared" si="128"/>
        <v>326.60000000000002</v>
      </c>
      <c r="AD189" s="12">
        <f t="shared" si="129"/>
        <v>0</v>
      </c>
      <c r="AE189" s="121"/>
      <c r="AF189" s="128">
        <v>1</v>
      </c>
      <c r="AG189" s="38">
        <f t="shared" si="130"/>
        <v>326.60000000000002</v>
      </c>
      <c r="AH189" s="52"/>
      <c r="AJ189" s="17">
        <f t="shared" si="131"/>
        <v>326.60000000000002</v>
      </c>
      <c r="AK189" s="17">
        <f t="shared" si="132"/>
        <v>0</v>
      </c>
      <c r="AL189" s="17">
        <f t="shared" si="133"/>
        <v>0</v>
      </c>
      <c r="AM189" s="17" t="str">
        <f t="shared" si="134"/>
        <v/>
      </c>
      <c r="AO189" s="31" t="s">
        <v>54</v>
      </c>
    </row>
    <row r="190" spans="2:41" s="3" customFormat="1" ht="9.9499999999999993" customHeight="1" x14ac:dyDescent="0.2">
      <c r="B190" s="113" t="s">
        <v>50</v>
      </c>
      <c r="D190" s="40"/>
      <c r="E190" s="75" t="s">
        <v>142</v>
      </c>
      <c r="F190" s="75"/>
      <c r="G190" s="30" t="s">
        <v>348</v>
      </c>
      <c r="J190" s="30"/>
      <c r="K190" s="30"/>
      <c r="L190" s="30"/>
      <c r="M190" s="30"/>
      <c r="N190" s="30" t="s">
        <v>265</v>
      </c>
      <c r="P190" s="30" t="s">
        <v>240</v>
      </c>
      <c r="Q190" s="91"/>
      <c r="R190" s="29" t="s">
        <v>47</v>
      </c>
      <c r="S190" s="39">
        <f t="shared" si="126"/>
        <v>263.60000000000002</v>
      </c>
      <c r="T190" s="37" t="s">
        <v>43</v>
      </c>
      <c r="U190" s="5" t="str">
        <f>+Instructions!$B$3</f>
        <v>J</v>
      </c>
      <c r="V190" s="52"/>
      <c r="W190" s="56">
        <f>+Instructions!$C$22</f>
        <v>0</v>
      </c>
      <c r="X190" s="17">
        <f t="shared" si="127"/>
        <v>263.60000000000002</v>
      </c>
      <c r="Y190" s="52"/>
      <c r="Z190" s="6" t="s">
        <v>392</v>
      </c>
      <c r="AA190" s="39">
        <v>263.60000000000002</v>
      </c>
      <c r="AB190" s="60">
        <f t="shared" si="128"/>
        <v>0</v>
      </c>
      <c r="AC190" s="17">
        <f t="shared" si="128"/>
        <v>263.60000000000002</v>
      </c>
      <c r="AD190" s="12">
        <f t="shared" si="129"/>
        <v>0</v>
      </c>
      <c r="AE190" s="121"/>
      <c r="AF190" s="128">
        <v>1</v>
      </c>
      <c r="AG190" s="38">
        <f t="shared" si="130"/>
        <v>263.60000000000002</v>
      </c>
      <c r="AH190" s="52"/>
      <c r="AJ190" s="17">
        <f t="shared" si="131"/>
        <v>263.60000000000002</v>
      </c>
      <c r="AK190" s="17">
        <f t="shared" si="132"/>
        <v>0</v>
      </c>
      <c r="AL190" s="17">
        <f t="shared" si="133"/>
        <v>0</v>
      </c>
      <c r="AM190" s="17" t="str">
        <f t="shared" si="134"/>
        <v/>
      </c>
      <c r="AO190" s="31" t="s">
        <v>54</v>
      </c>
    </row>
    <row r="191" spans="2:41" s="3" customFormat="1" ht="9.9499999999999993" customHeight="1" x14ac:dyDescent="0.2">
      <c r="B191" s="113" t="s">
        <v>50</v>
      </c>
      <c r="D191" s="40"/>
      <c r="E191" s="75" t="s">
        <v>142</v>
      </c>
      <c r="F191" s="75"/>
      <c r="G191" s="30" t="s">
        <v>308</v>
      </c>
      <c r="J191" s="30"/>
      <c r="K191" s="30"/>
      <c r="L191" s="30"/>
      <c r="M191" s="30"/>
      <c r="N191" s="30" t="s">
        <v>265</v>
      </c>
      <c r="P191" s="30" t="s">
        <v>241</v>
      </c>
      <c r="Q191" s="91"/>
      <c r="R191" s="29" t="s">
        <v>47</v>
      </c>
      <c r="S191" s="39">
        <f t="shared" si="126"/>
        <v>211.1</v>
      </c>
      <c r="T191" s="37" t="s">
        <v>43</v>
      </c>
      <c r="U191" s="5" t="str">
        <f>+Instructions!$B$3</f>
        <v>J</v>
      </c>
      <c r="V191" s="52"/>
      <c r="W191" s="56">
        <f>+Instructions!$C$22</f>
        <v>0</v>
      </c>
      <c r="X191" s="17">
        <f t="shared" si="127"/>
        <v>211.1</v>
      </c>
      <c r="Y191" s="52"/>
      <c r="Z191" s="6" t="s">
        <v>392</v>
      </c>
      <c r="AA191" s="39">
        <v>211.1</v>
      </c>
      <c r="AB191" s="60">
        <f t="shared" si="128"/>
        <v>0</v>
      </c>
      <c r="AC191" s="17">
        <f t="shared" si="128"/>
        <v>211.1</v>
      </c>
      <c r="AD191" s="12">
        <f t="shared" si="129"/>
        <v>0</v>
      </c>
      <c r="AE191" s="121"/>
      <c r="AF191" s="128">
        <v>1</v>
      </c>
      <c r="AG191" s="38">
        <f t="shared" si="130"/>
        <v>211.1</v>
      </c>
      <c r="AH191" s="52"/>
      <c r="AJ191" s="17">
        <f t="shared" si="131"/>
        <v>211.1</v>
      </c>
      <c r="AK191" s="17">
        <f t="shared" si="132"/>
        <v>0</v>
      </c>
      <c r="AL191" s="17">
        <f t="shared" si="133"/>
        <v>0</v>
      </c>
      <c r="AM191" s="17" t="str">
        <f t="shared" si="134"/>
        <v/>
      </c>
      <c r="AO191" s="31" t="s">
        <v>54</v>
      </c>
    </row>
    <row r="192" spans="2:41" s="3" customFormat="1" ht="9.9499999999999993" customHeight="1" x14ac:dyDescent="0.2">
      <c r="B192" s="113" t="s">
        <v>50</v>
      </c>
      <c r="D192" s="40"/>
      <c r="E192" s="75" t="s">
        <v>142</v>
      </c>
      <c r="F192" s="75"/>
      <c r="G192" s="30" t="s">
        <v>318</v>
      </c>
      <c r="J192" s="30"/>
      <c r="K192" s="30"/>
      <c r="L192" s="30"/>
      <c r="M192" s="30"/>
      <c r="N192" s="30" t="s">
        <v>265</v>
      </c>
      <c r="P192" s="30" t="s">
        <v>242</v>
      </c>
      <c r="Q192" s="91"/>
      <c r="R192" s="29" t="s">
        <v>47</v>
      </c>
      <c r="S192" s="39">
        <f t="shared" si="126"/>
        <v>263.60000000000002</v>
      </c>
      <c r="T192" s="37" t="s">
        <v>43</v>
      </c>
      <c r="U192" s="5" t="str">
        <f>+Instructions!$B$3</f>
        <v>J</v>
      </c>
      <c r="V192" s="52"/>
      <c r="W192" s="56">
        <f>+Instructions!$C$22</f>
        <v>0</v>
      </c>
      <c r="X192" s="17">
        <f t="shared" si="127"/>
        <v>263.60000000000002</v>
      </c>
      <c r="Y192" s="52"/>
      <c r="Z192" s="6" t="s">
        <v>392</v>
      </c>
      <c r="AA192" s="39">
        <v>263.60000000000002</v>
      </c>
      <c r="AB192" s="60">
        <f t="shared" si="128"/>
        <v>0</v>
      </c>
      <c r="AC192" s="17">
        <f t="shared" si="128"/>
        <v>263.60000000000002</v>
      </c>
      <c r="AD192" s="12">
        <f t="shared" si="129"/>
        <v>0</v>
      </c>
      <c r="AE192" s="121"/>
      <c r="AF192" s="128">
        <v>1</v>
      </c>
      <c r="AG192" s="38">
        <f t="shared" si="130"/>
        <v>263.60000000000002</v>
      </c>
      <c r="AH192" s="52"/>
      <c r="AJ192" s="17">
        <f t="shared" si="131"/>
        <v>263.60000000000002</v>
      </c>
      <c r="AK192" s="17">
        <f t="shared" si="132"/>
        <v>0</v>
      </c>
      <c r="AL192" s="17">
        <f t="shared" si="133"/>
        <v>0</v>
      </c>
      <c r="AM192" s="17" t="str">
        <f t="shared" si="134"/>
        <v/>
      </c>
      <c r="AO192" s="31" t="s">
        <v>54</v>
      </c>
    </row>
    <row r="193" spans="2:41" s="3" customFormat="1" ht="2.85" customHeight="1" x14ac:dyDescent="0.2">
      <c r="C193" s="74"/>
      <c r="E193" s="30"/>
      <c r="P193" s="4"/>
      <c r="Q193" s="6"/>
      <c r="S193" s="21"/>
      <c r="T193" s="68"/>
      <c r="U193" s="5"/>
      <c r="V193" s="52"/>
      <c r="W193" s="70"/>
      <c r="X193" s="70"/>
      <c r="Y193" s="52"/>
      <c r="Z193" s="39"/>
      <c r="AA193" s="17"/>
      <c r="AB193" s="15"/>
      <c r="AC193" s="15"/>
      <c r="AD193" s="15"/>
      <c r="AE193" s="15"/>
      <c r="AF193" s="65"/>
      <c r="AG193" s="17"/>
      <c r="AH193" s="52"/>
      <c r="AO193" s="31" t="s">
        <v>54</v>
      </c>
    </row>
    <row r="194" spans="2:41" s="3" customFormat="1" ht="9.9499999999999993" customHeight="1" x14ac:dyDescent="0.2">
      <c r="C194" s="193" t="s">
        <v>366</v>
      </c>
      <c r="E194" s="174"/>
      <c r="F194" s="174"/>
      <c r="G194" s="174"/>
      <c r="H194" s="174"/>
      <c r="J194" s="174"/>
      <c r="K194" s="174"/>
      <c r="L194" s="174"/>
      <c r="M194" s="189" t="s">
        <v>349</v>
      </c>
      <c r="O194" s="174"/>
      <c r="Q194" s="175"/>
      <c r="R194" s="174"/>
      <c r="S194" s="176"/>
      <c r="T194" s="68"/>
      <c r="U194" s="5"/>
      <c r="V194" s="52"/>
      <c r="W194" s="70"/>
      <c r="X194" s="70"/>
      <c r="Y194" s="52"/>
      <c r="Z194" s="39"/>
      <c r="AA194" s="17"/>
      <c r="AB194" s="15"/>
      <c r="AC194" s="15"/>
      <c r="AD194" s="15"/>
      <c r="AE194" s="15"/>
      <c r="AF194" s="65"/>
      <c r="AG194" s="17"/>
      <c r="AH194" s="52"/>
      <c r="AO194" s="31" t="s">
        <v>54</v>
      </c>
    </row>
    <row r="195" spans="2:41" s="3" customFormat="1" ht="2.85" customHeight="1" x14ac:dyDescent="0.2">
      <c r="C195" s="74"/>
      <c r="E195" s="30"/>
      <c r="P195" s="4"/>
      <c r="Q195" s="6"/>
      <c r="S195" s="21"/>
      <c r="T195" s="68"/>
      <c r="U195" s="5"/>
      <c r="V195" s="52"/>
      <c r="W195" s="70"/>
      <c r="X195" s="70"/>
      <c r="Y195" s="52"/>
      <c r="Z195" s="39"/>
      <c r="AA195" s="17"/>
      <c r="AB195" s="15"/>
      <c r="AC195" s="15"/>
      <c r="AD195" s="15"/>
      <c r="AE195" s="15"/>
      <c r="AF195" s="65"/>
      <c r="AG195" s="17"/>
      <c r="AH195" s="52"/>
      <c r="AO195" s="31" t="s">
        <v>54</v>
      </c>
    </row>
    <row r="196" spans="2:41" s="3" customFormat="1" ht="9.9499999999999993" customHeight="1" x14ac:dyDescent="0.2">
      <c r="B196" s="113" t="s">
        <v>50</v>
      </c>
      <c r="D196" s="40"/>
      <c r="E196" s="75" t="s">
        <v>143</v>
      </c>
      <c r="F196" s="75"/>
      <c r="G196" s="30" t="s">
        <v>367</v>
      </c>
      <c r="H196" s="30"/>
      <c r="J196" s="30"/>
      <c r="K196" s="30"/>
      <c r="L196" s="30"/>
      <c r="M196" s="30"/>
      <c r="N196" s="30" t="s">
        <v>265</v>
      </c>
      <c r="P196" s="30" t="s">
        <v>114</v>
      </c>
      <c r="Q196" s="91"/>
      <c r="R196" s="29" t="s">
        <v>47</v>
      </c>
      <c r="S196" s="39">
        <f>IF(Suggested="Yes",AA196,AG196)</f>
        <v>209.45</v>
      </c>
      <c r="T196" s="37" t="s">
        <v>43</v>
      </c>
      <c r="U196" s="5" t="str">
        <f>+Instructions!$B$3</f>
        <v>J</v>
      </c>
      <c r="V196" s="52"/>
      <c r="W196" s="56">
        <f>+Instructions!$C$22</f>
        <v>0</v>
      </c>
      <c r="X196" s="17">
        <f>ROUND($AA196*(1-W196)+0.004999,2)</f>
        <v>209.45</v>
      </c>
      <c r="Y196" s="52"/>
      <c r="Z196" s="6" t="s">
        <v>392</v>
      </c>
      <c r="AA196" s="39">
        <v>209.45</v>
      </c>
      <c r="AB196" s="60">
        <f>+W196</f>
        <v>0</v>
      </c>
      <c r="AC196" s="17">
        <f>+X196</f>
        <v>209.45</v>
      </c>
      <c r="AD196" s="12">
        <f>(AG196-AC196)/AG196</f>
        <v>0</v>
      </c>
      <c r="AE196" s="121"/>
      <c r="AF196" s="128">
        <v>1</v>
      </c>
      <c r="AG196" s="38">
        <f>SUM(AJ196:AL196)+AE196</f>
        <v>209.45</v>
      </c>
      <c r="AH196" s="52"/>
      <c r="AJ196" s="17">
        <f>ROUND(AC196/(1-VLOOKUP(AF196,Group,2,FALSE)),2)</f>
        <v>209.45</v>
      </c>
      <c r="AK196" s="17">
        <f>IF(VLOOKUP(AF196,Group,5,FALSE)="YES",VLOOKUP(ROUND(ROUND(AJ196,1)-AJ196,2),Round,2,FALSE)+VLOOKUP(AF196,Group,6,FALSE),0)</f>
        <v>0</v>
      </c>
      <c r="AL196" s="17">
        <f>IF(VLOOKUP(AF196,Group,7,FALSE)="",0,ROUND(AJ196-0.04999,1)-AJ196+AM196)</f>
        <v>0</v>
      </c>
      <c r="AM196" s="17" t="str">
        <f>IF(VLOOKUP(AF196,Group,7,FALSE)="","",VLOOKUP(AF196,Group,7,FALSE))</f>
        <v/>
      </c>
      <c r="AO196" s="31" t="s">
        <v>54</v>
      </c>
    </row>
    <row r="197" spans="2:41" s="3" customFormat="1" ht="9.9499999999999993" customHeight="1" x14ac:dyDescent="0.2">
      <c r="B197" s="113" t="s">
        <v>50</v>
      </c>
      <c r="D197" s="40"/>
      <c r="E197" s="75" t="s">
        <v>143</v>
      </c>
      <c r="F197" s="75"/>
      <c r="G197" s="30" t="s">
        <v>368</v>
      </c>
      <c r="H197" s="30"/>
      <c r="J197" s="30"/>
      <c r="K197" s="30"/>
      <c r="L197" s="30"/>
      <c r="M197" s="30"/>
      <c r="N197" s="30" t="s">
        <v>265</v>
      </c>
      <c r="P197" s="30" t="s">
        <v>115</v>
      </c>
      <c r="Q197" s="91"/>
      <c r="R197" s="29" t="s">
        <v>47</v>
      </c>
      <c r="S197" s="39">
        <f>IF(Suggested="Yes",AA197,AG197)</f>
        <v>253.55</v>
      </c>
      <c r="T197" s="37" t="s">
        <v>43</v>
      </c>
      <c r="U197" s="5" t="str">
        <f>+Instructions!$B$3</f>
        <v>J</v>
      </c>
      <c r="V197" s="52"/>
      <c r="W197" s="56">
        <f>+Instructions!$C$22</f>
        <v>0</v>
      </c>
      <c r="X197" s="17">
        <f>ROUND($AA197*(1-W197)+0.004999,2)</f>
        <v>253.55</v>
      </c>
      <c r="Y197" s="52"/>
      <c r="Z197" s="6" t="s">
        <v>392</v>
      </c>
      <c r="AA197" s="39">
        <v>253.55</v>
      </c>
      <c r="AB197" s="60">
        <f>+W197</f>
        <v>0</v>
      </c>
      <c r="AC197" s="17">
        <f>+X197</f>
        <v>253.55</v>
      </c>
      <c r="AD197" s="12">
        <f>(AG197-AC197)/AG197</f>
        <v>0</v>
      </c>
      <c r="AE197" s="121"/>
      <c r="AF197" s="128">
        <v>1</v>
      </c>
      <c r="AG197" s="38">
        <f>SUM(AJ197:AL197)+AE197</f>
        <v>253.55</v>
      </c>
      <c r="AH197" s="52"/>
      <c r="AJ197" s="17">
        <f>ROUND(AC197/(1-VLOOKUP(AF197,Group,2,FALSE)),2)</f>
        <v>253.55</v>
      </c>
      <c r="AK197" s="17">
        <f>IF(VLOOKUP(AF197,Group,5,FALSE)="YES",VLOOKUP(ROUND(ROUND(AJ197,1)-AJ197,2),Round,2,FALSE)+VLOOKUP(AF197,Group,6,FALSE),0)</f>
        <v>0</v>
      </c>
      <c r="AL197" s="17">
        <f>IF(VLOOKUP(AF197,Group,7,FALSE)="",0,ROUND(AJ197-0.04999,1)-AJ197+AM197)</f>
        <v>0</v>
      </c>
      <c r="AM197" s="17" t="str">
        <f>IF(VLOOKUP(AF197,Group,7,FALSE)="","",VLOOKUP(AF197,Group,7,FALSE))</f>
        <v/>
      </c>
      <c r="AO197" s="31" t="s">
        <v>54</v>
      </c>
    </row>
    <row r="198" spans="2:41" s="3" customFormat="1" ht="9.9499999999999993" customHeight="1" x14ac:dyDescent="0.2">
      <c r="B198" s="113" t="s">
        <v>50</v>
      </c>
      <c r="D198" s="40"/>
      <c r="E198" s="75" t="s">
        <v>143</v>
      </c>
      <c r="F198" s="75"/>
      <c r="G198" s="30" t="s">
        <v>291</v>
      </c>
      <c r="H198" s="30"/>
      <c r="J198" s="30"/>
      <c r="K198" s="30"/>
      <c r="L198" s="30"/>
      <c r="M198" s="30"/>
      <c r="N198" s="30" t="s">
        <v>267</v>
      </c>
      <c r="P198" s="30" t="s">
        <v>243</v>
      </c>
      <c r="Q198" s="91"/>
      <c r="R198" s="29" t="s">
        <v>47</v>
      </c>
      <c r="S198" s="39">
        <f t="shared" ref="S198:S203" si="135">IF(Suggested="Yes",AA198,AG198)</f>
        <v>253.55</v>
      </c>
      <c r="T198" s="37" t="s">
        <v>43</v>
      </c>
      <c r="U198" s="5" t="str">
        <f>+Instructions!$B$3</f>
        <v>J</v>
      </c>
      <c r="V198" s="52"/>
      <c r="W198" s="56">
        <f>+Instructions!$C$22</f>
        <v>0</v>
      </c>
      <c r="X198" s="17">
        <f t="shared" ref="X198:X203" si="136">ROUND($AA198*(1-W198)+0.004999,2)</f>
        <v>253.55</v>
      </c>
      <c r="Y198" s="52"/>
      <c r="Z198" s="6" t="s">
        <v>392</v>
      </c>
      <c r="AA198" s="39">
        <v>253.55</v>
      </c>
      <c r="AB198" s="60">
        <f t="shared" ref="AB198:AB203" si="137">+W198</f>
        <v>0</v>
      </c>
      <c r="AC198" s="17">
        <f t="shared" ref="AC198:AC203" si="138">+X198</f>
        <v>253.55</v>
      </c>
      <c r="AD198" s="12">
        <f t="shared" ref="AD198:AD203" si="139">(AG198-AC198)/AG198</f>
        <v>0</v>
      </c>
      <c r="AE198" s="121"/>
      <c r="AF198" s="128">
        <v>1</v>
      </c>
      <c r="AG198" s="38">
        <f t="shared" ref="AG198:AG203" si="140">SUM(AJ198:AL198)+AE198</f>
        <v>253.55</v>
      </c>
      <c r="AH198" s="52"/>
      <c r="AJ198" s="17">
        <f t="shared" ref="AJ198:AJ203" si="141">ROUND(AC198/(1-VLOOKUP(AF198,Group,2,FALSE)),2)</f>
        <v>253.55</v>
      </c>
      <c r="AK198" s="17">
        <f t="shared" ref="AK198:AK203" si="142">IF(VLOOKUP(AF198,Group,5,FALSE)="YES",VLOOKUP(ROUND(ROUND(AJ198,1)-AJ198,2),Round,2,FALSE)+VLOOKUP(AF198,Group,6,FALSE),0)</f>
        <v>0</v>
      </c>
      <c r="AL198" s="17">
        <f t="shared" ref="AL198:AL203" si="143">IF(VLOOKUP(AF198,Group,7,FALSE)="",0,ROUND(AJ198-0.04999,1)-AJ198+AM198)</f>
        <v>0</v>
      </c>
      <c r="AM198" s="17" t="str">
        <f t="shared" ref="AM198:AM203" si="144">IF(VLOOKUP(AF198,Group,7,FALSE)="","",VLOOKUP(AF198,Group,7,FALSE))</f>
        <v/>
      </c>
      <c r="AO198" s="31" t="s">
        <v>54</v>
      </c>
    </row>
    <row r="199" spans="2:41" s="3" customFormat="1" ht="9.9499999999999993" customHeight="1" x14ac:dyDescent="0.2">
      <c r="B199" s="113" t="s">
        <v>50</v>
      </c>
      <c r="D199" s="40"/>
      <c r="E199" s="75" t="s">
        <v>143</v>
      </c>
      <c r="F199" s="75"/>
      <c r="G199" s="30" t="s">
        <v>306</v>
      </c>
      <c r="H199" s="30"/>
      <c r="J199" s="30"/>
      <c r="K199" s="30"/>
      <c r="L199" s="30"/>
      <c r="M199" s="30"/>
      <c r="N199" s="30" t="s">
        <v>265</v>
      </c>
      <c r="P199" s="30" t="s">
        <v>244</v>
      </c>
      <c r="Q199" s="91"/>
      <c r="R199" s="29" t="s">
        <v>47</v>
      </c>
      <c r="S199" s="39">
        <f t="shared" si="135"/>
        <v>285.05</v>
      </c>
      <c r="T199" s="37" t="s">
        <v>43</v>
      </c>
      <c r="U199" s="5" t="str">
        <f>+Instructions!$B$3</f>
        <v>J</v>
      </c>
      <c r="V199" s="52"/>
      <c r="W199" s="56">
        <f>+Instructions!$C$22</f>
        <v>0</v>
      </c>
      <c r="X199" s="17">
        <f t="shared" si="136"/>
        <v>285.05</v>
      </c>
      <c r="Y199" s="52"/>
      <c r="Z199" s="6" t="s">
        <v>392</v>
      </c>
      <c r="AA199" s="39">
        <v>285.05</v>
      </c>
      <c r="AB199" s="60">
        <f t="shared" si="137"/>
        <v>0</v>
      </c>
      <c r="AC199" s="17">
        <f t="shared" si="138"/>
        <v>285.05</v>
      </c>
      <c r="AD199" s="12">
        <f t="shared" si="139"/>
        <v>0</v>
      </c>
      <c r="AE199" s="121"/>
      <c r="AF199" s="128">
        <v>1</v>
      </c>
      <c r="AG199" s="38">
        <f t="shared" si="140"/>
        <v>285.05</v>
      </c>
      <c r="AH199" s="52"/>
      <c r="AJ199" s="17">
        <f t="shared" si="141"/>
        <v>285.05</v>
      </c>
      <c r="AK199" s="17">
        <f t="shared" si="142"/>
        <v>0</v>
      </c>
      <c r="AL199" s="17">
        <f t="shared" si="143"/>
        <v>0</v>
      </c>
      <c r="AM199" s="17" t="str">
        <f t="shared" si="144"/>
        <v/>
      </c>
      <c r="AO199" s="31" t="s">
        <v>54</v>
      </c>
    </row>
    <row r="200" spans="2:41" s="3" customFormat="1" ht="9.9499999999999993" customHeight="1" x14ac:dyDescent="0.2">
      <c r="B200" s="113" t="s">
        <v>50</v>
      </c>
      <c r="D200" s="40"/>
      <c r="E200" s="75" t="s">
        <v>143</v>
      </c>
      <c r="F200" s="75"/>
      <c r="G200" s="30" t="s">
        <v>284</v>
      </c>
      <c r="H200" s="30"/>
      <c r="J200" s="30"/>
      <c r="K200" s="30"/>
      <c r="L200" s="30"/>
      <c r="M200" s="30"/>
      <c r="N200" s="30" t="s">
        <v>265</v>
      </c>
      <c r="P200" s="30" t="s">
        <v>245</v>
      </c>
      <c r="Q200" s="91"/>
      <c r="R200" s="29" t="s">
        <v>47</v>
      </c>
      <c r="S200" s="39">
        <f t="shared" si="135"/>
        <v>285.05</v>
      </c>
      <c r="T200" s="37" t="s">
        <v>43</v>
      </c>
      <c r="U200" s="5" t="str">
        <f>+Instructions!$B$3</f>
        <v>J</v>
      </c>
      <c r="V200" s="52"/>
      <c r="W200" s="56">
        <f>+Instructions!$C$22</f>
        <v>0</v>
      </c>
      <c r="X200" s="17">
        <f t="shared" si="136"/>
        <v>285.05</v>
      </c>
      <c r="Y200" s="52"/>
      <c r="Z200" s="6" t="s">
        <v>392</v>
      </c>
      <c r="AA200" s="39">
        <v>285.05</v>
      </c>
      <c r="AB200" s="60">
        <f t="shared" si="137"/>
        <v>0</v>
      </c>
      <c r="AC200" s="17">
        <f t="shared" si="138"/>
        <v>285.05</v>
      </c>
      <c r="AD200" s="12">
        <f t="shared" si="139"/>
        <v>0</v>
      </c>
      <c r="AE200" s="121"/>
      <c r="AF200" s="128">
        <v>1</v>
      </c>
      <c r="AG200" s="38">
        <f t="shared" si="140"/>
        <v>285.05</v>
      </c>
      <c r="AH200" s="52"/>
      <c r="AJ200" s="17">
        <f t="shared" si="141"/>
        <v>285.05</v>
      </c>
      <c r="AK200" s="17">
        <f t="shared" si="142"/>
        <v>0</v>
      </c>
      <c r="AL200" s="17">
        <f t="shared" si="143"/>
        <v>0</v>
      </c>
      <c r="AM200" s="17" t="str">
        <f t="shared" si="144"/>
        <v/>
      </c>
      <c r="AO200" s="31" t="s">
        <v>54</v>
      </c>
    </row>
    <row r="201" spans="2:41" s="3" customFormat="1" ht="9.9499999999999993" customHeight="1" x14ac:dyDescent="0.2">
      <c r="B201" s="113" t="s">
        <v>50</v>
      </c>
      <c r="D201" s="40"/>
      <c r="E201" s="75" t="s">
        <v>143</v>
      </c>
      <c r="F201" s="75"/>
      <c r="G201" s="30" t="s">
        <v>293</v>
      </c>
      <c r="H201" s="30"/>
      <c r="J201" s="30"/>
      <c r="K201" s="30"/>
      <c r="L201" s="30"/>
      <c r="M201" s="30"/>
      <c r="N201" s="30" t="s">
        <v>287</v>
      </c>
      <c r="P201" s="30" t="s">
        <v>246</v>
      </c>
      <c r="Q201" s="91"/>
      <c r="R201" s="29" t="s">
        <v>47</v>
      </c>
      <c r="S201" s="39">
        <f t="shared" si="135"/>
        <v>285.05</v>
      </c>
      <c r="T201" s="37" t="s">
        <v>43</v>
      </c>
      <c r="U201" s="5" t="str">
        <f>+Instructions!$B$3</f>
        <v>J</v>
      </c>
      <c r="V201" s="52"/>
      <c r="W201" s="56">
        <f>+Instructions!$C$22</f>
        <v>0</v>
      </c>
      <c r="X201" s="17">
        <f t="shared" si="136"/>
        <v>285.05</v>
      </c>
      <c r="Y201" s="52"/>
      <c r="Z201" s="6" t="s">
        <v>392</v>
      </c>
      <c r="AA201" s="39">
        <v>285.05</v>
      </c>
      <c r="AB201" s="60">
        <f t="shared" si="137"/>
        <v>0</v>
      </c>
      <c r="AC201" s="17">
        <f t="shared" si="138"/>
        <v>285.05</v>
      </c>
      <c r="AD201" s="12">
        <f t="shared" si="139"/>
        <v>0</v>
      </c>
      <c r="AE201" s="121"/>
      <c r="AF201" s="128">
        <v>1</v>
      </c>
      <c r="AG201" s="38">
        <f t="shared" si="140"/>
        <v>285.05</v>
      </c>
      <c r="AH201" s="52"/>
      <c r="AJ201" s="17">
        <f t="shared" si="141"/>
        <v>285.05</v>
      </c>
      <c r="AK201" s="17">
        <f t="shared" si="142"/>
        <v>0</v>
      </c>
      <c r="AL201" s="17">
        <f t="shared" si="143"/>
        <v>0</v>
      </c>
      <c r="AM201" s="17" t="str">
        <f t="shared" si="144"/>
        <v/>
      </c>
      <c r="AO201" s="31" t="s">
        <v>54</v>
      </c>
    </row>
    <row r="202" spans="2:41" s="3" customFormat="1" ht="9.9499999999999993" customHeight="1" x14ac:dyDescent="0.2">
      <c r="B202" s="113" t="s">
        <v>50</v>
      </c>
      <c r="D202" s="40"/>
      <c r="E202" s="75" t="s">
        <v>143</v>
      </c>
      <c r="F202" s="75"/>
      <c r="G202" s="30" t="s">
        <v>283</v>
      </c>
      <c r="H202" s="30"/>
      <c r="J202" s="30"/>
      <c r="K202" s="30"/>
      <c r="L202" s="30"/>
      <c r="M202" s="30"/>
      <c r="N202" s="30" t="s">
        <v>265</v>
      </c>
      <c r="P202" s="30" t="s">
        <v>247</v>
      </c>
      <c r="Q202" s="91"/>
      <c r="R202" s="29" t="s">
        <v>47</v>
      </c>
      <c r="S202" s="39">
        <f t="shared" si="135"/>
        <v>253.55</v>
      </c>
      <c r="T202" s="37" t="s">
        <v>43</v>
      </c>
      <c r="U202" s="5" t="str">
        <f>+Instructions!$B$3</f>
        <v>J</v>
      </c>
      <c r="V202" s="52"/>
      <c r="W202" s="56">
        <f>+Instructions!$C$22</f>
        <v>0</v>
      </c>
      <c r="X202" s="17">
        <f t="shared" si="136"/>
        <v>253.55</v>
      </c>
      <c r="Y202" s="52"/>
      <c r="Z202" s="6" t="s">
        <v>392</v>
      </c>
      <c r="AA202" s="39">
        <v>253.55</v>
      </c>
      <c r="AB202" s="60">
        <f t="shared" si="137"/>
        <v>0</v>
      </c>
      <c r="AC202" s="17">
        <f t="shared" si="138"/>
        <v>253.55</v>
      </c>
      <c r="AD202" s="12">
        <f t="shared" si="139"/>
        <v>0</v>
      </c>
      <c r="AE202" s="121"/>
      <c r="AF202" s="128">
        <v>1</v>
      </c>
      <c r="AG202" s="38">
        <f t="shared" si="140"/>
        <v>253.55</v>
      </c>
      <c r="AH202" s="52"/>
      <c r="AJ202" s="17">
        <f t="shared" si="141"/>
        <v>253.55</v>
      </c>
      <c r="AK202" s="17">
        <f t="shared" si="142"/>
        <v>0</v>
      </c>
      <c r="AL202" s="17">
        <f t="shared" si="143"/>
        <v>0</v>
      </c>
      <c r="AM202" s="17" t="str">
        <f t="shared" si="144"/>
        <v/>
      </c>
      <c r="AO202" s="31" t="s">
        <v>54</v>
      </c>
    </row>
    <row r="203" spans="2:41" s="3" customFormat="1" ht="9.9499999999999993" customHeight="1" x14ac:dyDescent="0.2">
      <c r="B203" s="113" t="s">
        <v>50</v>
      </c>
      <c r="D203" s="40"/>
      <c r="E203" s="75" t="s">
        <v>143</v>
      </c>
      <c r="F203" s="75"/>
      <c r="G203" s="30" t="s">
        <v>369</v>
      </c>
      <c r="H203" s="30"/>
      <c r="J203" s="30"/>
      <c r="K203" s="30"/>
      <c r="L203" s="30"/>
      <c r="M203" s="30"/>
      <c r="N203" s="30" t="s">
        <v>265</v>
      </c>
      <c r="P203" s="30" t="s">
        <v>248</v>
      </c>
      <c r="Q203" s="91"/>
      <c r="R203" s="29" t="s">
        <v>47</v>
      </c>
      <c r="S203" s="39">
        <f t="shared" si="135"/>
        <v>253.55</v>
      </c>
      <c r="T203" s="37" t="s">
        <v>43</v>
      </c>
      <c r="U203" s="5" t="str">
        <f>+Instructions!$B$3</f>
        <v>J</v>
      </c>
      <c r="V203" s="52"/>
      <c r="W203" s="56">
        <f>+Instructions!$C$22</f>
        <v>0</v>
      </c>
      <c r="X203" s="17">
        <f t="shared" si="136"/>
        <v>253.55</v>
      </c>
      <c r="Y203" s="52"/>
      <c r="Z203" s="6" t="s">
        <v>392</v>
      </c>
      <c r="AA203" s="39">
        <v>253.55</v>
      </c>
      <c r="AB203" s="60">
        <f t="shared" si="137"/>
        <v>0</v>
      </c>
      <c r="AC203" s="17">
        <f t="shared" si="138"/>
        <v>253.55</v>
      </c>
      <c r="AD203" s="12">
        <f t="shared" si="139"/>
        <v>0</v>
      </c>
      <c r="AE203" s="121"/>
      <c r="AF203" s="128">
        <v>1</v>
      </c>
      <c r="AG203" s="38">
        <f t="shared" si="140"/>
        <v>253.55</v>
      </c>
      <c r="AH203" s="52"/>
      <c r="AJ203" s="17">
        <f t="shared" si="141"/>
        <v>253.55</v>
      </c>
      <c r="AK203" s="17">
        <f t="shared" si="142"/>
        <v>0</v>
      </c>
      <c r="AL203" s="17">
        <f t="shared" si="143"/>
        <v>0</v>
      </c>
      <c r="AM203" s="17" t="str">
        <f t="shared" si="144"/>
        <v/>
      </c>
      <c r="AO203" s="31" t="s">
        <v>54</v>
      </c>
    </row>
    <row r="204" spans="2:41" s="3" customFormat="1" ht="2.85" customHeight="1" x14ac:dyDescent="0.2">
      <c r="C204" s="74"/>
      <c r="E204" s="30"/>
      <c r="P204" s="4"/>
      <c r="Q204" s="6"/>
      <c r="S204" s="21"/>
      <c r="T204" s="68"/>
      <c r="U204" s="5"/>
      <c r="V204" s="52"/>
      <c r="W204" s="70"/>
      <c r="X204" s="70"/>
      <c r="Y204" s="52"/>
      <c r="Z204" s="39"/>
      <c r="AA204" s="17"/>
      <c r="AB204" s="15"/>
      <c r="AC204" s="15"/>
      <c r="AD204" s="15"/>
      <c r="AE204" s="15"/>
      <c r="AF204" s="65"/>
      <c r="AG204" s="17"/>
      <c r="AH204" s="52"/>
      <c r="AO204" s="31" t="s">
        <v>54</v>
      </c>
    </row>
    <row r="205" spans="2:41" s="3" customFormat="1" ht="9.9499999999999993" customHeight="1" x14ac:dyDescent="0.2">
      <c r="C205" s="193" t="s">
        <v>370</v>
      </c>
      <c r="E205" s="174"/>
      <c r="F205" s="174"/>
      <c r="G205" s="174"/>
      <c r="H205" s="174"/>
      <c r="J205" s="174"/>
      <c r="K205" s="174"/>
      <c r="L205" s="174"/>
      <c r="M205" s="189" t="s">
        <v>371</v>
      </c>
      <c r="O205" s="174"/>
      <c r="Q205" s="175"/>
      <c r="R205" s="174"/>
      <c r="S205" s="176"/>
      <c r="T205" s="68"/>
      <c r="U205" s="5"/>
      <c r="V205" s="52"/>
      <c r="W205" s="70"/>
      <c r="X205" s="70"/>
      <c r="Y205" s="52"/>
      <c r="Z205" s="39"/>
      <c r="AA205" s="17"/>
      <c r="AB205" s="15"/>
      <c r="AC205" s="15"/>
      <c r="AD205" s="15"/>
      <c r="AE205" s="15"/>
      <c r="AF205" s="65"/>
      <c r="AG205" s="17"/>
      <c r="AH205" s="52"/>
      <c r="AO205" s="31" t="s">
        <v>54</v>
      </c>
    </row>
    <row r="206" spans="2:41" s="3" customFormat="1" ht="2.85" customHeight="1" x14ac:dyDescent="0.2">
      <c r="C206" s="74"/>
      <c r="E206" s="30"/>
      <c r="P206" s="4"/>
      <c r="Q206" s="6"/>
      <c r="S206" s="21"/>
      <c r="T206" s="68"/>
      <c r="U206" s="5"/>
      <c r="V206" s="52"/>
      <c r="W206" s="70"/>
      <c r="X206" s="70"/>
      <c r="Y206" s="52"/>
      <c r="Z206" s="39"/>
      <c r="AA206" s="17"/>
      <c r="AB206" s="15"/>
      <c r="AC206" s="15"/>
      <c r="AD206" s="15"/>
      <c r="AE206" s="15"/>
      <c r="AF206" s="65"/>
      <c r="AG206" s="17"/>
      <c r="AH206" s="52"/>
      <c r="AO206" s="31" t="s">
        <v>54</v>
      </c>
    </row>
    <row r="207" spans="2:41" s="3" customFormat="1" ht="9.9499999999999993" customHeight="1" x14ac:dyDescent="0.2">
      <c r="B207" s="113" t="s">
        <v>50</v>
      </c>
      <c r="D207" s="40"/>
      <c r="E207" s="75" t="s">
        <v>144</v>
      </c>
      <c r="F207" s="75"/>
      <c r="G207" s="30" t="s">
        <v>326</v>
      </c>
      <c r="J207" s="30"/>
      <c r="K207" s="30"/>
      <c r="L207" s="30"/>
      <c r="M207" s="30"/>
      <c r="N207" s="30" t="s">
        <v>265</v>
      </c>
      <c r="P207" s="30" t="s">
        <v>116</v>
      </c>
      <c r="Q207" s="91"/>
      <c r="R207" s="29"/>
      <c r="S207" s="39">
        <f>IF(Suggested="Yes",AA207,AG207)</f>
        <v>40.9</v>
      </c>
      <c r="T207" s="37" t="s">
        <v>43</v>
      </c>
      <c r="U207" s="5" t="str">
        <f>+Instructions!$B$3</f>
        <v>J</v>
      </c>
      <c r="V207" s="52"/>
      <c r="W207" s="56">
        <f>+Instructions!$C$22</f>
        <v>0</v>
      </c>
      <c r="X207" s="17">
        <f>ROUND($AA207*(1-W207)+0.004999,2)</f>
        <v>40.9</v>
      </c>
      <c r="Y207" s="52"/>
      <c r="Z207" s="6" t="s">
        <v>392</v>
      </c>
      <c r="AA207" s="39">
        <v>40.9</v>
      </c>
      <c r="AB207" s="60">
        <f t="shared" ref="AB207:AC209" si="145">+W207</f>
        <v>0</v>
      </c>
      <c r="AC207" s="17">
        <f t="shared" si="145"/>
        <v>40.9</v>
      </c>
      <c r="AD207" s="12">
        <f>(AG207-AC207)/AG207</f>
        <v>0</v>
      </c>
      <c r="AE207" s="121"/>
      <c r="AF207" s="128">
        <v>1</v>
      </c>
      <c r="AG207" s="38">
        <f>SUM(AJ207:AL207)+AE207</f>
        <v>40.9</v>
      </c>
      <c r="AH207" s="52"/>
      <c r="AJ207" s="17">
        <f>ROUND(AC207/(1-VLOOKUP(AF207,Group,2,FALSE)),2)</f>
        <v>40.9</v>
      </c>
      <c r="AK207" s="17">
        <f>IF(VLOOKUP(AF207,Group,5,FALSE)="YES",VLOOKUP(ROUND(ROUND(AJ207,1)-AJ207,2),Round,2,FALSE)+VLOOKUP(AF207,Group,6,FALSE),0)</f>
        <v>0</v>
      </c>
      <c r="AL207" s="17">
        <f>IF(VLOOKUP(AF207,Group,7,FALSE)="",0,ROUND(AJ207-0.04999,1)-AJ207+AM207)</f>
        <v>0</v>
      </c>
      <c r="AM207" s="17" t="str">
        <f>IF(VLOOKUP(AF207,Group,7,FALSE)="","",VLOOKUP(AF207,Group,7,FALSE))</f>
        <v/>
      </c>
      <c r="AO207" s="31" t="s">
        <v>54</v>
      </c>
    </row>
    <row r="208" spans="2:41" s="3" customFormat="1" ht="9.9499999999999993" customHeight="1" x14ac:dyDescent="0.2">
      <c r="B208" s="113" t="s">
        <v>50</v>
      </c>
      <c r="D208" s="40"/>
      <c r="E208" s="75" t="s">
        <v>144</v>
      </c>
      <c r="F208" s="75"/>
      <c r="G208" s="30" t="s">
        <v>325</v>
      </c>
      <c r="J208" s="30"/>
      <c r="K208" s="30"/>
      <c r="L208" s="30"/>
      <c r="M208" s="30"/>
      <c r="N208" s="30" t="s">
        <v>265</v>
      </c>
      <c r="P208" s="30" t="s">
        <v>117</v>
      </c>
      <c r="Q208" s="91"/>
      <c r="R208" s="29"/>
      <c r="S208" s="39">
        <f>IF(Suggested="Yes",AA208,AG208)</f>
        <v>40.9</v>
      </c>
      <c r="T208" s="37" t="s">
        <v>43</v>
      </c>
      <c r="U208" s="5" t="str">
        <f>+Instructions!$B$3</f>
        <v>J</v>
      </c>
      <c r="V208" s="52"/>
      <c r="W208" s="56">
        <f>+Instructions!$C$22</f>
        <v>0</v>
      </c>
      <c r="X208" s="17">
        <f>ROUND($AA208*(1-W208)+0.004999,2)</f>
        <v>40.9</v>
      </c>
      <c r="Y208" s="52"/>
      <c r="Z208" s="6" t="s">
        <v>392</v>
      </c>
      <c r="AA208" s="39">
        <v>40.9</v>
      </c>
      <c r="AB208" s="60">
        <f t="shared" si="145"/>
        <v>0</v>
      </c>
      <c r="AC208" s="17">
        <f t="shared" si="145"/>
        <v>40.9</v>
      </c>
      <c r="AD208" s="12">
        <f>(AG208-AC208)/AG208</f>
        <v>0</v>
      </c>
      <c r="AE208" s="121"/>
      <c r="AF208" s="128">
        <v>1</v>
      </c>
      <c r="AG208" s="38">
        <f>SUM(AJ208:AL208)+AE208</f>
        <v>40.9</v>
      </c>
      <c r="AH208" s="52"/>
      <c r="AJ208" s="17">
        <f>ROUND(AC208/(1-VLOOKUP(AF208,Group,2,FALSE)),2)</f>
        <v>40.9</v>
      </c>
      <c r="AK208" s="17">
        <f>IF(VLOOKUP(AF208,Group,5,FALSE)="YES",VLOOKUP(ROUND(ROUND(AJ208,1)-AJ208,2),Round,2,FALSE)+VLOOKUP(AF208,Group,6,FALSE),0)</f>
        <v>0</v>
      </c>
      <c r="AL208" s="17">
        <f>IF(VLOOKUP(AF208,Group,7,FALSE)="",0,ROUND(AJ208-0.04999,1)-AJ208+AM208)</f>
        <v>0</v>
      </c>
      <c r="AM208" s="17" t="str">
        <f>IF(VLOOKUP(AF208,Group,7,FALSE)="","",VLOOKUP(AF208,Group,7,FALSE))</f>
        <v/>
      </c>
      <c r="AO208" s="31" t="s">
        <v>54</v>
      </c>
    </row>
    <row r="209" spans="2:41" s="3" customFormat="1" ht="9.9499999999999993" customHeight="1" x14ac:dyDescent="0.2">
      <c r="B209" s="113" t="s">
        <v>50</v>
      </c>
      <c r="D209" s="40"/>
      <c r="E209" s="75" t="s">
        <v>144</v>
      </c>
      <c r="F209" s="75"/>
      <c r="G209" s="30" t="s">
        <v>388</v>
      </c>
      <c r="H209" s="30"/>
      <c r="I209" s="30"/>
      <c r="J209" s="30"/>
      <c r="K209" s="30"/>
      <c r="L209" s="30"/>
      <c r="M209" s="30"/>
      <c r="N209" s="30" t="s">
        <v>287</v>
      </c>
      <c r="P209" s="190" t="s">
        <v>389</v>
      </c>
      <c r="Q209" s="91"/>
      <c r="R209" s="29"/>
      <c r="S209" s="39">
        <f>IF(Suggested="Yes",AA209,AG209)</f>
        <v>40.9</v>
      </c>
      <c r="T209" s="37" t="s">
        <v>43</v>
      </c>
      <c r="U209" s="5" t="str">
        <f>+Instructions!$B$3</f>
        <v>J</v>
      </c>
      <c r="V209" s="52"/>
      <c r="W209" s="56">
        <f>+Instructions!$C$22</f>
        <v>0</v>
      </c>
      <c r="X209" s="17">
        <f>ROUND($AA209*(1-W209)+0.004999,2)</f>
        <v>40.9</v>
      </c>
      <c r="Y209" s="52"/>
      <c r="Z209" s="6" t="s">
        <v>392</v>
      </c>
      <c r="AA209" s="39">
        <v>40.9</v>
      </c>
      <c r="AB209" s="60">
        <f t="shared" si="145"/>
        <v>0</v>
      </c>
      <c r="AC209" s="17">
        <f t="shared" si="145"/>
        <v>40.9</v>
      </c>
      <c r="AD209" s="12">
        <f>(AG209-AC209)/AG209</f>
        <v>0</v>
      </c>
      <c r="AE209" s="121"/>
      <c r="AF209" s="128">
        <v>1</v>
      </c>
      <c r="AG209" s="38">
        <f>SUM(AJ209:AL209)+AE209</f>
        <v>40.9</v>
      </c>
      <c r="AH209" s="52"/>
      <c r="AJ209" s="17">
        <f>ROUND(AC209/(1-VLOOKUP(AF209,Group,2,FALSE)),2)</f>
        <v>40.9</v>
      </c>
      <c r="AK209" s="17">
        <f>IF(VLOOKUP(AF209,Group,5,FALSE)="YES",VLOOKUP(ROUND(ROUND(AJ209,1)-AJ209,2),Round,2,FALSE)+VLOOKUP(AF209,Group,6,FALSE),0)</f>
        <v>0</v>
      </c>
      <c r="AL209" s="17">
        <f>IF(VLOOKUP(AF209,Group,7,FALSE)="",0,ROUND(AJ209-0.04999,1)-AJ209+AM209)</f>
        <v>0</v>
      </c>
      <c r="AM209" s="17" t="str">
        <f>IF(VLOOKUP(AF209,Group,7,FALSE)="","",VLOOKUP(AF209,Group,7,FALSE))</f>
        <v/>
      </c>
      <c r="AO209" s="31" t="s">
        <v>54</v>
      </c>
    </row>
    <row r="210" spans="2:41" s="3" customFormat="1" ht="9.9499999999999993" customHeight="1" x14ac:dyDescent="0.2">
      <c r="B210" s="113" t="s">
        <v>50</v>
      </c>
      <c r="D210" s="40"/>
      <c r="E210" s="75" t="s">
        <v>144</v>
      </c>
      <c r="F210" s="75"/>
      <c r="G210" s="30" t="s">
        <v>332</v>
      </c>
      <c r="J210" s="30"/>
      <c r="K210" s="30"/>
      <c r="L210" s="30"/>
      <c r="M210" s="30"/>
      <c r="N210" s="30" t="s">
        <v>265</v>
      </c>
      <c r="P210" s="30" t="s">
        <v>249</v>
      </c>
      <c r="Q210" s="91"/>
      <c r="R210" s="29" t="s">
        <v>47</v>
      </c>
      <c r="S210" s="39">
        <f t="shared" ref="S210:S215" si="146">IF(Suggested="Yes",AA210,AG210)</f>
        <v>93.4</v>
      </c>
      <c r="T210" s="37" t="s">
        <v>43</v>
      </c>
      <c r="U210" s="5" t="str">
        <f>+Instructions!$B$3</f>
        <v>J</v>
      </c>
      <c r="V210" s="52"/>
      <c r="W210" s="56">
        <f>+Instructions!$C$22</f>
        <v>0</v>
      </c>
      <c r="X210" s="17">
        <f t="shared" ref="X210:X215" si="147">ROUND($AA210*(1-W210)+0.004999,2)</f>
        <v>93.4</v>
      </c>
      <c r="Y210" s="52"/>
      <c r="Z210" s="6" t="s">
        <v>392</v>
      </c>
      <c r="AA210" s="39">
        <v>93.4</v>
      </c>
      <c r="AB210" s="60">
        <f t="shared" ref="AB210:AB215" si="148">+W210</f>
        <v>0</v>
      </c>
      <c r="AC210" s="17">
        <f t="shared" ref="AC210:AC215" si="149">+X210</f>
        <v>93.4</v>
      </c>
      <c r="AD210" s="12">
        <f t="shared" ref="AD210:AD215" si="150">(AG210-AC210)/AG210</f>
        <v>0</v>
      </c>
      <c r="AE210" s="121"/>
      <c r="AF210" s="128">
        <v>1</v>
      </c>
      <c r="AG210" s="38">
        <f t="shared" ref="AG210:AG215" si="151">SUM(AJ210:AL210)+AE210</f>
        <v>93.4</v>
      </c>
      <c r="AH210" s="52"/>
      <c r="AJ210" s="17">
        <f t="shared" ref="AJ210:AJ215" si="152">ROUND(AC210/(1-VLOOKUP(AF210,Group,2,FALSE)),2)</f>
        <v>93.4</v>
      </c>
      <c r="AK210" s="17">
        <f t="shared" ref="AK210:AK215" si="153">IF(VLOOKUP(AF210,Group,5,FALSE)="YES",VLOOKUP(ROUND(ROUND(AJ210,1)-AJ210,2),Round,2,FALSE)+VLOOKUP(AF210,Group,6,FALSE),0)</f>
        <v>0</v>
      </c>
      <c r="AL210" s="17">
        <f t="shared" ref="AL210:AL215" si="154">IF(VLOOKUP(AF210,Group,7,FALSE)="",0,ROUND(AJ210-0.04999,1)-AJ210+AM210)</f>
        <v>0</v>
      </c>
      <c r="AM210" s="17" t="str">
        <f t="shared" ref="AM210:AM215" si="155">IF(VLOOKUP(AF210,Group,7,FALSE)="","",VLOOKUP(AF210,Group,7,FALSE))</f>
        <v/>
      </c>
      <c r="AO210" s="31" t="s">
        <v>54</v>
      </c>
    </row>
    <row r="211" spans="2:41" s="3" customFormat="1" ht="9.9499999999999993" customHeight="1" x14ac:dyDescent="0.2">
      <c r="B211" s="113" t="s">
        <v>50</v>
      </c>
      <c r="D211" s="40"/>
      <c r="E211" s="75" t="s">
        <v>144</v>
      </c>
      <c r="F211" s="75"/>
      <c r="G211" s="30" t="s">
        <v>291</v>
      </c>
      <c r="J211" s="30"/>
      <c r="K211" s="30"/>
      <c r="L211" s="30"/>
      <c r="M211" s="30"/>
      <c r="N211" s="30" t="s">
        <v>267</v>
      </c>
      <c r="P211" s="30" t="s">
        <v>250</v>
      </c>
      <c r="Q211" s="91"/>
      <c r="R211" s="29" t="s">
        <v>47</v>
      </c>
      <c r="S211" s="39">
        <f t="shared" si="146"/>
        <v>81.849999999999994</v>
      </c>
      <c r="T211" s="37" t="s">
        <v>43</v>
      </c>
      <c r="U211" s="5" t="str">
        <f>+Instructions!$B$3</f>
        <v>J</v>
      </c>
      <c r="V211" s="52"/>
      <c r="W211" s="56">
        <f>+Instructions!$C$22</f>
        <v>0</v>
      </c>
      <c r="X211" s="17">
        <f t="shared" si="147"/>
        <v>81.849999999999994</v>
      </c>
      <c r="Y211" s="52"/>
      <c r="Z211" s="6" t="s">
        <v>392</v>
      </c>
      <c r="AA211" s="39">
        <v>81.849999999999994</v>
      </c>
      <c r="AB211" s="60">
        <f t="shared" si="148"/>
        <v>0</v>
      </c>
      <c r="AC211" s="17">
        <f t="shared" si="149"/>
        <v>81.849999999999994</v>
      </c>
      <c r="AD211" s="12">
        <f t="shared" si="150"/>
        <v>0</v>
      </c>
      <c r="AE211" s="121"/>
      <c r="AF211" s="128">
        <v>1</v>
      </c>
      <c r="AG211" s="38">
        <f t="shared" si="151"/>
        <v>81.849999999999994</v>
      </c>
      <c r="AH211" s="52"/>
      <c r="AJ211" s="17">
        <f t="shared" si="152"/>
        <v>81.849999999999994</v>
      </c>
      <c r="AK211" s="17">
        <f t="shared" si="153"/>
        <v>0</v>
      </c>
      <c r="AL211" s="17">
        <f t="shared" si="154"/>
        <v>0</v>
      </c>
      <c r="AM211" s="17" t="str">
        <f t="shared" si="155"/>
        <v/>
      </c>
      <c r="AO211" s="31" t="s">
        <v>54</v>
      </c>
    </row>
    <row r="212" spans="2:41" s="3" customFormat="1" ht="9.9499999999999993" customHeight="1" x14ac:dyDescent="0.2">
      <c r="B212" s="113" t="s">
        <v>50</v>
      </c>
      <c r="D212" s="40"/>
      <c r="E212" s="75" t="s">
        <v>144</v>
      </c>
      <c r="F212" s="75"/>
      <c r="G212" s="30" t="s">
        <v>293</v>
      </c>
      <c r="J212" s="30"/>
      <c r="K212" s="30"/>
      <c r="L212" s="30"/>
      <c r="M212" s="30"/>
      <c r="N212" s="30" t="s">
        <v>287</v>
      </c>
      <c r="P212" s="30" t="s">
        <v>251</v>
      </c>
      <c r="Q212" s="91"/>
      <c r="R212" s="29"/>
      <c r="S212" s="39">
        <f t="shared" si="146"/>
        <v>40.9</v>
      </c>
      <c r="T212" s="37" t="s">
        <v>43</v>
      </c>
      <c r="U212" s="5" t="str">
        <f>+Instructions!$B$3</f>
        <v>J</v>
      </c>
      <c r="V212" s="52"/>
      <c r="W212" s="56">
        <f>+Instructions!$C$22</f>
        <v>0</v>
      </c>
      <c r="X212" s="17">
        <f t="shared" si="147"/>
        <v>40.9</v>
      </c>
      <c r="Y212" s="52"/>
      <c r="Z212" s="6" t="s">
        <v>392</v>
      </c>
      <c r="AA212" s="39">
        <v>40.9</v>
      </c>
      <c r="AB212" s="60">
        <f t="shared" si="148"/>
        <v>0</v>
      </c>
      <c r="AC212" s="17">
        <f t="shared" si="149"/>
        <v>40.9</v>
      </c>
      <c r="AD212" s="12">
        <f t="shared" si="150"/>
        <v>0</v>
      </c>
      <c r="AE212" s="121"/>
      <c r="AF212" s="128">
        <v>1</v>
      </c>
      <c r="AG212" s="38">
        <f t="shared" si="151"/>
        <v>40.9</v>
      </c>
      <c r="AH212" s="52"/>
      <c r="AJ212" s="17">
        <f t="shared" si="152"/>
        <v>40.9</v>
      </c>
      <c r="AK212" s="17">
        <f t="shared" si="153"/>
        <v>0</v>
      </c>
      <c r="AL212" s="17">
        <f t="shared" si="154"/>
        <v>0</v>
      </c>
      <c r="AM212" s="17" t="str">
        <f t="shared" si="155"/>
        <v/>
      </c>
      <c r="AO212" s="31" t="s">
        <v>54</v>
      </c>
    </row>
    <row r="213" spans="2:41" s="3" customFormat="1" ht="9.9499999999999993" customHeight="1" x14ac:dyDescent="0.2">
      <c r="B213" s="113" t="s">
        <v>50</v>
      </c>
      <c r="D213" s="40"/>
      <c r="E213" s="75" t="s">
        <v>144</v>
      </c>
      <c r="F213" s="75"/>
      <c r="G213" s="30" t="s">
        <v>320</v>
      </c>
      <c r="J213" s="30"/>
      <c r="K213" s="30"/>
      <c r="L213" s="30"/>
      <c r="M213" s="30"/>
      <c r="N213" s="30" t="s">
        <v>265</v>
      </c>
      <c r="P213" s="30" t="s">
        <v>252</v>
      </c>
      <c r="Q213" s="91"/>
      <c r="R213" s="29"/>
      <c r="S213" s="39">
        <f t="shared" si="146"/>
        <v>40.9</v>
      </c>
      <c r="T213" s="37" t="s">
        <v>43</v>
      </c>
      <c r="U213" s="5" t="str">
        <f>+Instructions!$B$3</f>
        <v>J</v>
      </c>
      <c r="V213" s="52"/>
      <c r="W213" s="56">
        <f>+Instructions!$C$22</f>
        <v>0</v>
      </c>
      <c r="X213" s="17">
        <f t="shared" si="147"/>
        <v>40.9</v>
      </c>
      <c r="Y213" s="52"/>
      <c r="Z213" s="6" t="s">
        <v>392</v>
      </c>
      <c r="AA213" s="39">
        <v>40.9</v>
      </c>
      <c r="AB213" s="60">
        <f t="shared" si="148"/>
        <v>0</v>
      </c>
      <c r="AC213" s="17">
        <f t="shared" si="149"/>
        <v>40.9</v>
      </c>
      <c r="AD213" s="12">
        <f t="shared" si="150"/>
        <v>0</v>
      </c>
      <c r="AE213" s="121"/>
      <c r="AF213" s="128">
        <v>1</v>
      </c>
      <c r="AG213" s="38">
        <f t="shared" si="151"/>
        <v>40.9</v>
      </c>
      <c r="AH213" s="52"/>
      <c r="AJ213" s="17">
        <f t="shared" si="152"/>
        <v>40.9</v>
      </c>
      <c r="AK213" s="17">
        <f t="shared" si="153"/>
        <v>0</v>
      </c>
      <c r="AL213" s="17">
        <f t="shared" si="154"/>
        <v>0</v>
      </c>
      <c r="AM213" s="17" t="str">
        <f t="shared" si="155"/>
        <v/>
      </c>
      <c r="AO213" s="31" t="s">
        <v>54</v>
      </c>
    </row>
    <row r="214" spans="2:41" s="3" customFormat="1" ht="9.9499999999999993" customHeight="1" x14ac:dyDescent="0.2">
      <c r="B214" s="113" t="s">
        <v>50</v>
      </c>
      <c r="D214" s="40"/>
      <c r="E214" s="75" t="s">
        <v>144</v>
      </c>
      <c r="F214" s="75"/>
      <c r="G214" s="30" t="s">
        <v>294</v>
      </c>
      <c r="J214" s="30"/>
      <c r="K214" s="30"/>
      <c r="L214" s="30"/>
      <c r="M214" s="30"/>
      <c r="N214" s="30" t="s">
        <v>265</v>
      </c>
      <c r="P214" s="30" t="s">
        <v>253</v>
      </c>
      <c r="Q214" s="91"/>
      <c r="R214" s="29"/>
      <c r="S214" s="39">
        <f t="shared" si="146"/>
        <v>40.9</v>
      </c>
      <c r="T214" s="37" t="s">
        <v>43</v>
      </c>
      <c r="U214" s="5" t="str">
        <f>+Instructions!$B$3</f>
        <v>J</v>
      </c>
      <c r="V214" s="52"/>
      <c r="W214" s="56">
        <f>+Instructions!$C$22</f>
        <v>0</v>
      </c>
      <c r="X214" s="17">
        <f t="shared" si="147"/>
        <v>40.9</v>
      </c>
      <c r="Y214" s="52"/>
      <c r="Z214" s="6" t="s">
        <v>392</v>
      </c>
      <c r="AA214" s="39">
        <v>40.9</v>
      </c>
      <c r="AB214" s="60">
        <f t="shared" si="148"/>
        <v>0</v>
      </c>
      <c r="AC214" s="17">
        <f t="shared" si="149"/>
        <v>40.9</v>
      </c>
      <c r="AD214" s="12">
        <f t="shared" si="150"/>
        <v>0</v>
      </c>
      <c r="AE214" s="121"/>
      <c r="AF214" s="128">
        <v>1</v>
      </c>
      <c r="AG214" s="38">
        <f t="shared" si="151"/>
        <v>40.9</v>
      </c>
      <c r="AH214" s="52"/>
      <c r="AJ214" s="17">
        <f t="shared" si="152"/>
        <v>40.9</v>
      </c>
      <c r="AK214" s="17">
        <f t="shared" si="153"/>
        <v>0</v>
      </c>
      <c r="AL214" s="17">
        <f t="shared" si="154"/>
        <v>0</v>
      </c>
      <c r="AM214" s="17" t="str">
        <f t="shared" si="155"/>
        <v/>
      </c>
      <c r="AO214" s="31" t="s">
        <v>54</v>
      </c>
    </row>
    <row r="215" spans="2:41" s="3" customFormat="1" ht="9.9499999999999993" customHeight="1" x14ac:dyDescent="0.2">
      <c r="B215" s="113" t="s">
        <v>50</v>
      </c>
      <c r="D215" s="40"/>
      <c r="E215" s="75" t="s">
        <v>144</v>
      </c>
      <c r="F215" s="75"/>
      <c r="G215" s="30" t="s">
        <v>327</v>
      </c>
      <c r="J215" s="30"/>
      <c r="K215" s="30"/>
      <c r="L215" s="30"/>
      <c r="M215" s="30"/>
      <c r="N215" s="30" t="s">
        <v>265</v>
      </c>
      <c r="P215" s="30" t="s">
        <v>254</v>
      </c>
      <c r="Q215" s="91"/>
      <c r="R215" s="29"/>
      <c r="S215" s="39">
        <f t="shared" si="146"/>
        <v>40.9</v>
      </c>
      <c r="T215" s="37" t="s">
        <v>43</v>
      </c>
      <c r="U215" s="5" t="str">
        <f>+Instructions!$B$3</f>
        <v>J</v>
      </c>
      <c r="V215" s="52"/>
      <c r="W215" s="56">
        <f>+Instructions!$C$22</f>
        <v>0</v>
      </c>
      <c r="X215" s="17">
        <f t="shared" si="147"/>
        <v>40.9</v>
      </c>
      <c r="Y215" s="52"/>
      <c r="Z215" s="6" t="s">
        <v>392</v>
      </c>
      <c r="AA215" s="39">
        <v>40.9</v>
      </c>
      <c r="AB215" s="60">
        <f t="shared" si="148"/>
        <v>0</v>
      </c>
      <c r="AC215" s="17">
        <f t="shared" si="149"/>
        <v>40.9</v>
      </c>
      <c r="AD215" s="12">
        <f t="shared" si="150"/>
        <v>0</v>
      </c>
      <c r="AE215" s="121"/>
      <c r="AF215" s="128">
        <v>1</v>
      </c>
      <c r="AG215" s="38">
        <f t="shared" si="151"/>
        <v>40.9</v>
      </c>
      <c r="AH215" s="52"/>
      <c r="AJ215" s="17">
        <f t="shared" si="152"/>
        <v>40.9</v>
      </c>
      <c r="AK215" s="17">
        <f t="shared" si="153"/>
        <v>0</v>
      </c>
      <c r="AL215" s="17">
        <f t="shared" si="154"/>
        <v>0</v>
      </c>
      <c r="AM215" s="17" t="str">
        <f t="shared" si="155"/>
        <v/>
      </c>
      <c r="AO215" s="31" t="s">
        <v>54</v>
      </c>
    </row>
    <row r="216" spans="2:41" s="3" customFormat="1" ht="3" customHeight="1" x14ac:dyDescent="0.2">
      <c r="C216" s="74"/>
      <c r="E216" s="30"/>
      <c r="P216" s="4"/>
      <c r="Q216" s="6"/>
      <c r="S216" s="21"/>
      <c r="T216" s="68"/>
      <c r="U216" s="5"/>
      <c r="V216" s="52"/>
      <c r="W216" s="70"/>
      <c r="X216" s="70"/>
      <c r="Y216" s="52"/>
      <c r="Z216" s="39"/>
      <c r="AA216" s="17"/>
      <c r="AB216" s="15"/>
      <c r="AC216" s="15"/>
      <c r="AD216" s="15"/>
      <c r="AE216" s="15"/>
      <c r="AF216" s="65"/>
      <c r="AG216" s="17"/>
      <c r="AH216" s="52"/>
      <c r="AO216" s="31" t="s">
        <v>54</v>
      </c>
    </row>
    <row r="217" spans="2:41" s="3" customFormat="1" ht="9.9499999999999993" customHeight="1" x14ac:dyDescent="0.2">
      <c r="C217" s="74"/>
      <c r="D217" s="40" t="s">
        <v>344</v>
      </c>
      <c r="E217" s="182" t="s">
        <v>345</v>
      </c>
      <c r="P217" s="4"/>
      <c r="Q217" s="6"/>
      <c r="S217" s="21"/>
      <c r="T217" s="68"/>
      <c r="U217" s="5"/>
      <c r="V217" s="52"/>
      <c r="W217" s="70"/>
      <c r="X217" s="70"/>
      <c r="Y217" s="52"/>
      <c r="Z217" s="39"/>
      <c r="AA217" s="17"/>
      <c r="AB217" s="15"/>
      <c r="AC217" s="15"/>
      <c r="AD217" s="15"/>
      <c r="AE217" s="15"/>
      <c r="AF217" s="65"/>
      <c r="AG217" s="17"/>
      <c r="AH217" s="52"/>
      <c r="AO217" s="31" t="s">
        <v>54</v>
      </c>
    </row>
    <row r="218" spans="2:41" s="3" customFormat="1" ht="9.9499999999999993" customHeight="1" x14ac:dyDescent="0.2">
      <c r="C218" s="74"/>
      <c r="D218" s="40"/>
      <c r="E218" s="182" t="s">
        <v>264</v>
      </c>
      <c r="P218" s="4"/>
      <c r="Q218" s="6"/>
      <c r="S218" s="21"/>
      <c r="T218" s="68"/>
      <c r="U218" s="5"/>
      <c r="V218" s="52"/>
      <c r="W218" s="70"/>
      <c r="X218" s="70"/>
      <c r="Y218" s="52"/>
      <c r="Z218" s="39"/>
      <c r="AA218" s="17"/>
      <c r="AB218" s="15"/>
      <c r="AC218" s="15"/>
      <c r="AD218" s="15"/>
      <c r="AE218" s="15"/>
      <c r="AF218" s="65"/>
      <c r="AG218" s="17"/>
      <c r="AH218" s="52"/>
      <c r="AO218" s="31" t="s">
        <v>54</v>
      </c>
    </row>
    <row r="219" spans="2:41" s="3" customFormat="1" ht="3.95" customHeight="1" x14ac:dyDescent="0.2">
      <c r="C219" s="74"/>
      <c r="E219" s="30"/>
      <c r="P219" s="4"/>
      <c r="Q219" s="6"/>
      <c r="S219" s="21"/>
      <c r="T219" s="68"/>
      <c r="U219" s="5"/>
      <c r="V219" s="52"/>
      <c r="W219" s="70"/>
      <c r="X219" s="70"/>
      <c r="Y219" s="52"/>
      <c r="Z219" s="39"/>
      <c r="AA219" s="17"/>
      <c r="AB219" s="15"/>
      <c r="AC219" s="15"/>
      <c r="AD219" s="15"/>
      <c r="AE219" s="15"/>
      <c r="AF219" s="65"/>
      <c r="AG219" s="17"/>
      <c r="AH219" s="52"/>
      <c r="AO219" s="31" t="s">
        <v>54</v>
      </c>
    </row>
    <row r="220" spans="2:41" s="3" customFormat="1" ht="9.9499999999999993" customHeight="1" x14ac:dyDescent="0.2">
      <c r="C220" s="74"/>
      <c r="E220" s="30"/>
      <c r="P220" s="4"/>
      <c r="Q220" s="6"/>
      <c r="S220" s="21"/>
      <c r="T220" s="68"/>
      <c r="U220" s="5"/>
      <c r="V220" s="52"/>
      <c r="W220" s="70"/>
      <c r="X220" s="70"/>
      <c r="Y220" s="52"/>
      <c r="Z220" s="39"/>
      <c r="AA220" s="17"/>
      <c r="AB220" s="15"/>
      <c r="AC220" s="15"/>
      <c r="AD220" s="15"/>
      <c r="AE220" s="15"/>
      <c r="AF220" s="65"/>
      <c r="AG220" s="17"/>
      <c r="AH220" s="52"/>
      <c r="AO220" s="31" t="s">
        <v>54</v>
      </c>
    </row>
    <row r="221" spans="2:41" s="3" customFormat="1" ht="9.9499999999999993" customHeight="1" x14ac:dyDescent="0.2">
      <c r="C221" s="74"/>
      <c r="E221" s="30"/>
      <c r="P221" s="4"/>
      <c r="Q221" s="6"/>
      <c r="S221" s="21"/>
      <c r="T221" s="68"/>
      <c r="U221" s="5"/>
      <c r="V221" s="52"/>
      <c r="W221" s="70"/>
      <c r="X221" s="70"/>
      <c r="Y221" s="52"/>
      <c r="Z221" s="39"/>
      <c r="AA221" s="17"/>
      <c r="AB221" s="15"/>
      <c r="AC221" s="15"/>
      <c r="AD221" s="15"/>
      <c r="AE221" s="15"/>
      <c r="AF221" s="65"/>
      <c r="AG221" s="17"/>
      <c r="AH221" s="52"/>
      <c r="AO221" s="31" t="s">
        <v>54</v>
      </c>
    </row>
    <row r="222" spans="2:41" s="3" customFormat="1" ht="9.9499999999999993" customHeight="1" x14ac:dyDescent="0.2">
      <c r="C222" s="74"/>
      <c r="E222" s="30"/>
      <c r="P222" s="4"/>
      <c r="Q222" s="6"/>
      <c r="S222" s="21"/>
      <c r="T222" s="68"/>
      <c r="U222" s="5"/>
      <c r="V222" s="52"/>
      <c r="W222" s="70"/>
      <c r="X222" s="70"/>
      <c r="Y222" s="52"/>
      <c r="Z222" s="39"/>
      <c r="AA222" s="17"/>
      <c r="AB222" s="15"/>
      <c r="AC222" s="15"/>
      <c r="AD222" s="15"/>
      <c r="AE222" s="15"/>
      <c r="AF222" s="65"/>
      <c r="AG222" s="17"/>
      <c r="AH222" s="52"/>
      <c r="AO222" s="31" t="s">
        <v>54</v>
      </c>
    </row>
    <row r="223" spans="2:41" s="3" customFormat="1" ht="9.9499999999999993" customHeight="1" x14ac:dyDescent="0.2">
      <c r="C223" s="74"/>
      <c r="E223" s="30"/>
      <c r="P223" s="4"/>
      <c r="Q223" s="6"/>
      <c r="S223" s="21"/>
      <c r="T223" s="68"/>
      <c r="U223" s="5"/>
      <c r="V223" s="52"/>
      <c r="W223" s="70"/>
      <c r="X223" s="70"/>
      <c r="Y223" s="52"/>
      <c r="Z223" s="39"/>
      <c r="AA223" s="17"/>
      <c r="AB223" s="15"/>
      <c r="AC223" s="15"/>
      <c r="AD223" s="15"/>
      <c r="AE223" s="15"/>
      <c r="AF223" s="65"/>
      <c r="AG223" s="17"/>
      <c r="AH223" s="52"/>
      <c r="AO223" s="31" t="s">
        <v>54</v>
      </c>
    </row>
    <row r="224" spans="2:41" s="3" customFormat="1" ht="9.9499999999999993" customHeight="1" x14ac:dyDescent="0.2">
      <c r="C224" s="74"/>
      <c r="E224" s="30"/>
      <c r="P224" s="4"/>
      <c r="Q224" s="6"/>
      <c r="S224" s="21"/>
      <c r="T224" s="68"/>
      <c r="U224" s="5"/>
      <c r="V224" s="52"/>
      <c r="W224" s="70"/>
      <c r="X224" s="70"/>
      <c r="Y224" s="52"/>
      <c r="Z224" s="39"/>
      <c r="AA224" s="17"/>
      <c r="AB224" s="15"/>
      <c r="AC224" s="15"/>
      <c r="AD224" s="15"/>
      <c r="AE224" s="15"/>
      <c r="AF224" s="65"/>
      <c r="AG224" s="17"/>
      <c r="AH224" s="52"/>
      <c r="AO224" s="31" t="s">
        <v>54</v>
      </c>
    </row>
    <row r="225" spans="3:41" s="3" customFormat="1" ht="9.9499999999999993" customHeight="1" x14ac:dyDescent="0.2">
      <c r="C225" s="74"/>
      <c r="E225" s="30"/>
      <c r="P225" s="4"/>
      <c r="Q225" s="6"/>
      <c r="S225" s="21"/>
      <c r="T225" s="68"/>
      <c r="U225" s="5"/>
      <c r="V225" s="52"/>
      <c r="W225" s="70"/>
      <c r="X225" s="70"/>
      <c r="Y225" s="52"/>
      <c r="Z225" s="39"/>
      <c r="AA225" s="17"/>
      <c r="AB225" s="15"/>
      <c r="AC225" s="15"/>
      <c r="AD225" s="15"/>
      <c r="AE225" s="15"/>
      <c r="AF225" s="65"/>
      <c r="AG225" s="17"/>
      <c r="AH225" s="52"/>
      <c r="AO225" s="31" t="s">
        <v>54</v>
      </c>
    </row>
    <row r="226" spans="3:41" s="3" customFormat="1" ht="9.9499999999999993" customHeight="1" x14ac:dyDescent="0.2">
      <c r="C226" s="74"/>
      <c r="E226" s="30"/>
      <c r="P226" s="4"/>
      <c r="Q226" s="6"/>
      <c r="S226" s="21"/>
      <c r="T226" s="68"/>
      <c r="U226" s="5"/>
      <c r="V226" s="52"/>
      <c r="W226" s="70"/>
      <c r="X226" s="70"/>
      <c r="Y226" s="52"/>
      <c r="Z226" s="39"/>
      <c r="AA226" s="17"/>
      <c r="AB226" s="15"/>
      <c r="AC226" s="15"/>
      <c r="AD226" s="15"/>
      <c r="AE226" s="15"/>
      <c r="AF226" s="65"/>
      <c r="AG226" s="17"/>
      <c r="AH226" s="52"/>
      <c r="AO226" s="31" t="s">
        <v>54</v>
      </c>
    </row>
    <row r="227" spans="3:41" s="3" customFormat="1" ht="9.9499999999999993" customHeight="1" x14ac:dyDescent="0.2">
      <c r="C227" s="74"/>
      <c r="E227" s="30"/>
      <c r="P227" s="4"/>
      <c r="Q227" s="6"/>
      <c r="S227" s="21"/>
      <c r="T227" s="68"/>
      <c r="U227" s="5"/>
      <c r="V227" s="52"/>
      <c r="W227" s="70"/>
      <c r="X227" s="70"/>
      <c r="Y227" s="52"/>
      <c r="Z227" s="39"/>
      <c r="AA227" s="17"/>
      <c r="AB227" s="15"/>
      <c r="AC227" s="15"/>
      <c r="AD227" s="15"/>
      <c r="AE227" s="15"/>
      <c r="AF227" s="65"/>
      <c r="AG227" s="17"/>
      <c r="AH227" s="52"/>
      <c r="AO227" s="31" t="s">
        <v>54</v>
      </c>
    </row>
    <row r="228" spans="3:41" s="3" customFormat="1" ht="9.9499999999999993" customHeight="1" x14ac:dyDescent="0.2">
      <c r="C228" s="74"/>
      <c r="E228" s="30"/>
      <c r="P228" s="4"/>
      <c r="Q228" s="6"/>
      <c r="S228" s="21"/>
      <c r="T228" s="68"/>
      <c r="U228" s="5"/>
      <c r="V228" s="52"/>
      <c r="W228" s="70"/>
      <c r="X228" s="70"/>
      <c r="Y228" s="52"/>
      <c r="Z228" s="39"/>
      <c r="AA228" s="17"/>
      <c r="AB228" s="15"/>
      <c r="AC228" s="15"/>
      <c r="AD228" s="15"/>
      <c r="AE228" s="15"/>
      <c r="AF228" s="65"/>
      <c r="AG228" s="17"/>
      <c r="AH228" s="52"/>
      <c r="AO228" s="31" t="s">
        <v>54</v>
      </c>
    </row>
    <row r="229" spans="3:41" s="3" customFormat="1" ht="9.9499999999999993" customHeight="1" x14ac:dyDescent="0.2">
      <c r="C229" s="74"/>
      <c r="E229" s="30"/>
      <c r="P229" s="4"/>
      <c r="Q229" s="6"/>
      <c r="S229" s="21"/>
      <c r="T229" s="68"/>
      <c r="U229" s="5"/>
      <c r="V229" s="52"/>
      <c r="W229" s="70"/>
      <c r="X229" s="70"/>
      <c r="Y229" s="52"/>
      <c r="Z229" s="39"/>
      <c r="AA229" s="17"/>
      <c r="AB229" s="15"/>
      <c r="AC229" s="15"/>
      <c r="AD229" s="15"/>
      <c r="AE229" s="15"/>
      <c r="AF229" s="65"/>
      <c r="AG229" s="17"/>
      <c r="AH229" s="52"/>
      <c r="AO229" s="31" t="s">
        <v>54</v>
      </c>
    </row>
    <row r="230" spans="3:41" s="3" customFormat="1" ht="9.9499999999999993" customHeight="1" x14ac:dyDescent="0.2">
      <c r="C230" s="74"/>
      <c r="E230" s="30"/>
      <c r="P230" s="4"/>
      <c r="Q230" s="6"/>
      <c r="S230" s="21"/>
      <c r="T230" s="68"/>
      <c r="U230" s="5"/>
      <c r="V230" s="52"/>
      <c r="W230" s="70"/>
      <c r="X230" s="70"/>
      <c r="Y230" s="52"/>
      <c r="Z230" s="39"/>
      <c r="AA230" s="17"/>
      <c r="AB230" s="15"/>
      <c r="AC230" s="15"/>
      <c r="AD230" s="15"/>
      <c r="AE230" s="15"/>
      <c r="AF230" s="65"/>
      <c r="AG230" s="17"/>
      <c r="AH230" s="52"/>
      <c r="AO230" s="31" t="s">
        <v>54</v>
      </c>
    </row>
    <row r="231" spans="3:41" s="3" customFormat="1" ht="9.9499999999999993" customHeight="1" x14ac:dyDescent="0.2">
      <c r="C231" s="74"/>
      <c r="E231" s="30"/>
      <c r="P231" s="4"/>
      <c r="Q231" s="6"/>
      <c r="S231" s="21"/>
      <c r="T231" s="68"/>
      <c r="U231" s="5"/>
      <c r="V231" s="52"/>
      <c r="W231" s="70"/>
      <c r="X231" s="70"/>
      <c r="Y231" s="52"/>
      <c r="Z231" s="39"/>
      <c r="AA231" s="17"/>
      <c r="AB231" s="15"/>
      <c r="AC231" s="15"/>
      <c r="AD231" s="15"/>
      <c r="AE231" s="15"/>
      <c r="AF231" s="65"/>
      <c r="AG231" s="17"/>
      <c r="AH231" s="52"/>
      <c r="AO231" s="31" t="s">
        <v>54</v>
      </c>
    </row>
    <row r="232" spans="3:41" s="3" customFormat="1" ht="9.9499999999999993" customHeight="1" x14ac:dyDescent="0.2">
      <c r="C232" s="74"/>
      <c r="E232" s="30"/>
      <c r="P232" s="4"/>
      <c r="Q232" s="6"/>
      <c r="S232" s="21"/>
      <c r="T232" s="68"/>
      <c r="U232" s="5"/>
      <c r="V232" s="52"/>
      <c r="W232" s="70"/>
      <c r="X232" s="70"/>
      <c r="Y232" s="52"/>
      <c r="Z232" s="39"/>
      <c r="AA232" s="17"/>
      <c r="AB232" s="15"/>
      <c r="AC232" s="15"/>
      <c r="AD232" s="15"/>
      <c r="AE232" s="15"/>
      <c r="AF232" s="65"/>
      <c r="AG232" s="17"/>
      <c r="AH232" s="52"/>
      <c r="AO232" s="31" t="s">
        <v>54</v>
      </c>
    </row>
    <row r="233" spans="3:41" s="3" customFormat="1" ht="9.9499999999999993" customHeight="1" x14ac:dyDescent="0.2">
      <c r="C233" s="74"/>
      <c r="E233" s="30"/>
      <c r="P233" s="4"/>
      <c r="Q233" s="6"/>
      <c r="S233" s="21"/>
      <c r="T233" s="68"/>
      <c r="U233" s="5"/>
      <c r="V233" s="52"/>
      <c r="W233" s="70"/>
      <c r="X233" s="70"/>
      <c r="Y233" s="52"/>
      <c r="Z233" s="39"/>
      <c r="AA233" s="17"/>
      <c r="AB233" s="15"/>
      <c r="AC233" s="15"/>
      <c r="AD233" s="15"/>
      <c r="AE233" s="15"/>
      <c r="AF233" s="65"/>
      <c r="AG233" s="17"/>
      <c r="AH233" s="52"/>
      <c r="AO233" s="31" t="s">
        <v>54</v>
      </c>
    </row>
    <row r="234" spans="3:41" s="3" customFormat="1" ht="9.9499999999999993" customHeight="1" x14ac:dyDescent="0.2">
      <c r="C234" s="74"/>
      <c r="E234" s="30"/>
      <c r="P234" s="4"/>
      <c r="Q234" s="6"/>
      <c r="S234" s="21"/>
      <c r="T234" s="68"/>
      <c r="U234" s="5"/>
      <c r="V234" s="52"/>
      <c r="W234" s="70"/>
      <c r="X234" s="70"/>
      <c r="Y234" s="52"/>
      <c r="Z234" s="39"/>
      <c r="AA234" s="17"/>
      <c r="AB234" s="15"/>
      <c r="AC234" s="15"/>
      <c r="AD234" s="15"/>
      <c r="AE234" s="15"/>
      <c r="AF234" s="65"/>
      <c r="AG234" s="17"/>
      <c r="AH234" s="52"/>
      <c r="AO234" s="31" t="s">
        <v>54</v>
      </c>
    </row>
    <row r="235" spans="3:41" s="3" customFormat="1" ht="9.9499999999999993" customHeight="1" x14ac:dyDescent="0.2">
      <c r="C235" s="74"/>
      <c r="E235" s="30"/>
      <c r="P235" s="4"/>
      <c r="Q235" s="6"/>
      <c r="S235" s="21"/>
      <c r="T235" s="68"/>
      <c r="U235" s="5"/>
      <c r="V235" s="52"/>
      <c r="W235" s="70"/>
      <c r="X235" s="70"/>
      <c r="Y235" s="52"/>
      <c r="Z235" s="39"/>
      <c r="AA235" s="17"/>
      <c r="AB235" s="15"/>
      <c r="AC235" s="15"/>
      <c r="AD235" s="15"/>
      <c r="AE235" s="15"/>
      <c r="AF235" s="65"/>
      <c r="AG235" s="17"/>
      <c r="AH235" s="52"/>
      <c r="AO235" s="31" t="s">
        <v>54</v>
      </c>
    </row>
    <row r="236" spans="3:41" s="3" customFormat="1" ht="9.9499999999999993" customHeight="1" x14ac:dyDescent="0.2">
      <c r="C236" s="74"/>
      <c r="E236" s="30"/>
      <c r="P236" s="4"/>
      <c r="Q236" s="6"/>
      <c r="S236" s="21"/>
      <c r="T236" s="68"/>
      <c r="U236" s="5"/>
      <c r="V236" s="52"/>
      <c r="W236" s="70"/>
      <c r="X236" s="70"/>
      <c r="Y236" s="52"/>
      <c r="Z236" s="39"/>
      <c r="AA236" s="17"/>
      <c r="AB236" s="15"/>
      <c r="AC236" s="15"/>
      <c r="AD236" s="15"/>
      <c r="AE236" s="15"/>
      <c r="AF236" s="65"/>
      <c r="AG236" s="17"/>
      <c r="AH236" s="52"/>
      <c r="AO236" s="31" t="s">
        <v>54</v>
      </c>
    </row>
    <row r="237" spans="3:41" s="3" customFormat="1" ht="9.9499999999999993" customHeight="1" x14ac:dyDescent="0.2">
      <c r="C237" s="74"/>
      <c r="E237" s="30"/>
      <c r="P237" s="4"/>
      <c r="Q237" s="6"/>
      <c r="S237" s="21"/>
      <c r="T237" s="68"/>
      <c r="U237" s="5"/>
      <c r="V237" s="52"/>
      <c r="W237" s="70"/>
      <c r="X237" s="70"/>
      <c r="Y237" s="52"/>
      <c r="Z237" s="39"/>
      <c r="AA237" s="17"/>
      <c r="AB237" s="15"/>
      <c r="AC237" s="15"/>
      <c r="AD237" s="15"/>
      <c r="AE237" s="15"/>
      <c r="AF237" s="65"/>
      <c r="AG237" s="17"/>
      <c r="AH237" s="52"/>
      <c r="AO237" s="31" t="s">
        <v>54</v>
      </c>
    </row>
    <row r="238" spans="3:41" s="3" customFormat="1" ht="9.9499999999999993" customHeight="1" x14ac:dyDescent="0.2">
      <c r="C238" s="74"/>
      <c r="E238" s="30"/>
      <c r="P238" s="4"/>
      <c r="Q238" s="6"/>
      <c r="S238" s="21"/>
      <c r="T238" s="68"/>
      <c r="U238" s="5"/>
      <c r="V238" s="52"/>
      <c r="W238" s="70"/>
      <c r="X238" s="70"/>
      <c r="Y238" s="52"/>
      <c r="Z238" s="39"/>
      <c r="AA238" s="17"/>
      <c r="AB238" s="15"/>
      <c r="AC238" s="15"/>
      <c r="AD238" s="15"/>
      <c r="AE238" s="15"/>
      <c r="AF238" s="65"/>
      <c r="AG238" s="17"/>
      <c r="AH238" s="52"/>
      <c r="AO238" s="31" t="s">
        <v>54</v>
      </c>
    </row>
    <row r="239" spans="3:41" s="3" customFormat="1" ht="9.9499999999999993" customHeight="1" x14ac:dyDescent="0.2">
      <c r="C239" s="74"/>
      <c r="E239" s="30"/>
      <c r="P239" s="4"/>
      <c r="Q239" s="6"/>
      <c r="S239" s="21"/>
      <c r="T239" s="68"/>
      <c r="U239" s="5"/>
      <c r="V239" s="52"/>
      <c r="W239" s="70"/>
      <c r="X239" s="70"/>
      <c r="Y239" s="52"/>
      <c r="Z239" s="39"/>
      <c r="AA239" s="17"/>
      <c r="AB239" s="15"/>
      <c r="AC239" s="15"/>
      <c r="AD239" s="15"/>
      <c r="AE239" s="15"/>
      <c r="AF239" s="65"/>
      <c r="AG239" s="17"/>
      <c r="AH239" s="52"/>
      <c r="AO239" s="31" t="s">
        <v>54</v>
      </c>
    </row>
    <row r="240" spans="3:41" s="3" customFormat="1" ht="9.9499999999999993" customHeight="1" x14ac:dyDescent="0.2">
      <c r="C240" s="74"/>
      <c r="E240" s="30"/>
      <c r="P240" s="4"/>
      <c r="Q240" s="6"/>
      <c r="S240" s="21"/>
      <c r="T240" s="68"/>
      <c r="U240" s="5"/>
      <c r="V240" s="52"/>
      <c r="W240" s="70"/>
      <c r="X240" s="70"/>
      <c r="Y240" s="52"/>
      <c r="Z240" s="39"/>
      <c r="AA240" s="17"/>
      <c r="AB240" s="15"/>
      <c r="AC240" s="15"/>
      <c r="AD240" s="15"/>
      <c r="AE240" s="15"/>
      <c r="AF240" s="65"/>
      <c r="AG240" s="17"/>
      <c r="AH240" s="52"/>
      <c r="AO240" s="31" t="s">
        <v>54</v>
      </c>
    </row>
    <row r="241" spans="1:42" s="3" customFormat="1" ht="9.9499999999999993" customHeight="1" x14ac:dyDescent="0.2">
      <c r="C241" s="74"/>
      <c r="E241" s="30"/>
      <c r="P241" s="4"/>
      <c r="Q241" s="6"/>
      <c r="S241" s="21"/>
      <c r="T241" s="68"/>
      <c r="U241" s="5"/>
      <c r="V241" s="52"/>
      <c r="W241" s="70"/>
      <c r="X241" s="70"/>
      <c r="Y241" s="52"/>
      <c r="Z241" s="39"/>
      <c r="AA241" s="17"/>
      <c r="AB241" s="15"/>
      <c r="AC241" s="15"/>
      <c r="AD241" s="15"/>
      <c r="AE241" s="15"/>
      <c r="AF241" s="65"/>
      <c r="AG241" s="17"/>
      <c r="AH241" s="52"/>
      <c r="AO241" s="31" t="s">
        <v>54</v>
      </c>
    </row>
    <row r="242" spans="1:42" s="3" customFormat="1" ht="9.9499999999999993" customHeight="1" x14ac:dyDescent="0.2">
      <c r="C242" s="74"/>
      <c r="E242" s="30"/>
      <c r="P242" s="4"/>
      <c r="Q242" s="6"/>
      <c r="S242" s="21"/>
      <c r="T242" s="68"/>
      <c r="U242" s="5"/>
      <c r="V242" s="52"/>
      <c r="W242" s="70"/>
      <c r="X242" s="70"/>
      <c r="Y242" s="52"/>
      <c r="Z242" s="39"/>
      <c r="AA242" s="17"/>
      <c r="AB242" s="15"/>
      <c r="AC242" s="15"/>
      <c r="AD242" s="15"/>
      <c r="AE242" s="15"/>
      <c r="AF242" s="65"/>
      <c r="AG242" s="17"/>
      <c r="AH242" s="52"/>
      <c r="AO242" s="31" t="s">
        <v>54</v>
      </c>
    </row>
    <row r="243" spans="1:42" s="3" customFormat="1" ht="9.9499999999999993" customHeight="1" x14ac:dyDescent="0.2">
      <c r="C243" s="74"/>
      <c r="E243" s="30"/>
      <c r="P243" s="4"/>
      <c r="Q243" s="6"/>
      <c r="S243" s="21"/>
      <c r="T243" s="68"/>
      <c r="U243" s="5"/>
      <c r="V243" s="52"/>
      <c r="W243" s="70"/>
      <c r="X243" s="70"/>
      <c r="Y243" s="52"/>
      <c r="Z243" s="39"/>
      <c r="AA243" s="17"/>
      <c r="AB243" s="15"/>
      <c r="AC243" s="15"/>
      <c r="AD243" s="15"/>
      <c r="AE243" s="15"/>
      <c r="AF243" s="65"/>
      <c r="AG243" s="17"/>
      <c r="AH243" s="52"/>
      <c r="AO243" s="31" t="s">
        <v>54</v>
      </c>
    </row>
    <row r="244" spans="1:42" s="3" customFormat="1" ht="9.9499999999999993" customHeight="1" x14ac:dyDescent="0.2">
      <c r="C244" s="74"/>
      <c r="E244" s="30"/>
      <c r="P244" s="4"/>
      <c r="Q244" s="6"/>
      <c r="S244" s="21"/>
      <c r="T244" s="68"/>
      <c r="U244" s="5"/>
      <c r="V244" s="52"/>
      <c r="W244" s="70"/>
      <c r="X244" s="70"/>
      <c r="Y244" s="52"/>
      <c r="Z244" s="39"/>
      <c r="AA244" s="17"/>
      <c r="AB244" s="15"/>
      <c r="AC244" s="15"/>
      <c r="AD244" s="15"/>
      <c r="AE244" s="15"/>
      <c r="AF244" s="65"/>
      <c r="AG244" s="17"/>
      <c r="AH244" s="52"/>
      <c r="AO244" s="31" t="s">
        <v>54</v>
      </c>
    </row>
    <row r="245" spans="1:42" s="3" customFormat="1" ht="3.95" customHeight="1" x14ac:dyDescent="0.2">
      <c r="C245" s="74"/>
      <c r="E245" s="30"/>
      <c r="P245" s="4"/>
      <c r="Q245" s="6"/>
      <c r="S245" s="21"/>
      <c r="T245" s="68"/>
      <c r="U245" s="5"/>
      <c r="V245" s="52"/>
      <c r="W245" s="70"/>
      <c r="X245" s="70"/>
      <c r="Y245" s="52"/>
      <c r="Z245" s="39"/>
      <c r="AA245" s="17"/>
      <c r="AB245" s="15"/>
      <c r="AC245" s="15"/>
      <c r="AD245" s="15"/>
      <c r="AE245" s="15"/>
      <c r="AF245" s="65"/>
      <c r="AG245" s="17"/>
      <c r="AH245" s="52"/>
      <c r="AO245" s="31" t="s">
        <v>54</v>
      </c>
    </row>
    <row r="246" spans="1:42" s="141" customFormat="1" ht="12.75" customHeight="1" x14ac:dyDescent="0.2">
      <c r="C246" s="214" t="s">
        <v>372</v>
      </c>
      <c r="D246" s="214"/>
      <c r="E246" s="214"/>
      <c r="F246" s="214"/>
      <c r="G246" s="214"/>
      <c r="H246" s="214"/>
      <c r="I246" s="214"/>
      <c r="J246" s="214"/>
      <c r="K246" s="214"/>
      <c r="L246" s="214"/>
      <c r="M246" s="214"/>
      <c r="N246" s="214"/>
      <c r="O246" s="214"/>
      <c r="P246" s="214"/>
      <c r="Q246" s="214"/>
      <c r="R246" s="214"/>
      <c r="S246" s="214"/>
      <c r="T246" s="214"/>
      <c r="U246" s="142"/>
      <c r="V246" s="143"/>
      <c r="W246" s="146"/>
      <c r="X246" s="144"/>
      <c r="Y246" s="143"/>
      <c r="Z246" s="144"/>
      <c r="AA246" s="144"/>
      <c r="AB246" s="145"/>
      <c r="AC246" s="144"/>
      <c r="AD246" s="145"/>
      <c r="AE246" s="147"/>
      <c r="AF246" s="147"/>
      <c r="AG246" s="144"/>
      <c r="AH246" s="143"/>
      <c r="AI246" s="144"/>
      <c r="AJ246" s="144"/>
      <c r="AK246" s="144"/>
      <c r="AL246" s="144"/>
      <c r="AM246" s="144"/>
      <c r="AO246" s="31" t="s">
        <v>54</v>
      </c>
    </row>
    <row r="247" spans="1:42" s="3" customFormat="1" ht="3.95" hidden="1" customHeight="1" x14ac:dyDescent="0.2">
      <c r="C247" s="91"/>
      <c r="D247" s="175"/>
      <c r="E247" s="29"/>
      <c r="F247" s="29"/>
      <c r="G247" s="29"/>
      <c r="H247" s="29"/>
      <c r="I247" s="29"/>
      <c r="J247" s="29"/>
      <c r="K247" s="29"/>
      <c r="L247" s="29"/>
      <c r="M247" s="29"/>
      <c r="N247" s="29"/>
      <c r="O247" s="29"/>
      <c r="P247" s="29"/>
      <c r="Q247" s="91"/>
      <c r="R247" s="29"/>
      <c r="S247" s="194"/>
      <c r="T247" s="151"/>
      <c r="U247" s="37"/>
      <c r="V247" s="52"/>
      <c r="W247" s="56"/>
      <c r="X247" s="39"/>
      <c r="Y247" s="52"/>
      <c r="Z247" s="39"/>
      <c r="AA247" s="39"/>
      <c r="AB247" s="60"/>
      <c r="AC247" s="39"/>
      <c r="AD247" s="60"/>
      <c r="AE247" s="76"/>
      <c r="AF247" s="76"/>
      <c r="AG247" s="39"/>
      <c r="AH247" s="52"/>
      <c r="AI247" s="39"/>
      <c r="AJ247" s="39"/>
      <c r="AK247" s="39"/>
      <c r="AL247" s="39"/>
      <c r="AM247" s="39"/>
      <c r="AO247" s="31" t="s">
        <v>54</v>
      </c>
    </row>
    <row r="248" spans="1:42" s="3" customFormat="1" ht="35.1" hidden="1" customHeight="1" x14ac:dyDescent="0.2">
      <c r="C248" s="214" t="s">
        <v>25</v>
      </c>
      <c r="D248" s="214"/>
      <c r="E248" s="214"/>
      <c r="F248" s="214"/>
      <c r="G248" s="214"/>
      <c r="H248" s="214"/>
      <c r="I248" s="214"/>
      <c r="J248" s="214"/>
      <c r="K248" s="214"/>
      <c r="L248" s="214"/>
      <c r="M248" s="214"/>
      <c r="N248" s="214"/>
      <c r="O248" s="214"/>
      <c r="P248" s="214"/>
      <c r="Q248" s="214"/>
      <c r="R248" s="214"/>
      <c r="S248" s="214"/>
      <c r="T248" s="214"/>
      <c r="U248" s="37"/>
      <c r="V248" s="52"/>
      <c r="W248" s="56"/>
      <c r="X248" s="39"/>
      <c r="Y248" s="52"/>
      <c r="Z248" s="39"/>
      <c r="AA248" s="39"/>
      <c r="AB248" s="60"/>
      <c r="AC248" s="39"/>
      <c r="AD248" s="60"/>
      <c r="AE248" s="76"/>
      <c r="AF248" s="76"/>
      <c r="AG248" s="39"/>
      <c r="AH248" s="52"/>
      <c r="AI248" s="39"/>
      <c r="AJ248" s="39"/>
      <c r="AK248" s="39"/>
      <c r="AL248" s="39"/>
      <c r="AM248" s="39"/>
      <c r="AO248" s="31" t="s">
        <v>54</v>
      </c>
    </row>
    <row r="249" spans="1:42" s="3" customFormat="1" ht="3.95" hidden="1" customHeight="1" x14ac:dyDescent="0.2">
      <c r="C249" s="6"/>
      <c r="D249" s="6"/>
      <c r="E249" s="6"/>
      <c r="F249" s="6"/>
      <c r="G249" s="6"/>
      <c r="H249" s="6"/>
      <c r="I249" s="6"/>
      <c r="J249" s="6"/>
      <c r="K249" s="6"/>
      <c r="L249" s="6"/>
      <c r="M249" s="6"/>
      <c r="N249" s="6"/>
      <c r="O249" s="6"/>
      <c r="P249" s="29"/>
      <c r="Q249" s="91"/>
      <c r="R249" s="6"/>
      <c r="S249" s="195"/>
      <c r="T249" s="6"/>
      <c r="U249" s="37"/>
      <c r="V249" s="52"/>
      <c r="W249" s="56"/>
      <c r="X249" s="15"/>
      <c r="Y249" s="52"/>
      <c r="Z249" s="39"/>
      <c r="AA249" s="39"/>
      <c r="AB249" s="55"/>
      <c r="AC249" s="39"/>
      <c r="AD249" s="15"/>
      <c r="AE249" s="76"/>
      <c r="AF249" s="125"/>
      <c r="AG249" s="39"/>
      <c r="AH249" s="52"/>
      <c r="AJ249" s="39"/>
      <c r="AK249" s="39"/>
      <c r="AL249" s="39"/>
      <c r="AM249" s="39"/>
      <c r="AO249" s="31" t="s">
        <v>54</v>
      </c>
    </row>
    <row r="250" spans="1:42" s="3" customFormat="1" ht="3.95" customHeight="1" x14ac:dyDescent="0.2">
      <c r="C250" s="91"/>
      <c r="D250" s="175"/>
      <c r="E250" s="29"/>
      <c r="F250" s="29"/>
      <c r="G250" s="29"/>
      <c r="H250" s="29"/>
      <c r="I250" s="29"/>
      <c r="J250" s="29"/>
      <c r="K250" s="29"/>
      <c r="L250" s="29"/>
      <c r="M250" s="29"/>
      <c r="N250" s="29"/>
      <c r="O250" s="29"/>
      <c r="P250" s="29"/>
      <c r="Q250" s="91"/>
      <c r="R250" s="29"/>
      <c r="S250" s="194"/>
      <c r="T250" s="151"/>
      <c r="U250" s="37"/>
      <c r="V250" s="52"/>
      <c r="W250" s="56"/>
      <c r="X250" s="39"/>
      <c r="Y250" s="52"/>
      <c r="Z250" s="39"/>
      <c r="AA250" s="39"/>
      <c r="AB250" s="60"/>
      <c r="AC250" s="39"/>
      <c r="AD250" s="60"/>
      <c r="AE250" s="76"/>
      <c r="AF250" s="76"/>
      <c r="AG250" s="39"/>
      <c r="AH250" s="52"/>
      <c r="AI250" s="39"/>
      <c r="AJ250" s="39"/>
      <c r="AK250" s="39"/>
      <c r="AL250" s="39"/>
      <c r="AM250" s="39"/>
    </row>
    <row r="251" spans="1:42" s="3" customFormat="1" ht="35.1" customHeight="1" x14ac:dyDescent="0.2">
      <c r="C251" s="214" t="s">
        <v>25</v>
      </c>
      <c r="D251" s="214"/>
      <c r="E251" s="214"/>
      <c r="F251" s="214"/>
      <c r="G251" s="214"/>
      <c r="H251" s="214"/>
      <c r="I251" s="214"/>
      <c r="J251" s="214"/>
      <c r="K251" s="214"/>
      <c r="L251" s="214"/>
      <c r="M251" s="214"/>
      <c r="N251" s="214"/>
      <c r="O251" s="214"/>
      <c r="P251" s="214"/>
      <c r="Q251" s="214"/>
      <c r="R251" s="214"/>
      <c r="S251" s="214"/>
      <c r="T251" s="214"/>
      <c r="U251" s="37"/>
      <c r="V251" s="52"/>
      <c r="W251" s="56"/>
      <c r="X251" s="39"/>
      <c r="Y251" s="52"/>
      <c r="Z251" s="39"/>
      <c r="AA251" s="39"/>
      <c r="AB251" s="60"/>
      <c r="AC251" s="39"/>
      <c r="AD251" s="60"/>
      <c r="AE251" s="76"/>
      <c r="AF251" s="76"/>
      <c r="AG251" s="39"/>
      <c r="AH251" s="52"/>
      <c r="AI251" s="39"/>
      <c r="AJ251" s="39"/>
      <c r="AK251" s="39"/>
      <c r="AL251" s="39"/>
      <c r="AM251" s="39"/>
    </row>
    <row r="252" spans="1:42" s="3" customFormat="1" ht="3.95" customHeight="1" x14ac:dyDescent="0.2">
      <c r="C252" s="148"/>
      <c r="D252" s="149"/>
      <c r="E252" s="30"/>
      <c r="F252" s="75"/>
      <c r="G252" s="30"/>
      <c r="H252" s="30"/>
      <c r="I252" s="30"/>
      <c r="J252" s="30"/>
      <c r="K252" s="30"/>
      <c r="L252" s="30"/>
      <c r="M252" s="30"/>
      <c r="N252" s="30"/>
      <c r="O252" s="30"/>
      <c r="P252" s="75"/>
      <c r="Q252" s="91"/>
      <c r="R252" s="29"/>
      <c r="S252" s="150"/>
      <c r="T252" s="151"/>
      <c r="U252" s="37"/>
      <c r="V252" s="52"/>
      <c r="W252" s="56"/>
      <c r="X252" s="39"/>
      <c r="Y252" s="52"/>
      <c r="Z252" s="39"/>
      <c r="AA252" s="39"/>
      <c r="AB252" s="60"/>
      <c r="AC252" s="39"/>
      <c r="AD252" s="60"/>
      <c r="AE252" s="76"/>
      <c r="AF252" s="76"/>
      <c r="AG252" s="39"/>
      <c r="AH252" s="52"/>
      <c r="AI252" s="39"/>
      <c r="AJ252" s="39"/>
      <c r="AK252" s="39"/>
      <c r="AL252" s="39"/>
      <c r="AM252" s="39"/>
    </row>
    <row r="253" spans="1:42" x14ac:dyDescent="0.2">
      <c r="A253" s="100" t="s">
        <v>54</v>
      </c>
      <c r="B253" s="100" t="s">
        <v>54</v>
      </c>
      <c r="C253" s="100" t="s">
        <v>54</v>
      </c>
      <c r="D253" s="100" t="s">
        <v>54</v>
      </c>
      <c r="E253" s="100" t="s">
        <v>54</v>
      </c>
      <c r="F253" s="100" t="s">
        <v>54</v>
      </c>
      <c r="G253" s="100" t="s">
        <v>54</v>
      </c>
      <c r="H253" s="100" t="s">
        <v>54</v>
      </c>
      <c r="I253" s="100" t="s">
        <v>54</v>
      </c>
      <c r="J253" s="100" t="s">
        <v>54</v>
      </c>
      <c r="K253" s="100" t="s">
        <v>54</v>
      </c>
      <c r="L253" s="100" t="s">
        <v>54</v>
      </c>
      <c r="M253" s="100" t="s">
        <v>54</v>
      </c>
      <c r="N253" s="100" t="s">
        <v>54</v>
      </c>
      <c r="O253" s="100" t="s">
        <v>54</v>
      </c>
      <c r="P253" s="100" t="s">
        <v>54</v>
      </c>
      <c r="Q253" s="100" t="s">
        <v>54</v>
      </c>
      <c r="R253" s="100" t="s">
        <v>54</v>
      </c>
      <c r="S253" s="100" t="s">
        <v>54</v>
      </c>
      <c r="T253" s="100" t="s">
        <v>54</v>
      </c>
      <c r="U253" s="100" t="s">
        <v>54</v>
      </c>
      <c r="V253" s="100" t="s">
        <v>54</v>
      </c>
      <c r="W253" s="100" t="s">
        <v>54</v>
      </c>
      <c r="X253" s="100" t="s">
        <v>54</v>
      </c>
      <c r="Y253" s="100" t="s">
        <v>54</v>
      </c>
      <c r="Z253" s="100" t="s">
        <v>54</v>
      </c>
      <c r="AA253" s="100" t="s">
        <v>54</v>
      </c>
      <c r="AB253" s="100" t="s">
        <v>54</v>
      </c>
      <c r="AC253" s="100" t="s">
        <v>54</v>
      </c>
      <c r="AD253" s="100" t="s">
        <v>54</v>
      </c>
      <c r="AE253" s="100" t="s">
        <v>54</v>
      </c>
      <c r="AF253" s="100" t="s">
        <v>54</v>
      </c>
      <c r="AG253" s="100" t="s">
        <v>54</v>
      </c>
      <c r="AH253" s="100" t="s">
        <v>54</v>
      </c>
      <c r="AI253" s="100" t="s">
        <v>54</v>
      </c>
      <c r="AJ253" s="100" t="s">
        <v>54</v>
      </c>
      <c r="AK253" s="100" t="s">
        <v>54</v>
      </c>
      <c r="AL253" s="100" t="s">
        <v>54</v>
      </c>
      <c r="AM253" s="100" t="s">
        <v>54</v>
      </c>
      <c r="AN253" s="100" t="s">
        <v>54</v>
      </c>
      <c r="AO253" s="100" t="s">
        <v>54</v>
      </c>
      <c r="AP253" s="3"/>
    </row>
    <row r="254" spans="1:42" x14ac:dyDescent="0.2">
      <c r="AP254" s="3"/>
    </row>
    <row r="255" spans="1:42" x14ac:dyDescent="0.2">
      <c r="D255" s="210" t="s">
        <v>55</v>
      </c>
      <c r="E255" s="211"/>
      <c r="AP255" s="3"/>
    </row>
    <row r="256" spans="1:42" x14ac:dyDescent="0.2">
      <c r="D256" s="120">
        <v>-0.04</v>
      </c>
      <c r="E256" s="120">
        <v>0.01</v>
      </c>
      <c r="AP256" s="3"/>
    </row>
    <row r="257" spans="4:42" x14ac:dyDescent="0.2">
      <c r="D257" s="120">
        <v>-0.03</v>
      </c>
      <c r="E257" s="120">
        <v>0.02</v>
      </c>
      <c r="AP257" s="3"/>
    </row>
    <row r="258" spans="4:42" x14ac:dyDescent="0.2">
      <c r="D258" s="120">
        <v>-0.02</v>
      </c>
      <c r="E258" s="120">
        <v>0.03</v>
      </c>
      <c r="AP258" s="3"/>
    </row>
    <row r="259" spans="4:42" x14ac:dyDescent="0.2">
      <c r="D259" s="120">
        <v>-0.01</v>
      </c>
      <c r="E259" s="120">
        <v>-0.01</v>
      </c>
      <c r="AP259" s="3"/>
    </row>
    <row r="260" spans="4:42" x14ac:dyDescent="0.2">
      <c r="D260" s="120">
        <v>0</v>
      </c>
      <c r="E260" s="120">
        <v>0</v>
      </c>
      <c r="AP260" s="3"/>
    </row>
    <row r="261" spans="4:42" x14ac:dyDescent="0.2">
      <c r="D261" s="120">
        <v>0.01</v>
      </c>
      <c r="E261" s="120">
        <v>1.0000000000005116E-2</v>
      </c>
      <c r="L261" s="2" t="s">
        <v>81</v>
      </c>
      <c r="AP261" s="3"/>
    </row>
    <row r="262" spans="4:42" x14ac:dyDescent="0.2">
      <c r="D262" s="120">
        <v>0.02</v>
      </c>
      <c r="E262" s="120">
        <v>2.0000000000003126E-2</v>
      </c>
      <c r="AP262" s="3"/>
    </row>
    <row r="263" spans="4:42" x14ac:dyDescent="0.2">
      <c r="D263" s="120">
        <v>0.03</v>
      </c>
      <c r="E263" s="120">
        <v>3.0000000000001137E-2</v>
      </c>
      <c r="AP263" s="3"/>
    </row>
    <row r="264" spans="4:42" x14ac:dyDescent="0.2">
      <c r="D264" s="120">
        <v>0.04</v>
      </c>
      <c r="E264" s="120">
        <v>-0.01</v>
      </c>
      <c r="AP264" s="3"/>
    </row>
    <row r="265" spans="4:42" x14ac:dyDescent="0.2">
      <c r="D265" s="120">
        <v>0.05</v>
      </c>
      <c r="E265" s="120">
        <v>0</v>
      </c>
      <c r="AP265" s="3"/>
    </row>
    <row r="266" spans="4:42" x14ac:dyDescent="0.2">
      <c r="AP266" s="3"/>
    </row>
    <row r="267" spans="4:42" x14ac:dyDescent="0.2">
      <c r="AP267" s="3"/>
    </row>
    <row r="268" spans="4:42" x14ac:dyDescent="0.2">
      <c r="AP268" s="3"/>
    </row>
    <row r="269" spans="4:42" x14ac:dyDescent="0.2">
      <c r="AP269" s="3"/>
    </row>
    <row r="270" spans="4:42" x14ac:dyDescent="0.2">
      <c r="AP270" s="3"/>
    </row>
    <row r="271" spans="4:42" x14ac:dyDescent="0.2">
      <c r="AP271" s="3"/>
    </row>
    <row r="272" spans="4:42" x14ac:dyDescent="0.2">
      <c r="AP272" s="3"/>
    </row>
    <row r="273" spans="16:42" x14ac:dyDescent="0.2">
      <c r="AP273" s="3"/>
    </row>
    <row r="274" spans="16:42" x14ac:dyDescent="0.2">
      <c r="AP274" s="3"/>
    </row>
    <row r="275" spans="16:42" x14ac:dyDescent="0.2">
      <c r="AP275" s="3"/>
    </row>
    <row r="276" spans="16:42" x14ac:dyDescent="0.2">
      <c r="AP276" s="3"/>
    </row>
    <row r="277" spans="16:42" x14ac:dyDescent="0.2">
      <c r="AP277" s="3"/>
    </row>
    <row r="278" spans="16:42" x14ac:dyDescent="0.2">
      <c r="P278" s="2"/>
      <c r="Q278" s="2"/>
      <c r="S278" s="2"/>
      <c r="U278" s="2"/>
      <c r="V278" s="2"/>
      <c r="AP278" s="3"/>
    </row>
    <row r="279" spans="16:42" x14ac:dyDescent="0.2">
      <c r="P279" s="2"/>
      <c r="Q279" s="2"/>
      <c r="S279" s="2"/>
      <c r="U279" s="2"/>
      <c r="V279" s="2"/>
      <c r="AP279" s="3"/>
    </row>
    <row r="280" spans="16:42" x14ac:dyDescent="0.2">
      <c r="P280" s="2"/>
      <c r="Q280" s="2"/>
      <c r="S280" s="2"/>
      <c r="U280" s="2"/>
      <c r="V280" s="2"/>
      <c r="AP280" s="3"/>
    </row>
    <row r="281" spans="16:42" x14ac:dyDescent="0.2">
      <c r="P281" s="2"/>
      <c r="Q281" s="2"/>
      <c r="S281" s="2"/>
      <c r="U281" s="2"/>
      <c r="V281" s="2"/>
      <c r="AP281" s="3"/>
    </row>
    <row r="282" spans="16:42" x14ac:dyDescent="0.2">
      <c r="P282" s="2"/>
      <c r="Q282" s="2"/>
      <c r="S282" s="2"/>
      <c r="U282" s="2"/>
      <c r="V282" s="2"/>
      <c r="AP282" s="3"/>
    </row>
    <row r="283" spans="16:42" x14ac:dyDescent="0.2">
      <c r="P283" s="2"/>
      <c r="Q283" s="2"/>
      <c r="S283" s="2"/>
      <c r="U283" s="2"/>
      <c r="V283" s="2"/>
      <c r="AP283" s="3"/>
    </row>
    <row r="284" spans="16:42" x14ac:dyDescent="0.2">
      <c r="P284" s="2"/>
      <c r="Q284" s="2"/>
      <c r="S284" s="2"/>
      <c r="U284" s="2"/>
      <c r="V284" s="2"/>
      <c r="AP284" s="3"/>
    </row>
    <row r="285" spans="16:42" x14ac:dyDescent="0.2">
      <c r="P285" s="2"/>
      <c r="Q285" s="2"/>
      <c r="S285" s="2"/>
      <c r="U285" s="2"/>
      <c r="V285" s="2"/>
      <c r="AP285" s="3"/>
    </row>
    <row r="286" spans="16:42" x14ac:dyDescent="0.2">
      <c r="P286" s="2"/>
      <c r="Q286" s="2"/>
      <c r="S286" s="2"/>
      <c r="U286" s="2"/>
      <c r="V286" s="2"/>
      <c r="AP286" s="3"/>
    </row>
    <row r="287" spans="16:42" x14ac:dyDescent="0.2">
      <c r="P287" s="2"/>
      <c r="Q287" s="2"/>
      <c r="S287" s="2"/>
      <c r="U287" s="2"/>
      <c r="V287" s="2"/>
      <c r="AP287" s="3"/>
    </row>
    <row r="288" spans="16:42" x14ac:dyDescent="0.2">
      <c r="P288" s="2"/>
      <c r="Q288" s="2"/>
      <c r="S288" s="2"/>
      <c r="U288" s="2"/>
      <c r="V288" s="2"/>
      <c r="AP288" s="3"/>
    </row>
    <row r="289" spans="16:42" x14ac:dyDescent="0.2">
      <c r="P289" s="2"/>
      <c r="Q289" s="2"/>
      <c r="S289" s="2"/>
      <c r="U289" s="2"/>
      <c r="V289" s="2"/>
      <c r="AP289" s="3"/>
    </row>
    <row r="290" spans="16:42" x14ac:dyDescent="0.2">
      <c r="P290" s="2"/>
      <c r="Q290" s="2"/>
      <c r="S290" s="2"/>
      <c r="U290" s="2"/>
      <c r="V290" s="2"/>
      <c r="AP290" s="3"/>
    </row>
    <row r="291" spans="16:42" x14ac:dyDescent="0.2">
      <c r="P291" s="2"/>
      <c r="Q291" s="2"/>
      <c r="S291" s="2"/>
      <c r="U291" s="2"/>
      <c r="V291" s="2"/>
      <c r="AP291" s="3"/>
    </row>
    <row r="292" spans="16:42" x14ac:dyDescent="0.2">
      <c r="P292" s="2"/>
      <c r="Q292" s="2"/>
      <c r="S292" s="2"/>
      <c r="U292" s="2"/>
      <c r="V292" s="2"/>
      <c r="AP292" s="3"/>
    </row>
    <row r="293" spans="16:42" x14ac:dyDescent="0.2">
      <c r="P293" s="2"/>
      <c r="Q293" s="2"/>
      <c r="S293" s="2"/>
      <c r="U293" s="2"/>
      <c r="V293" s="2"/>
      <c r="AP293" s="3"/>
    </row>
    <row r="294" spans="16:42" x14ac:dyDescent="0.2">
      <c r="P294" s="2"/>
      <c r="Q294" s="2"/>
      <c r="S294" s="2"/>
      <c r="U294" s="2"/>
      <c r="V294" s="2"/>
      <c r="AP294" s="3"/>
    </row>
    <row r="295" spans="16:42" x14ac:dyDescent="0.2">
      <c r="P295" s="2"/>
      <c r="Q295" s="2"/>
      <c r="S295" s="2"/>
      <c r="U295" s="2"/>
      <c r="V295" s="2"/>
      <c r="AP295" s="3"/>
    </row>
    <row r="296" spans="16:42" x14ac:dyDescent="0.2">
      <c r="P296" s="2"/>
      <c r="Q296" s="2"/>
      <c r="S296" s="2"/>
      <c r="U296" s="2"/>
      <c r="V296" s="2"/>
      <c r="AP296" s="3"/>
    </row>
    <row r="297" spans="16:42" x14ac:dyDescent="0.2">
      <c r="P297" s="2"/>
      <c r="Q297" s="2"/>
      <c r="S297" s="2"/>
      <c r="U297" s="2"/>
      <c r="V297" s="2"/>
      <c r="AP297" s="3"/>
    </row>
    <row r="298" spans="16:42" x14ac:dyDescent="0.2">
      <c r="P298" s="2"/>
      <c r="Q298" s="2"/>
      <c r="S298" s="2"/>
      <c r="U298" s="2"/>
      <c r="V298" s="2"/>
    </row>
    <row r="299" spans="16:42" x14ac:dyDescent="0.2">
      <c r="P299" s="2"/>
      <c r="Q299" s="2"/>
      <c r="S299" s="2"/>
      <c r="U299" s="2"/>
      <c r="V299" s="2"/>
    </row>
    <row r="300" spans="16:42" x14ac:dyDescent="0.2">
      <c r="P300" s="2"/>
      <c r="Q300" s="2"/>
      <c r="S300" s="2"/>
      <c r="U300" s="2"/>
      <c r="V300" s="2"/>
    </row>
    <row r="301" spans="16:42" x14ac:dyDescent="0.2">
      <c r="P301" s="2"/>
      <c r="Q301" s="2"/>
      <c r="S301" s="2"/>
      <c r="U301" s="2"/>
      <c r="V301" s="2"/>
    </row>
    <row r="302" spans="16:42" x14ac:dyDescent="0.2">
      <c r="P302" s="2"/>
      <c r="Q302" s="2"/>
      <c r="S302" s="2"/>
      <c r="U302" s="2"/>
      <c r="V302" s="2"/>
    </row>
    <row r="303" spans="16:42" x14ac:dyDescent="0.2">
      <c r="P303" s="2"/>
      <c r="Q303" s="2"/>
      <c r="S303" s="2"/>
      <c r="U303" s="2"/>
      <c r="V303" s="2"/>
    </row>
    <row r="304" spans="16:42" x14ac:dyDescent="0.2">
      <c r="P304" s="2"/>
      <c r="Q304" s="2"/>
      <c r="S304" s="2"/>
      <c r="U304" s="2"/>
      <c r="V304" s="2"/>
    </row>
    <row r="305" spans="16:39" x14ac:dyDescent="0.2">
      <c r="P305" s="2"/>
      <c r="Q305" s="2"/>
      <c r="S305" s="2"/>
      <c r="U305" s="2"/>
      <c r="V305" s="2"/>
    </row>
    <row r="306" spans="16:39" x14ac:dyDescent="0.2">
      <c r="P306" s="2"/>
      <c r="Q306" s="2"/>
      <c r="S306" s="2"/>
      <c r="U306" s="2"/>
      <c r="V306" s="2"/>
    </row>
    <row r="307" spans="16:39" x14ac:dyDescent="0.2">
      <c r="P307" s="2"/>
      <c r="Q307" s="2"/>
      <c r="S307" s="2"/>
      <c r="U307" s="2"/>
      <c r="V307" s="2"/>
    </row>
    <row r="308" spans="16:39" x14ac:dyDescent="0.2">
      <c r="P308" s="2"/>
      <c r="Q308" s="2"/>
      <c r="S308" s="2"/>
      <c r="U308" s="2"/>
      <c r="V308" s="2"/>
    </row>
    <row r="309" spans="16:39" x14ac:dyDescent="0.2">
      <c r="P309" s="2"/>
      <c r="Q309" s="2"/>
      <c r="S309" s="2"/>
      <c r="U309" s="2"/>
      <c r="V309" s="2"/>
    </row>
    <row r="310" spans="16:39" x14ac:dyDescent="0.2">
      <c r="P310" s="2"/>
      <c r="Q310" s="2"/>
      <c r="S310" s="2"/>
      <c r="U310" s="2"/>
      <c r="V310" s="2"/>
      <c r="W310" s="2"/>
      <c r="X310" s="2"/>
      <c r="Y310" s="2"/>
      <c r="Z310" s="2"/>
      <c r="AA310" s="2"/>
      <c r="AB310" s="2"/>
      <c r="AC310" s="2"/>
      <c r="AD310" s="2"/>
      <c r="AE310" s="2"/>
      <c r="AF310" s="2"/>
      <c r="AG310" s="2"/>
      <c r="AH310" s="2"/>
      <c r="AI310" s="2"/>
      <c r="AJ310" s="2"/>
      <c r="AK310" s="2"/>
      <c r="AL310" s="2"/>
      <c r="AM310" s="2"/>
    </row>
    <row r="311" spans="16:39" x14ac:dyDescent="0.2">
      <c r="P311" s="2"/>
      <c r="Q311" s="2"/>
      <c r="S311" s="2"/>
      <c r="U311" s="2"/>
      <c r="V311" s="2"/>
      <c r="W311" s="2"/>
      <c r="X311" s="2"/>
      <c r="Y311" s="2"/>
      <c r="Z311" s="2"/>
      <c r="AA311" s="2"/>
      <c r="AB311" s="2"/>
      <c r="AC311" s="2"/>
      <c r="AD311" s="2"/>
      <c r="AE311" s="2"/>
      <c r="AF311" s="2"/>
      <c r="AG311" s="2"/>
      <c r="AH311" s="2"/>
      <c r="AI311" s="2"/>
      <c r="AJ311" s="2"/>
      <c r="AK311" s="2"/>
      <c r="AL311" s="2"/>
      <c r="AM311" s="2"/>
    </row>
    <row r="312" spans="16:39" x14ac:dyDescent="0.2">
      <c r="P312" s="2"/>
      <c r="Q312" s="2"/>
      <c r="S312" s="2"/>
      <c r="U312" s="2"/>
      <c r="V312" s="2"/>
      <c r="W312" s="2"/>
      <c r="X312" s="2"/>
      <c r="Y312" s="2"/>
      <c r="Z312" s="2"/>
      <c r="AA312" s="2"/>
      <c r="AB312" s="2"/>
      <c r="AC312" s="2"/>
      <c r="AD312" s="2"/>
      <c r="AE312" s="2"/>
      <c r="AF312" s="2"/>
      <c r="AG312" s="2"/>
      <c r="AH312" s="2"/>
      <c r="AI312" s="2"/>
      <c r="AJ312" s="2"/>
      <c r="AK312" s="2"/>
      <c r="AL312" s="2"/>
      <c r="AM312" s="2"/>
    </row>
    <row r="313" spans="16:39" x14ac:dyDescent="0.2">
      <c r="P313" s="2"/>
      <c r="Q313" s="2"/>
      <c r="S313" s="2"/>
      <c r="U313" s="2"/>
      <c r="V313" s="2"/>
      <c r="W313" s="2"/>
      <c r="X313" s="2"/>
      <c r="Y313" s="2"/>
      <c r="Z313" s="2"/>
      <c r="AA313" s="2"/>
      <c r="AB313" s="2"/>
      <c r="AC313" s="2"/>
      <c r="AD313" s="2"/>
      <c r="AE313" s="2"/>
      <c r="AF313" s="2"/>
      <c r="AG313" s="2"/>
      <c r="AH313" s="2"/>
      <c r="AI313" s="2"/>
      <c r="AJ313" s="2"/>
      <c r="AK313" s="2"/>
      <c r="AL313" s="2"/>
      <c r="AM313" s="2"/>
    </row>
    <row r="314" spans="16:39" x14ac:dyDescent="0.2">
      <c r="P314" s="2"/>
      <c r="Q314" s="2"/>
      <c r="S314" s="2"/>
      <c r="U314" s="2"/>
      <c r="V314" s="2"/>
      <c r="W314" s="2"/>
      <c r="X314" s="2"/>
      <c r="Y314" s="2"/>
      <c r="Z314" s="2"/>
      <c r="AA314" s="2"/>
      <c r="AB314" s="2"/>
      <c r="AC314" s="2"/>
      <c r="AD314" s="2"/>
      <c r="AE314" s="2"/>
      <c r="AF314" s="2"/>
      <c r="AG314" s="2"/>
      <c r="AH314" s="2"/>
      <c r="AI314" s="2"/>
      <c r="AJ314" s="2"/>
      <c r="AK314" s="2"/>
      <c r="AL314" s="2"/>
      <c r="AM314" s="2"/>
    </row>
    <row r="315" spans="16:39" x14ac:dyDescent="0.2">
      <c r="P315" s="2"/>
      <c r="Q315" s="2"/>
      <c r="S315" s="2"/>
      <c r="U315" s="2"/>
      <c r="V315" s="2"/>
      <c r="W315" s="2"/>
      <c r="X315" s="2"/>
      <c r="Y315" s="2"/>
      <c r="Z315" s="2"/>
      <c r="AA315" s="2"/>
      <c r="AB315" s="2"/>
      <c r="AC315" s="2"/>
      <c r="AD315" s="2"/>
      <c r="AE315" s="2"/>
      <c r="AF315" s="2"/>
      <c r="AG315" s="2"/>
      <c r="AH315" s="2"/>
      <c r="AI315" s="2"/>
      <c r="AJ315" s="2"/>
      <c r="AK315" s="2"/>
      <c r="AL315" s="2"/>
      <c r="AM315" s="2"/>
    </row>
    <row r="316" spans="16:39" x14ac:dyDescent="0.2">
      <c r="P316" s="2"/>
      <c r="Q316" s="2"/>
      <c r="S316" s="2"/>
      <c r="U316" s="2"/>
      <c r="V316" s="2"/>
      <c r="W316" s="2"/>
      <c r="X316" s="2"/>
      <c r="Y316" s="2"/>
      <c r="Z316" s="2"/>
      <c r="AA316" s="2"/>
      <c r="AB316" s="2"/>
      <c r="AC316" s="2"/>
      <c r="AD316" s="2"/>
      <c r="AE316" s="2"/>
      <c r="AF316" s="2"/>
      <c r="AG316" s="2"/>
      <c r="AH316" s="2"/>
      <c r="AI316" s="2"/>
      <c r="AJ316" s="2"/>
      <c r="AK316" s="2"/>
      <c r="AL316" s="2"/>
      <c r="AM316" s="2"/>
    </row>
    <row r="317" spans="16:39" x14ac:dyDescent="0.2">
      <c r="P317" s="2"/>
      <c r="Q317" s="2"/>
      <c r="S317" s="2"/>
      <c r="U317" s="2"/>
      <c r="V317" s="2"/>
      <c r="W317" s="2"/>
      <c r="X317" s="2"/>
      <c r="Y317" s="2"/>
      <c r="Z317" s="2"/>
      <c r="AA317" s="2"/>
      <c r="AB317" s="2"/>
      <c r="AC317" s="2"/>
      <c r="AD317" s="2"/>
      <c r="AE317" s="2"/>
      <c r="AF317" s="2"/>
      <c r="AG317" s="2"/>
      <c r="AH317" s="2"/>
      <c r="AI317" s="2"/>
      <c r="AJ317" s="2"/>
      <c r="AK317" s="2"/>
      <c r="AL317" s="2"/>
      <c r="AM317" s="2"/>
    </row>
    <row r="318" spans="16:39" x14ac:dyDescent="0.2">
      <c r="P318" s="2"/>
      <c r="Q318" s="2"/>
      <c r="S318" s="2"/>
      <c r="U318" s="2"/>
      <c r="V318" s="2"/>
      <c r="W318" s="2"/>
      <c r="X318" s="2"/>
      <c r="Y318" s="2"/>
      <c r="Z318" s="2"/>
      <c r="AA318" s="2"/>
      <c r="AB318" s="2"/>
      <c r="AC318" s="2"/>
      <c r="AD318" s="2"/>
      <c r="AE318" s="2"/>
      <c r="AF318" s="2"/>
      <c r="AG318" s="2"/>
      <c r="AH318" s="2"/>
      <c r="AI318" s="2"/>
      <c r="AJ318" s="2"/>
      <c r="AK318" s="2"/>
      <c r="AL318" s="2"/>
      <c r="AM318" s="2"/>
    </row>
    <row r="319" spans="16:39" x14ac:dyDescent="0.2">
      <c r="P319" s="2"/>
      <c r="Q319" s="2"/>
      <c r="S319" s="2"/>
      <c r="U319" s="2"/>
      <c r="V319" s="2"/>
      <c r="W319" s="2"/>
      <c r="X319" s="2"/>
      <c r="Y319" s="2"/>
      <c r="Z319" s="2"/>
      <c r="AA319" s="2"/>
      <c r="AB319" s="2"/>
      <c r="AC319" s="2"/>
      <c r="AD319" s="2"/>
      <c r="AE319" s="2"/>
      <c r="AF319" s="2"/>
      <c r="AG319" s="2"/>
      <c r="AH319" s="2"/>
      <c r="AI319" s="2"/>
      <c r="AJ319" s="2"/>
      <c r="AK319" s="2"/>
      <c r="AL319" s="2"/>
      <c r="AM319" s="2"/>
    </row>
    <row r="320" spans="16:39" x14ac:dyDescent="0.2">
      <c r="P320" s="2"/>
      <c r="Q320" s="2"/>
      <c r="S320" s="2"/>
      <c r="U320" s="2"/>
      <c r="V320" s="2"/>
      <c r="W320" s="2"/>
      <c r="X320" s="2"/>
      <c r="Y320" s="2"/>
      <c r="Z320" s="2"/>
      <c r="AA320" s="2"/>
      <c r="AB320" s="2"/>
      <c r="AC320" s="2"/>
      <c r="AD320" s="2"/>
      <c r="AE320" s="2"/>
      <c r="AF320" s="2"/>
      <c r="AG320" s="2"/>
      <c r="AH320" s="2"/>
      <c r="AI320" s="2"/>
      <c r="AJ320" s="2"/>
      <c r="AK320" s="2"/>
      <c r="AL320" s="2"/>
      <c r="AM320" s="2"/>
    </row>
    <row r="321" spans="16:39" x14ac:dyDescent="0.2">
      <c r="P321" s="2"/>
      <c r="Q321" s="2"/>
      <c r="S321" s="2"/>
      <c r="U321" s="2"/>
      <c r="V321" s="2"/>
      <c r="W321" s="2"/>
      <c r="X321" s="2"/>
      <c r="Y321" s="2"/>
      <c r="Z321" s="2"/>
      <c r="AA321" s="2"/>
      <c r="AB321" s="2"/>
      <c r="AC321" s="2"/>
      <c r="AD321" s="2"/>
      <c r="AE321" s="2"/>
      <c r="AF321" s="2"/>
      <c r="AG321" s="2"/>
      <c r="AH321" s="2"/>
      <c r="AI321" s="2"/>
      <c r="AJ321" s="2"/>
      <c r="AK321" s="2"/>
      <c r="AL321" s="2"/>
      <c r="AM321" s="2"/>
    </row>
    <row r="322" spans="16:39" x14ac:dyDescent="0.2">
      <c r="P322" s="2"/>
      <c r="Q322" s="2"/>
      <c r="S322" s="2"/>
      <c r="U322" s="2"/>
      <c r="V322" s="2"/>
      <c r="W322" s="2"/>
      <c r="X322" s="2"/>
      <c r="Y322" s="2"/>
      <c r="Z322" s="2"/>
      <c r="AA322" s="2"/>
      <c r="AB322" s="2"/>
      <c r="AC322" s="2"/>
      <c r="AD322" s="2"/>
      <c r="AE322" s="2"/>
      <c r="AF322" s="2"/>
      <c r="AG322" s="2"/>
      <c r="AH322" s="2"/>
      <c r="AI322" s="2"/>
      <c r="AJ322" s="2"/>
      <c r="AK322" s="2"/>
      <c r="AL322" s="2"/>
      <c r="AM322" s="2"/>
    </row>
    <row r="323" spans="16:39" x14ac:dyDescent="0.2">
      <c r="P323" s="2"/>
      <c r="Q323" s="2"/>
      <c r="S323" s="2"/>
      <c r="U323" s="2"/>
      <c r="V323" s="2"/>
      <c r="W323" s="2"/>
      <c r="X323" s="2"/>
      <c r="Y323" s="2"/>
      <c r="Z323" s="2"/>
      <c r="AA323" s="2"/>
      <c r="AB323" s="2"/>
      <c r="AC323" s="2"/>
      <c r="AD323" s="2"/>
      <c r="AE323" s="2"/>
      <c r="AF323" s="2"/>
      <c r="AG323" s="2"/>
      <c r="AH323" s="2"/>
      <c r="AI323" s="2"/>
      <c r="AJ323" s="2"/>
      <c r="AK323" s="2"/>
      <c r="AL323" s="2"/>
      <c r="AM323" s="2"/>
    </row>
    <row r="324" spans="16:39" x14ac:dyDescent="0.2">
      <c r="P324" s="2"/>
      <c r="Q324" s="2"/>
      <c r="S324" s="2"/>
      <c r="U324" s="2"/>
      <c r="V324" s="2"/>
      <c r="W324" s="2"/>
      <c r="X324" s="2"/>
      <c r="Y324" s="2"/>
      <c r="Z324" s="2"/>
      <c r="AA324" s="2"/>
      <c r="AB324" s="2"/>
      <c r="AC324" s="2"/>
      <c r="AD324" s="2"/>
      <c r="AE324" s="2"/>
      <c r="AF324" s="2"/>
      <c r="AG324" s="2"/>
      <c r="AH324" s="2"/>
      <c r="AI324" s="2"/>
      <c r="AJ324" s="2"/>
      <c r="AK324" s="2"/>
      <c r="AL324" s="2"/>
      <c r="AM324" s="2"/>
    </row>
    <row r="325" spans="16:39" x14ac:dyDescent="0.2">
      <c r="P325" s="2"/>
      <c r="Q325" s="2"/>
      <c r="S325" s="2"/>
      <c r="U325" s="2"/>
      <c r="V325" s="2"/>
      <c r="W325" s="2"/>
      <c r="X325" s="2"/>
      <c r="Y325" s="2"/>
      <c r="Z325" s="2"/>
      <c r="AA325" s="2"/>
      <c r="AB325" s="2"/>
      <c r="AC325" s="2"/>
      <c r="AD325" s="2"/>
      <c r="AE325" s="2"/>
      <c r="AF325" s="2"/>
      <c r="AG325" s="2"/>
      <c r="AH325" s="2"/>
      <c r="AI325" s="2"/>
      <c r="AJ325" s="2"/>
      <c r="AK325" s="2"/>
      <c r="AL325" s="2"/>
      <c r="AM325" s="2"/>
    </row>
    <row r="326" spans="16:39" x14ac:dyDescent="0.2">
      <c r="P326" s="2"/>
      <c r="Q326" s="2"/>
      <c r="S326" s="2"/>
      <c r="U326" s="2"/>
      <c r="V326" s="2"/>
      <c r="W326" s="2"/>
      <c r="X326" s="2"/>
      <c r="Y326" s="2"/>
      <c r="Z326" s="2"/>
      <c r="AA326" s="2"/>
      <c r="AB326" s="2"/>
      <c r="AC326" s="2"/>
      <c r="AD326" s="2"/>
      <c r="AE326" s="2"/>
      <c r="AF326" s="2"/>
      <c r="AG326" s="2"/>
      <c r="AH326" s="2"/>
      <c r="AI326" s="2"/>
      <c r="AJ326" s="2"/>
      <c r="AK326" s="2"/>
      <c r="AL326" s="2"/>
      <c r="AM326" s="2"/>
    </row>
    <row r="327" spans="16:39" x14ac:dyDescent="0.2">
      <c r="P327" s="2"/>
      <c r="Q327" s="2"/>
      <c r="S327" s="2"/>
      <c r="U327" s="2"/>
      <c r="V327" s="2"/>
      <c r="W327" s="2"/>
      <c r="X327" s="2"/>
      <c r="Y327" s="2"/>
      <c r="Z327" s="2"/>
      <c r="AA327" s="2"/>
      <c r="AB327" s="2"/>
      <c r="AC327" s="2"/>
      <c r="AD327" s="2"/>
      <c r="AE327" s="2"/>
      <c r="AF327" s="2"/>
      <c r="AG327" s="2"/>
      <c r="AH327" s="2"/>
      <c r="AI327" s="2"/>
      <c r="AJ327" s="2"/>
      <c r="AK327" s="2"/>
      <c r="AL327" s="2"/>
      <c r="AM327" s="2"/>
    </row>
    <row r="328" spans="16:39" x14ac:dyDescent="0.2">
      <c r="P328" s="2"/>
      <c r="Q328" s="2"/>
      <c r="S328" s="2"/>
      <c r="U328" s="2"/>
      <c r="V328" s="2"/>
      <c r="W328" s="2"/>
      <c r="X328" s="2"/>
      <c r="Y328" s="2"/>
      <c r="Z328" s="2"/>
      <c r="AA328" s="2"/>
      <c r="AB328" s="2"/>
      <c r="AC328" s="2"/>
      <c r="AD328" s="2"/>
      <c r="AE328" s="2"/>
      <c r="AF328" s="2"/>
      <c r="AG328" s="2"/>
      <c r="AH328" s="2"/>
      <c r="AI328" s="2"/>
      <c r="AJ328" s="2"/>
      <c r="AK328" s="2"/>
      <c r="AL328" s="2"/>
      <c r="AM328" s="2"/>
    </row>
    <row r="329" spans="16:39" x14ac:dyDescent="0.2">
      <c r="P329" s="2"/>
      <c r="Q329" s="2"/>
      <c r="S329" s="2"/>
      <c r="U329" s="2"/>
      <c r="V329" s="2"/>
      <c r="W329" s="2"/>
      <c r="X329" s="2"/>
      <c r="Y329" s="2"/>
      <c r="Z329" s="2"/>
      <c r="AA329" s="2"/>
      <c r="AB329" s="2"/>
      <c r="AC329" s="2"/>
      <c r="AD329" s="2"/>
      <c r="AE329" s="2"/>
      <c r="AF329" s="2"/>
      <c r="AG329" s="2"/>
      <c r="AH329" s="2"/>
      <c r="AI329" s="2"/>
      <c r="AJ329" s="2"/>
      <c r="AK329" s="2"/>
      <c r="AL329" s="2"/>
      <c r="AM329" s="2"/>
    </row>
    <row r="330" spans="16:39" x14ac:dyDescent="0.2">
      <c r="P330" s="2"/>
      <c r="Q330" s="2"/>
      <c r="S330" s="2"/>
      <c r="U330" s="2"/>
      <c r="V330" s="2"/>
      <c r="W330" s="2"/>
      <c r="X330" s="2"/>
      <c r="Y330" s="2"/>
      <c r="Z330" s="2"/>
      <c r="AA330" s="2"/>
      <c r="AB330" s="2"/>
      <c r="AC330" s="2"/>
      <c r="AD330" s="2"/>
      <c r="AE330" s="2"/>
      <c r="AF330" s="2"/>
      <c r="AG330" s="2"/>
      <c r="AH330" s="2"/>
      <c r="AI330" s="2"/>
      <c r="AJ330" s="2"/>
      <c r="AK330" s="2"/>
      <c r="AL330" s="2"/>
      <c r="AM330" s="2"/>
    </row>
    <row r="331" spans="16:39" x14ac:dyDescent="0.2">
      <c r="P331" s="2"/>
      <c r="Q331" s="2"/>
      <c r="S331" s="2"/>
      <c r="U331" s="2"/>
      <c r="V331" s="2"/>
      <c r="W331" s="2"/>
      <c r="X331" s="2"/>
      <c r="Y331" s="2"/>
      <c r="Z331" s="2"/>
      <c r="AA331" s="2"/>
      <c r="AB331" s="2"/>
      <c r="AC331" s="2"/>
      <c r="AD331" s="2"/>
      <c r="AE331" s="2"/>
      <c r="AF331" s="2"/>
      <c r="AG331" s="2"/>
      <c r="AH331" s="2"/>
      <c r="AI331" s="2"/>
      <c r="AJ331" s="2"/>
      <c r="AK331" s="2"/>
      <c r="AL331" s="2"/>
      <c r="AM331" s="2"/>
    </row>
    <row r="332" spans="16:39" x14ac:dyDescent="0.2">
      <c r="P332" s="2"/>
      <c r="Q332" s="2"/>
      <c r="S332" s="2"/>
      <c r="U332" s="2"/>
      <c r="V332" s="2"/>
      <c r="W332" s="2"/>
      <c r="X332" s="2"/>
      <c r="Y332" s="2"/>
      <c r="Z332" s="2"/>
      <c r="AA332" s="2"/>
      <c r="AB332" s="2"/>
      <c r="AC332" s="2"/>
      <c r="AD332" s="2"/>
      <c r="AE332" s="2"/>
      <c r="AF332" s="2"/>
      <c r="AG332" s="2"/>
      <c r="AH332" s="2"/>
      <c r="AI332" s="2"/>
      <c r="AJ332" s="2"/>
      <c r="AK332" s="2"/>
      <c r="AL332" s="2"/>
      <c r="AM332" s="2"/>
    </row>
    <row r="333" spans="16:39" x14ac:dyDescent="0.2">
      <c r="P333" s="2"/>
      <c r="Q333" s="2"/>
      <c r="S333" s="2"/>
      <c r="U333" s="2"/>
      <c r="V333" s="2"/>
      <c r="W333" s="2"/>
      <c r="X333" s="2"/>
      <c r="Y333" s="2"/>
      <c r="Z333" s="2"/>
      <c r="AA333" s="2"/>
      <c r="AB333" s="2"/>
      <c r="AC333" s="2"/>
      <c r="AD333" s="2"/>
      <c r="AE333" s="2"/>
      <c r="AF333" s="2"/>
      <c r="AG333" s="2"/>
      <c r="AH333" s="2"/>
      <c r="AI333" s="2"/>
      <c r="AJ333" s="2"/>
      <c r="AK333" s="2"/>
      <c r="AL333" s="2"/>
      <c r="AM333" s="2"/>
    </row>
    <row r="334" spans="16:39" x14ac:dyDescent="0.2">
      <c r="P334" s="2"/>
      <c r="Q334" s="2"/>
      <c r="S334" s="2"/>
      <c r="U334" s="2"/>
      <c r="V334" s="2"/>
      <c r="W334" s="2"/>
      <c r="X334" s="2"/>
      <c r="Y334" s="2"/>
      <c r="Z334" s="2"/>
      <c r="AA334" s="2"/>
      <c r="AB334" s="2"/>
      <c r="AC334" s="2"/>
      <c r="AD334" s="2"/>
      <c r="AE334" s="2"/>
      <c r="AF334" s="2"/>
      <c r="AG334" s="2"/>
      <c r="AH334" s="2"/>
      <c r="AI334" s="2"/>
      <c r="AJ334" s="2"/>
      <c r="AK334" s="2"/>
      <c r="AL334" s="2"/>
      <c r="AM334" s="2"/>
    </row>
    <row r="335" spans="16:39" x14ac:dyDescent="0.2">
      <c r="P335" s="2"/>
      <c r="Q335" s="2"/>
      <c r="S335" s="2"/>
      <c r="U335" s="2"/>
      <c r="V335" s="2"/>
      <c r="W335" s="2"/>
      <c r="X335" s="2"/>
      <c r="Y335" s="2"/>
      <c r="Z335" s="2"/>
      <c r="AA335" s="2"/>
      <c r="AB335" s="2"/>
      <c r="AC335" s="2"/>
      <c r="AD335" s="2"/>
      <c r="AE335" s="2"/>
      <c r="AF335" s="2"/>
      <c r="AG335" s="2"/>
      <c r="AH335" s="2"/>
      <c r="AI335" s="2"/>
      <c r="AJ335" s="2"/>
      <c r="AK335" s="2"/>
      <c r="AL335" s="2"/>
      <c r="AM335" s="2"/>
    </row>
    <row r="336" spans="16:39" x14ac:dyDescent="0.2">
      <c r="P336" s="2"/>
      <c r="Q336" s="2"/>
      <c r="S336" s="2"/>
      <c r="U336" s="2"/>
      <c r="V336" s="2"/>
      <c r="W336" s="2"/>
      <c r="X336" s="2"/>
      <c r="Y336" s="2"/>
      <c r="Z336" s="2"/>
      <c r="AA336" s="2"/>
      <c r="AB336" s="2"/>
      <c r="AC336" s="2"/>
      <c r="AD336" s="2"/>
      <c r="AE336" s="2"/>
      <c r="AF336" s="2"/>
      <c r="AG336" s="2"/>
      <c r="AH336" s="2"/>
      <c r="AI336" s="2"/>
      <c r="AJ336" s="2"/>
      <c r="AK336" s="2"/>
      <c r="AL336" s="2"/>
      <c r="AM336" s="2"/>
    </row>
    <row r="337" spans="16:39" x14ac:dyDescent="0.2">
      <c r="P337" s="2"/>
      <c r="Q337" s="2"/>
      <c r="S337" s="2"/>
      <c r="U337" s="2"/>
      <c r="V337" s="2"/>
      <c r="W337" s="2"/>
      <c r="X337" s="2"/>
      <c r="Y337" s="2"/>
      <c r="Z337" s="2"/>
      <c r="AA337" s="2"/>
      <c r="AB337" s="2"/>
      <c r="AC337" s="2"/>
      <c r="AD337" s="2"/>
      <c r="AE337" s="2"/>
      <c r="AF337" s="2"/>
      <c r="AG337" s="2"/>
      <c r="AH337" s="2"/>
      <c r="AI337" s="2"/>
      <c r="AJ337" s="2"/>
      <c r="AK337" s="2"/>
      <c r="AL337" s="2"/>
      <c r="AM337" s="2"/>
    </row>
    <row r="338" spans="16:39" x14ac:dyDescent="0.2">
      <c r="P338" s="2"/>
      <c r="Q338" s="2"/>
      <c r="S338" s="2"/>
      <c r="U338" s="2"/>
      <c r="V338" s="2"/>
      <c r="W338" s="2"/>
      <c r="X338" s="2"/>
      <c r="Y338" s="2"/>
      <c r="Z338" s="2"/>
      <c r="AA338" s="2"/>
      <c r="AB338" s="2"/>
      <c r="AC338" s="2"/>
      <c r="AD338" s="2"/>
      <c r="AE338" s="2"/>
      <c r="AF338" s="2"/>
      <c r="AG338" s="2"/>
      <c r="AH338" s="2"/>
      <c r="AI338" s="2"/>
      <c r="AJ338" s="2"/>
      <c r="AK338" s="2"/>
      <c r="AL338" s="2"/>
      <c r="AM338" s="2"/>
    </row>
    <row r="339" spans="16:39" x14ac:dyDescent="0.2">
      <c r="P339" s="2"/>
      <c r="Q339" s="2"/>
      <c r="S339" s="2"/>
      <c r="U339" s="2"/>
      <c r="V339" s="2"/>
      <c r="W339" s="2"/>
      <c r="X339" s="2"/>
      <c r="Y339" s="2"/>
      <c r="Z339" s="2"/>
      <c r="AA339" s="2"/>
      <c r="AB339" s="2"/>
      <c r="AC339" s="2"/>
      <c r="AD339" s="2"/>
      <c r="AE339" s="2"/>
      <c r="AF339" s="2"/>
      <c r="AG339" s="2"/>
      <c r="AH339" s="2"/>
      <c r="AI339" s="2"/>
      <c r="AJ339" s="2"/>
      <c r="AK339" s="2"/>
      <c r="AL339" s="2"/>
      <c r="AM339" s="2"/>
    </row>
    <row r="340" spans="16:39" x14ac:dyDescent="0.2">
      <c r="P340" s="2"/>
      <c r="Q340" s="2"/>
      <c r="S340" s="2"/>
      <c r="U340" s="2"/>
      <c r="V340" s="2"/>
      <c r="W340" s="2"/>
      <c r="X340" s="2"/>
      <c r="Y340" s="2"/>
      <c r="Z340" s="2"/>
      <c r="AA340" s="2"/>
      <c r="AB340" s="2"/>
      <c r="AC340" s="2"/>
      <c r="AD340" s="2"/>
      <c r="AE340" s="2"/>
      <c r="AF340" s="2"/>
      <c r="AG340" s="2"/>
      <c r="AH340" s="2"/>
      <c r="AI340" s="2"/>
      <c r="AJ340" s="2"/>
      <c r="AK340" s="2"/>
      <c r="AL340" s="2"/>
      <c r="AM340" s="2"/>
    </row>
    <row r="341" spans="16:39" x14ac:dyDescent="0.2">
      <c r="P341" s="2"/>
      <c r="Q341" s="2"/>
      <c r="S341" s="2"/>
      <c r="U341" s="2"/>
      <c r="V341" s="2"/>
      <c r="W341" s="2"/>
      <c r="X341" s="2"/>
      <c r="Y341" s="2"/>
      <c r="Z341" s="2"/>
      <c r="AA341" s="2"/>
      <c r="AB341" s="2"/>
      <c r="AC341" s="2"/>
      <c r="AD341" s="2"/>
      <c r="AE341" s="2"/>
      <c r="AF341" s="2"/>
      <c r="AG341" s="2"/>
      <c r="AH341" s="2"/>
      <c r="AI341" s="2"/>
      <c r="AJ341" s="2"/>
      <c r="AK341" s="2"/>
      <c r="AL341" s="2"/>
      <c r="AM341" s="2"/>
    </row>
    <row r="342" spans="16:39" x14ac:dyDescent="0.2">
      <c r="P342" s="2"/>
      <c r="Q342" s="2"/>
      <c r="S342" s="2"/>
      <c r="U342" s="2"/>
      <c r="V342" s="2"/>
      <c r="W342" s="2"/>
      <c r="X342" s="2"/>
      <c r="Y342" s="2"/>
      <c r="Z342" s="2"/>
      <c r="AA342" s="2"/>
      <c r="AB342" s="2"/>
      <c r="AC342" s="2"/>
      <c r="AD342" s="2"/>
      <c r="AE342" s="2"/>
      <c r="AF342" s="2"/>
      <c r="AG342" s="2"/>
      <c r="AH342" s="2"/>
      <c r="AI342" s="2"/>
      <c r="AJ342" s="2"/>
      <c r="AK342" s="2"/>
      <c r="AL342" s="2"/>
      <c r="AM342" s="2"/>
    </row>
    <row r="343" spans="16:39" x14ac:dyDescent="0.2">
      <c r="P343" s="2"/>
      <c r="Q343" s="2"/>
      <c r="S343" s="2"/>
      <c r="U343" s="2"/>
      <c r="V343" s="2"/>
      <c r="W343" s="2"/>
      <c r="X343" s="2"/>
      <c r="Y343" s="2"/>
      <c r="Z343" s="2"/>
      <c r="AA343" s="2"/>
      <c r="AB343" s="2"/>
      <c r="AC343" s="2"/>
      <c r="AD343" s="2"/>
      <c r="AE343" s="2"/>
      <c r="AF343" s="2"/>
      <c r="AG343" s="2"/>
      <c r="AH343" s="2"/>
      <c r="AI343" s="2"/>
      <c r="AJ343" s="2"/>
      <c r="AK343" s="2"/>
      <c r="AL343" s="2"/>
      <c r="AM343" s="2"/>
    </row>
    <row r="344" spans="16:39" x14ac:dyDescent="0.2">
      <c r="P344" s="2"/>
      <c r="Q344" s="2"/>
      <c r="S344" s="2"/>
      <c r="U344" s="2"/>
      <c r="V344" s="2"/>
      <c r="W344" s="2"/>
      <c r="X344" s="2"/>
      <c r="Y344" s="2"/>
      <c r="Z344" s="2"/>
      <c r="AA344" s="2"/>
      <c r="AB344" s="2"/>
      <c r="AC344" s="2"/>
      <c r="AD344" s="2"/>
      <c r="AE344" s="2"/>
      <c r="AF344" s="2"/>
      <c r="AG344" s="2"/>
      <c r="AH344" s="2"/>
      <c r="AI344" s="2"/>
      <c r="AJ344" s="2"/>
      <c r="AK344" s="2"/>
      <c r="AL344" s="2"/>
      <c r="AM344" s="2"/>
    </row>
    <row r="345" spans="16:39" x14ac:dyDescent="0.2">
      <c r="P345" s="2"/>
      <c r="Q345" s="2"/>
      <c r="S345" s="2"/>
      <c r="U345" s="2"/>
      <c r="V345" s="2"/>
      <c r="W345" s="2"/>
      <c r="X345" s="2"/>
      <c r="Y345" s="2"/>
      <c r="Z345" s="2"/>
      <c r="AA345" s="2"/>
      <c r="AB345" s="2"/>
      <c r="AC345" s="2"/>
      <c r="AD345" s="2"/>
      <c r="AE345" s="2"/>
      <c r="AF345" s="2"/>
      <c r="AG345" s="2"/>
      <c r="AH345" s="2"/>
      <c r="AI345" s="2"/>
      <c r="AJ345" s="2"/>
      <c r="AK345" s="2"/>
      <c r="AL345" s="2"/>
      <c r="AM345" s="2"/>
    </row>
    <row r="346" spans="16:39" x14ac:dyDescent="0.2">
      <c r="P346" s="2"/>
      <c r="Q346" s="2"/>
      <c r="S346" s="2"/>
      <c r="U346" s="2"/>
      <c r="V346" s="2"/>
      <c r="W346" s="2"/>
      <c r="X346" s="2"/>
      <c r="Y346" s="2"/>
      <c r="Z346" s="2"/>
      <c r="AA346" s="2"/>
      <c r="AB346" s="2"/>
      <c r="AC346" s="2"/>
      <c r="AD346" s="2"/>
      <c r="AE346" s="2"/>
      <c r="AF346" s="2"/>
      <c r="AG346" s="2"/>
      <c r="AH346" s="2"/>
      <c r="AI346" s="2"/>
      <c r="AJ346" s="2"/>
      <c r="AK346" s="2"/>
      <c r="AL346" s="2"/>
      <c r="AM346" s="2"/>
    </row>
    <row r="347" spans="16:39" x14ac:dyDescent="0.2">
      <c r="P347" s="2"/>
      <c r="Q347" s="2"/>
      <c r="S347" s="2"/>
      <c r="U347" s="2"/>
      <c r="V347" s="2"/>
      <c r="W347" s="2"/>
      <c r="X347" s="2"/>
      <c r="Y347" s="2"/>
      <c r="Z347" s="2"/>
      <c r="AA347" s="2"/>
      <c r="AB347" s="2"/>
      <c r="AC347" s="2"/>
      <c r="AD347" s="2"/>
      <c r="AE347" s="2"/>
      <c r="AF347" s="2"/>
      <c r="AG347" s="2"/>
      <c r="AH347" s="2"/>
      <c r="AI347" s="2"/>
      <c r="AJ347" s="2"/>
      <c r="AK347" s="2"/>
      <c r="AL347" s="2"/>
      <c r="AM347" s="2"/>
    </row>
    <row r="348" spans="16:39" x14ac:dyDescent="0.2">
      <c r="P348" s="2"/>
      <c r="Q348" s="2"/>
      <c r="S348" s="2"/>
      <c r="U348" s="2"/>
      <c r="V348" s="2"/>
      <c r="W348" s="2"/>
      <c r="X348" s="2"/>
      <c r="Y348" s="2"/>
      <c r="Z348" s="2"/>
      <c r="AA348" s="2"/>
      <c r="AB348" s="2"/>
      <c r="AC348" s="2"/>
      <c r="AD348" s="2"/>
      <c r="AE348" s="2"/>
      <c r="AF348" s="2"/>
      <c r="AG348" s="2"/>
      <c r="AH348" s="2"/>
      <c r="AI348" s="2"/>
      <c r="AJ348" s="2"/>
      <c r="AK348" s="2"/>
      <c r="AL348" s="2"/>
      <c r="AM348" s="2"/>
    </row>
    <row r="349" spans="16:39" x14ac:dyDescent="0.2">
      <c r="P349" s="2"/>
      <c r="Q349" s="2"/>
      <c r="S349" s="2"/>
      <c r="U349" s="2"/>
      <c r="V349" s="2"/>
      <c r="W349" s="2"/>
      <c r="X349" s="2"/>
      <c r="Y349" s="2"/>
      <c r="Z349" s="2"/>
      <c r="AA349" s="2"/>
      <c r="AB349" s="2"/>
      <c r="AC349" s="2"/>
      <c r="AD349" s="2"/>
      <c r="AE349" s="2"/>
      <c r="AF349" s="2"/>
      <c r="AG349" s="2"/>
      <c r="AH349" s="2"/>
      <c r="AI349" s="2"/>
      <c r="AJ349" s="2"/>
      <c r="AK349" s="2"/>
      <c r="AL349" s="2"/>
      <c r="AM349" s="2"/>
    </row>
    <row r="350" spans="16:39" x14ac:dyDescent="0.2">
      <c r="P350" s="2"/>
      <c r="Q350" s="2"/>
      <c r="S350" s="2"/>
      <c r="U350" s="2"/>
      <c r="V350" s="2"/>
      <c r="W350" s="2"/>
      <c r="X350" s="2"/>
      <c r="Y350" s="2"/>
      <c r="Z350" s="2"/>
      <c r="AA350" s="2"/>
      <c r="AB350" s="2"/>
      <c r="AC350" s="2"/>
      <c r="AD350" s="2"/>
      <c r="AE350" s="2"/>
      <c r="AF350" s="2"/>
      <c r="AG350" s="2"/>
      <c r="AH350" s="2"/>
      <c r="AI350" s="2"/>
      <c r="AJ350" s="2"/>
      <c r="AK350" s="2"/>
      <c r="AL350" s="2"/>
      <c r="AM350" s="2"/>
    </row>
    <row r="351" spans="16:39" x14ac:dyDescent="0.2">
      <c r="P351" s="2"/>
      <c r="Q351" s="2"/>
      <c r="S351" s="2"/>
      <c r="U351" s="2"/>
      <c r="V351" s="2"/>
      <c r="W351" s="2"/>
      <c r="X351" s="2"/>
      <c r="Y351" s="2"/>
      <c r="Z351" s="2"/>
      <c r="AA351" s="2"/>
      <c r="AB351" s="2"/>
      <c r="AC351" s="2"/>
      <c r="AD351" s="2"/>
      <c r="AE351" s="2"/>
      <c r="AF351" s="2"/>
      <c r="AG351" s="2"/>
      <c r="AH351" s="2"/>
      <c r="AI351" s="2"/>
      <c r="AJ351" s="2"/>
      <c r="AK351" s="2"/>
      <c r="AL351" s="2"/>
      <c r="AM351" s="2"/>
    </row>
    <row r="352" spans="16:39" x14ac:dyDescent="0.2">
      <c r="P352" s="2"/>
      <c r="Q352" s="2"/>
      <c r="S352" s="2"/>
      <c r="U352" s="2"/>
      <c r="V352" s="2"/>
      <c r="W352" s="2"/>
      <c r="X352" s="2"/>
      <c r="Y352" s="2"/>
      <c r="Z352" s="2"/>
      <c r="AA352" s="2"/>
      <c r="AB352" s="2"/>
      <c r="AC352" s="2"/>
      <c r="AD352" s="2"/>
      <c r="AE352" s="2"/>
      <c r="AF352" s="2"/>
      <c r="AG352" s="2"/>
      <c r="AH352" s="2"/>
      <c r="AI352" s="2"/>
      <c r="AJ352" s="2"/>
      <c r="AK352" s="2"/>
      <c r="AL352" s="2"/>
      <c r="AM352" s="2"/>
    </row>
    <row r="353" spans="16:39" x14ac:dyDescent="0.2">
      <c r="P353" s="2"/>
      <c r="Q353" s="2"/>
      <c r="S353" s="2"/>
      <c r="U353" s="2"/>
      <c r="V353" s="2"/>
      <c r="W353" s="2"/>
      <c r="X353" s="2"/>
      <c r="Y353" s="2"/>
      <c r="Z353" s="2"/>
      <c r="AA353" s="2"/>
      <c r="AB353" s="2"/>
      <c r="AC353" s="2"/>
      <c r="AD353" s="2"/>
      <c r="AE353" s="2"/>
      <c r="AF353" s="2"/>
      <c r="AG353" s="2"/>
      <c r="AH353" s="2"/>
      <c r="AI353" s="2"/>
      <c r="AJ353" s="2"/>
      <c r="AK353" s="2"/>
      <c r="AL353" s="2"/>
      <c r="AM353" s="2"/>
    </row>
    <row r="354" spans="16:39" x14ac:dyDescent="0.2">
      <c r="P354" s="2"/>
      <c r="Q354" s="2"/>
      <c r="S354" s="2"/>
      <c r="U354" s="2"/>
      <c r="V354" s="2"/>
      <c r="W354" s="2"/>
      <c r="X354" s="2"/>
      <c r="Y354" s="2"/>
      <c r="Z354" s="2"/>
      <c r="AA354" s="2"/>
      <c r="AB354" s="2"/>
      <c r="AC354" s="2"/>
      <c r="AD354" s="2"/>
      <c r="AE354" s="2"/>
      <c r="AF354" s="2"/>
      <c r="AG354" s="2"/>
      <c r="AH354" s="2"/>
      <c r="AI354" s="2"/>
      <c r="AJ354" s="2"/>
      <c r="AK354" s="2"/>
      <c r="AL354" s="2"/>
      <c r="AM354" s="2"/>
    </row>
    <row r="355" spans="16:39" x14ac:dyDescent="0.2">
      <c r="P355" s="2"/>
      <c r="Q355" s="2"/>
      <c r="S355" s="2"/>
      <c r="U355" s="2"/>
      <c r="V355" s="2"/>
      <c r="W355" s="2"/>
      <c r="X355" s="2"/>
      <c r="Y355" s="2"/>
      <c r="Z355" s="2"/>
      <c r="AA355" s="2"/>
      <c r="AB355" s="2"/>
      <c r="AC355" s="2"/>
      <c r="AD355" s="2"/>
      <c r="AE355" s="2"/>
      <c r="AF355" s="2"/>
      <c r="AG355" s="2"/>
      <c r="AH355" s="2"/>
      <c r="AI355" s="2"/>
      <c r="AJ355" s="2"/>
      <c r="AK355" s="2"/>
      <c r="AL355" s="2"/>
      <c r="AM355" s="2"/>
    </row>
    <row r="356" spans="16:39" x14ac:dyDescent="0.2">
      <c r="P356" s="2"/>
      <c r="Q356" s="2"/>
      <c r="S356" s="2"/>
      <c r="U356" s="2"/>
      <c r="V356" s="2"/>
      <c r="W356" s="2"/>
      <c r="X356" s="2"/>
      <c r="Y356" s="2"/>
      <c r="Z356" s="2"/>
      <c r="AA356" s="2"/>
      <c r="AB356" s="2"/>
      <c r="AC356" s="2"/>
      <c r="AD356" s="2"/>
      <c r="AE356" s="2"/>
      <c r="AF356" s="2"/>
      <c r="AG356" s="2"/>
      <c r="AH356" s="2"/>
      <c r="AI356" s="2"/>
      <c r="AJ356" s="2"/>
      <c r="AK356" s="2"/>
      <c r="AL356" s="2"/>
      <c r="AM356" s="2"/>
    </row>
    <row r="357" spans="16:39" x14ac:dyDescent="0.2">
      <c r="P357" s="2"/>
      <c r="Q357" s="2"/>
      <c r="S357" s="2"/>
      <c r="U357" s="2"/>
      <c r="V357" s="2"/>
      <c r="W357" s="2"/>
      <c r="X357" s="2"/>
      <c r="Y357" s="2"/>
      <c r="Z357" s="2"/>
      <c r="AA357" s="2"/>
      <c r="AB357" s="2"/>
      <c r="AC357" s="2"/>
      <c r="AD357" s="2"/>
      <c r="AE357" s="2"/>
      <c r="AF357" s="2"/>
      <c r="AG357" s="2"/>
      <c r="AH357" s="2"/>
      <c r="AI357" s="2"/>
      <c r="AJ357" s="2"/>
      <c r="AK357" s="2"/>
      <c r="AL357" s="2"/>
      <c r="AM357" s="2"/>
    </row>
    <row r="358" spans="16:39" x14ac:dyDescent="0.2">
      <c r="P358" s="2"/>
      <c r="Q358" s="2"/>
      <c r="S358" s="2"/>
      <c r="U358" s="2"/>
      <c r="V358" s="2"/>
      <c r="W358" s="2"/>
      <c r="X358" s="2"/>
      <c r="Y358" s="2"/>
      <c r="Z358" s="2"/>
      <c r="AA358" s="2"/>
      <c r="AB358" s="2"/>
      <c r="AC358" s="2"/>
      <c r="AD358" s="2"/>
      <c r="AE358" s="2"/>
      <c r="AF358" s="2"/>
      <c r="AG358" s="2"/>
      <c r="AH358" s="2"/>
      <c r="AI358" s="2"/>
      <c r="AJ358" s="2"/>
      <c r="AK358" s="2"/>
      <c r="AL358" s="2"/>
      <c r="AM358" s="2"/>
    </row>
    <row r="359" spans="16:39" x14ac:dyDescent="0.2">
      <c r="P359" s="2"/>
      <c r="Q359" s="2"/>
      <c r="S359" s="2"/>
      <c r="U359" s="2"/>
      <c r="V359" s="2"/>
      <c r="W359" s="2"/>
      <c r="X359" s="2"/>
      <c r="Y359" s="2"/>
      <c r="Z359" s="2"/>
      <c r="AA359" s="2"/>
      <c r="AB359" s="2"/>
      <c r="AC359" s="2"/>
      <c r="AD359" s="2"/>
      <c r="AE359" s="2"/>
      <c r="AF359" s="2"/>
      <c r="AG359" s="2"/>
      <c r="AH359" s="2"/>
      <c r="AI359" s="2"/>
      <c r="AJ359" s="2"/>
      <c r="AK359" s="2"/>
      <c r="AL359" s="2"/>
      <c r="AM359" s="2"/>
    </row>
    <row r="360" spans="16:39" x14ac:dyDescent="0.2">
      <c r="P360" s="2"/>
      <c r="Q360" s="2"/>
      <c r="S360" s="2"/>
      <c r="U360" s="2"/>
      <c r="V360" s="2"/>
      <c r="W360" s="2"/>
      <c r="X360" s="2"/>
      <c r="Y360" s="2"/>
      <c r="Z360" s="2"/>
      <c r="AA360" s="2"/>
      <c r="AB360" s="2"/>
      <c r="AC360" s="2"/>
      <c r="AD360" s="2"/>
      <c r="AE360" s="2"/>
      <c r="AF360" s="2"/>
      <c r="AG360" s="2"/>
      <c r="AH360" s="2"/>
      <c r="AI360" s="2"/>
      <c r="AJ360" s="2"/>
      <c r="AK360" s="2"/>
      <c r="AL360" s="2"/>
      <c r="AM360" s="2"/>
    </row>
    <row r="361" spans="16:39" x14ac:dyDescent="0.2">
      <c r="P361" s="2"/>
      <c r="Q361" s="2"/>
      <c r="S361" s="2"/>
      <c r="U361" s="2"/>
      <c r="V361" s="2"/>
      <c r="W361" s="2"/>
      <c r="X361" s="2"/>
      <c r="Y361" s="2"/>
      <c r="Z361" s="2"/>
      <c r="AA361" s="2"/>
      <c r="AB361" s="2"/>
      <c r="AC361" s="2"/>
      <c r="AD361" s="2"/>
      <c r="AE361" s="2"/>
      <c r="AF361" s="2"/>
      <c r="AG361" s="2"/>
      <c r="AH361" s="2"/>
      <c r="AI361" s="2"/>
      <c r="AJ361" s="2"/>
      <c r="AK361" s="2"/>
      <c r="AL361" s="2"/>
      <c r="AM361" s="2"/>
    </row>
    <row r="362" spans="16:39" x14ac:dyDescent="0.2">
      <c r="P362" s="2"/>
      <c r="Q362" s="2"/>
      <c r="S362" s="2"/>
      <c r="U362" s="2"/>
      <c r="V362" s="2"/>
      <c r="W362" s="2"/>
      <c r="X362" s="2"/>
      <c r="Y362" s="2"/>
      <c r="Z362" s="2"/>
      <c r="AA362" s="2"/>
      <c r="AB362" s="2"/>
      <c r="AC362" s="2"/>
      <c r="AD362" s="2"/>
      <c r="AE362" s="2"/>
      <c r="AF362" s="2"/>
      <c r="AG362" s="2"/>
      <c r="AH362" s="2"/>
      <c r="AI362" s="2"/>
      <c r="AJ362" s="2"/>
      <c r="AK362" s="2"/>
      <c r="AL362" s="2"/>
      <c r="AM362" s="2"/>
    </row>
    <row r="363" spans="16:39" x14ac:dyDescent="0.2">
      <c r="P363" s="2"/>
      <c r="Q363" s="2"/>
      <c r="S363" s="2"/>
      <c r="U363" s="2"/>
      <c r="V363" s="2"/>
      <c r="W363" s="2"/>
      <c r="X363" s="2"/>
      <c r="Y363" s="2"/>
      <c r="Z363" s="2"/>
      <c r="AA363" s="2"/>
      <c r="AB363" s="2"/>
      <c r="AC363" s="2"/>
      <c r="AD363" s="2"/>
      <c r="AE363" s="2"/>
      <c r="AF363" s="2"/>
      <c r="AG363" s="2"/>
      <c r="AH363" s="2"/>
      <c r="AI363" s="2"/>
      <c r="AJ363" s="2"/>
      <c r="AK363" s="2"/>
      <c r="AL363" s="2"/>
      <c r="AM363" s="2"/>
    </row>
    <row r="364" spans="16:39" x14ac:dyDescent="0.2">
      <c r="P364" s="2"/>
      <c r="Q364" s="2"/>
      <c r="S364" s="2"/>
      <c r="U364" s="2"/>
      <c r="V364" s="2"/>
      <c r="W364" s="2"/>
      <c r="X364" s="2"/>
      <c r="Y364" s="2"/>
      <c r="Z364" s="2"/>
      <c r="AA364" s="2"/>
      <c r="AB364" s="2"/>
      <c r="AC364" s="2"/>
      <c r="AD364" s="2"/>
      <c r="AE364" s="2"/>
      <c r="AF364" s="2"/>
      <c r="AG364" s="2"/>
      <c r="AH364" s="2"/>
      <c r="AI364" s="2"/>
      <c r="AJ364" s="2"/>
      <c r="AK364" s="2"/>
      <c r="AL364" s="2"/>
      <c r="AM364" s="2"/>
    </row>
    <row r="365" spans="16:39" x14ac:dyDescent="0.2">
      <c r="P365" s="2"/>
      <c r="Q365" s="2"/>
      <c r="S365" s="2"/>
      <c r="U365" s="2"/>
      <c r="V365" s="2"/>
      <c r="W365" s="2"/>
      <c r="X365" s="2"/>
      <c r="Y365" s="2"/>
      <c r="Z365" s="2"/>
      <c r="AA365" s="2"/>
      <c r="AB365" s="2"/>
      <c r="AC365" s="2"/>
      <c r="AD365" s="2"/>
      <c r="AE365" s="2"/>
      <c r="AF365" s="2"/>
      <c r="AG365" s="2"/>
      <c r="AH365" s="2"/>
      <c r="AI365" s="2"/>
      <c r="AJ365" s="2"/>
      <c r="AK365" s="2"/>
      <c r="AL365" s="2"/>
      <c r="AM365" s="2"/>
    </row>
    <row r="366" spans="16:39" x14ac:dyDescent="0.2">
      <c r="P366" s="2"/>
      <c r="Q366" s="2"/>
      <c r="S366" s="2"/>
      <c r="U366" s="2"/>
      <c r="V366" s="2"/>
      <c r="W366" s="2"/>
      <c r="X366" s="2"/>
      <c r="Y366" s="2"/>
      <c r="Z366" s="2"/>
      <c r="AA366" s="2"/>
      <c r="AB366" s="2"/>
      <c r="AC366" s="2"/>
      <c r="AD366" s="2"/>
      <c r="AE366" s="2"/>
      <c r="AF366" s="2"/>
      <c r="AG366" s="2"/>
      <c r="AH366" s="2"/>
      <c r="AI366" s="2"/>
      <c r="AJ366" s="2"/>
      <c r="AK366" s="2"/>
      <c r="AL366" s="2"/>
      <c r="AM366" s="2"/>
    </row>
    <row r="367" spans="16:39" x14ac:dyDescent="0.2">
      <c r="P367" s="2"/>
      <c r="Q367" s="2"/>
      <c r="S367" s="2"/>
      <c r="U367" s="2"/>
      <c r="V367" s="2"/>
      <c r="W367" s="2"/>
      <c r="X367" s="2"/>
      <c r="Y367" s="2"/>
      <c r="Z367" s="2"/>
      <c r="AA367" s="2"/>
      <c r="AB367" s="2"/>
      <c r="AC367" s="2"/>
      <c r="AD367" s="2"/>
      <c r="AE367" s="2"/>
      <c r="AF367" s="2"/>
      <c r="AG367" s="2"/>
      <c r="AH367" s="2"/>
      <c r="AI367" s="2"/>
      <c r="AJ367" s="2"/>
      <c r="AK367" s="2"/>
      <c r="AL367" s="2"/>
      <c r="AM367" s="2"/>
    </row>
    <row r="368" spans="16:39" x14ac:dyDescent="0.2">
      <c r="P368" s="2"/>
      <c r="Q368" s="2"/>
      <c r="S368" s="2"/>
      <c r="U368" s="2"/>
      <c r="V368" s="2"/>
      <c r="W368" s="2"/>
      <c r="X368" s="2"/>
      <c r="Y368" s="2"/>
      <c r="Z368" s="2"/>
      <c r="AA368" s="2"/>
      <c r="AB368" s="2"/>
      <c r="AC368" s="2"/>
      <c r="AD368" s="2"/>
      <c r="AE368" s="2"/>
      <c r="AF368" s="2"/>
      <c r="AG368" s="2"/>
      <c r="AH368" s="2"/>
      <c r="AI368" s="2"/>
      <c r="AJ368" s="2"/>
      <c r="AK368" s="2"/>
      <c r="AL368" s="2"/>
      <c r="AM368" s="2"/>
    </row>
    <row r="369" spans="16:39" x14ac:dyDescent="0.2">
      <c r="P369" s="2"/>
      <c r="Q369" s="2"/>
      <c r="S369" s="2"/>
      <c r="U369" s="2"/>
      <c r="V369" s="2"/>
      <c r="W369" s="2"/>
      <c r="X369" s="2"/>
      <c r="Y369" s="2"/>
      <c r="Z369" s="2"/>
      <c r="AA369" s="2"/>
      <c r="AB369" s="2"/>
      <c r="AC369" s="2"/>
      <c r="AD369" s="2"/>
      <c r="AE369" s="2"/>
      <c r="AF369" s="2"/>
      <c r="AG369" s="2"/>
      <c r="AH369" s="2"/>
      <c r="AI369" s="2"/>
      <c r="AJ369" s="2"/>
      <c r="AK369" s="2"/>
      <c r="AL369" s="2"/>
      <c r="AM369" s="2"/>
    </row>
    <row r="370" spans="16:39" x14ac:dyDescent="0.2">
      <c r="P370" s="2"/>
      <c r="Q370" s="2"/>
      <c r="S370" s="2"/>
      <c r="U370" s="2"/>
      <c r="V370" s="2"/>
      <c r="W370" s="2"/>
      <c r="X370" s="2"/>
      <c r="Y370" s="2"/>
      <c r="Z370" s="2"/>
      <c r="AA370" s="2"/>
      <c r="AB370" s="2"/>
      <c r="AC370" s="2"/>
      <c r="AD370" s="2"/>
      <c r="AE370" s="2"/>
      <c r="AF370" s="2"/>
      <c r="AG370" s="2"/>
      <c r="AH370" s="2"/>
      <c r="AI370" s="2"/>
      <c r="AJ370" s="2"/>
      <c r="AK370" s="2"/>
      <c r="AL370" s="2"/>
      <c r="AM370" s="2"/>
    </row>
    <row r="371" spans="16:39" x14ac:dyDescent="0.2">
      <c r="P371" s="2"/>
      <c r="Q371" s="2"/>
      <c r="S371" s="2"/>
      <c r="U371" s="2"/>
      <c r="V371" s="2"/>
      <c r="W371" s="2"/>
      <c r="X371" s="2"/>
      <c r="Y371" s="2"/>
      <c r="Z371" s="2"/>
      <c r="AA371" s="2"/>
      <c r="AB371" s="2"/>
      <c r="AC371" s="2"/>
      <c r="AD371" s="2"/>
      <c r="AE371" s="2"/>
      <c r="AF371" s="2"/>
      <c r="AG371" s="2"/>
      <c r="AH371" s="2"/>
      <c r="AI371" s="2"/>
      <c r="AJ371" s="2"/>
      <c r="AK371" s="2"/>
      <c r="AL371" s="2"/>
      <c r="AM371" s="2"/>
    </row>
    <row r="372" spans="16:39" x14ac:dyDescent="0.2">
      <c r="P372" s="2"/>
      <c r="Q372" s="2"/>
      <c r="S372" s="2"/>
      <c r="U372" s="2"/>
      <c r="V372" s="2"/>
      <c r="W372" s="2"/>
      <c r="X372" s="2"/>
      <c r="Y372" s="2"/>
      <c r="Z372" s="2"/>
      <c r="AA372" s="2"/>
      <c r="AB372" s="2"/>
      <c r="AC372" s="2"/>
      <c r="AD372" s="2"/>
      <c r="AE372" s="2"/>
      <c r="AF372" s="2"/>
      <c r="AG372" s="2"/>
      <c r="AH372" s="2"/>
      <c r="AI372" s="2"/>
      <c r="AJ372" s="2"/>
      <c r="AK372" s="2"/>
      <c r="AL372" s="2"/>
      <c r="AM372" s="2"/>
    </row>
    <row r="373" spans="16:39" x14ac:dyDescent="0.2">
      <c r="P373" s="2"/>
      <c r="Q373" s="2"/>
      <c r="S373" s="2"/>
      <c r="U373" s="2"/>
      <c r="V373" s="2"/>
      <c r="W373" s="2"/>
      <c r="X373" s="2"/>
      <c r="Y373" s="2"/>
      <c r="Z373" s="2"/>
      <c r="AA373" s="2"/>
      <c r="AB373" s="2"/>
      <c r="AC373" s="2"/>
      <c r="AD373" s="2"/>
      <c r="AE373" s="2"/>
      <c r="AF373" s="2"/>
      <c r="AG373" s="2"/>
      <c r="AH373" s="2"/>
      <c r="AI373" s="2"/>
      <c r="AJ373" s="2"/>
      <c r="AK373" s="2"/>
      <c r="AL373" s="2"/>
      <c r="AM373" s="2"/>
    </row>
    <row r="374" spans="16:39" x14ac:dyDescent="0.2">
      <c r="P374" s="2"/>
      <c r="Q374" s="2"/>
      <c r="S374" s="2"/>
      <c r="U374" s="2"/>
      <c r="V374" s="2"/>
      <c r="W374" s="2"/>
      <c r="X374" s="2"/>
      <c r="Y374" s="2"/>
      <c r="Z374" s="2"/>
      <c r="AA374" s="2"/>
      <c r="AB374" s="2"/>
      <c r="AC374" s="2"/>
      <c r="AD374" s="2"/>
      <c r="AE374" s="2"/>
      <c r="AF374" s="2"/>
      <c r="AG374" s="2"/>
      <c r="AH374" s="2"/>
      <c r="AI374" s="2"/>
      <c r="AJ374" s="2"/>
      <c r="AK374" s="2"/>
      <c r="AL374" s="2"/>
      <c r="AM374" s="2"/>
    </row>
    <row r="375" spans="16:39" x14ac:dyDescent="0.2">
      <c r="P375" s="2"/>
      <c r="Q375" s="2"/>
      <c r="S375" s="2"/>
      <c r="U375" s="2"/>
      <c r="V375" s="2"/>
      <c r="W375" s="2"/>
      <c r="X375" s="2"/>
      <c r="Y375" s="2"/>
      <c r="Z375" s="2"/>
      <c r="AA375" s="2"/>
      <c r="AB375" s="2"/>
      <c r="AC375" s="2"/>
      <c r="AD375" s="2"/>
      <c r="AE375" s="2"/>
      <c r="AF375" s="2"/>
      <c r="AG375" s="2"/>
      <c r="AH375" s="2"/>
      <c r="AI375" s="2"/>
      <c r="AJ375" s="2"/>
      <c r="AK375" s="2"/>
      <c r="AL375" s="2"/>
      <c r="AM375" s="2"/>
    </row>
    <row r="376" spans="16:39" x14ac:dyDescent="0.2">
      <c r="P376" s="2"/>
      <c r="Q376" s="2"/>
      <c r="S376" s="2"/>
      <c r="U376" s="2"/>
      <c r="V376" s="2"/>
      <c r="W376" s="2"/>
      <c r="X376" s="2"/>
      <c r="Y376" s="2"/>
      <c r="Z376" s="2"/>
      <c r="AA376" s="2"/>
      <c r="AB376" s="2"/>
      <c r="AC376" s="2"/>
      <c r="AD376" s="2"/>
      <c r="AE376" s="2"/>
      <c r="AF376" s="2"/>
      <c r="AG376" s="2"/>
      <c r="AH376" s="2"/>
      <c r="AI376" s="2"/>
      <c r="AJ376" s="2"/>
      <c r="AK376" s="2"/>
      <c r="AL376" s="2"/>
      <c r="AM376" s="2"/>
    </row>
    <row r="377" spans="16:39" x14ac:dyDescent="0.2">
      <c r="P377" s="2"/>
      <c r="Q377" s="2"/>
      <c r="S377" s="2"/>
      <c r="U377" s="2"/>
      <c r="V377" s="2"/>
      <c r="W377" s="2"/>
      <c r="X377" s="2"/>
      <c r="Y377" s="2"/>
      <c r="Z377" s="2"/>
      <c r="AA377" s="2"/>
      <c r="AB377" s="2"/>
      <c r="AC377" s="2"/>
      <c r="AD377" s="2"/>
      <c r="AE377" s="2"/>
      <c r="AF377" s="2"/>
      <c r="AG377" s="2"/>
      <c r="AH377" s="2"/>
      <c r="AI377" s="2"/>
      <c r="AJ377" s="2"/>
      <c r="AK377" s="2"/>
      <c r="AL377" s="2"/>
      <c r="AM377" s="2"/>
    </row>
    <row r="378" spans="16:39" x14ac:dyDescent="0.2">
      <c r="P378" s="2"/>
      <c r="Q378" s="2"/>
      <c r="S378" s="2"/>
      <c r="U378" s="2"/>
      <c r="V378" s="2"/>
      <c r="W378" s="2"/>
      <c r="X378" s="2"/>
      <c r="Y378" s="2"/>
      <c r="Z378" s="2"/>
      <c r="AA378" s="2"/>
      <c r="AB378" s="2"/>
      <c r="AC378" s="2"/>
      <c r="AD378" s="2"/>
      <c r="AE378" s="2"/>
      <c r="AF378" s="2"/>
      <c r="AG378" s="2"/>
      <c r="AH378" s="2"/>
      <c r="AI378" s="2"/>
      <c r="AJ378" s="2"/>
      <c r="AK378" s="2"/>
      <c r="AL378" s="2"/>
      <c r="AM378" s="2"/>
    </row>
    <row r="379" spans="16:39" x14ac:dyDescent="0.2">
      <c r="P379" s="2"/>
      <c r="Q379" s="2"/>
      <c r="S379" s="2"/>
      <c r="U379" s="2"/>
      <c r="V379" s="2"/>
      <c r="W379" s="2"/>
      <c r="X379" s="2"/>
      <c r="Y379" s="2"/>
      <c r="Z379" s="2"/>
      <c r="AA379" s="2"/>
      <c r="AB379" s="2"/>
      <c r="AC379" s="2"/>
      <c r="AD379" s="2"/>
      <c r="AE379" s="2"/>
      <c r="AF379" s="2"/>
      <c r="AG379" s="2"/>
      <c r="AH379" s="2"/>
      <c r="AI379" s="2"/>
      <c r="AJ379" s="2"/>
      <c r="AK379" s="2"/>
      <c r="AL379" s="2"/>
      <c r="AM379" s="2"/>
    </row>
    <row r="380" spans="16:39" x14ac:dyDescent="0.2">
      <c r="P380" s="2"/>
      <c r="Q380" s="2"/>
      <c r="S380" s="2"/>
      <c r="U380" s="2"/>
      <c r="V380" s="2"/>
      <c r="W380" s="2"/>
      <c r="X380" s="2"/>
      <c r="Y380" s="2"/>
      <c r="Z380" s="2"/>
      <c r="AA380" s="2"/>
      <c r="AB380" s="2"/>
      <c r="AC380" s="2"/>
      <c r="AD380" s="2"/>
      <c r="AE380" s="2"/>
      <c r="AF380" s="2"/>
      <c r="AG380" s="2"/>
      <c r="AH380" s="2"/>
      <c r="AI380" s="2"/>
      <c r="AJ380" s="2"/>
      <c r="AK380" s="2"/>
      <c r="AL380" s="2"/>
      <c r="AM380" s="2"/>
    </row>
    <row r="381" spans="16:39" x14ac:dyDescent="0.2">
      <c r="P381" s="2"/>
      <c r="Q381" s="2"/>
      <c r="S381" s="2"/>
      <c r="U381" s="2"/>
      <c r="V381" s="2"/>
      <c r="W381" s="2"/>
      <c r="X381" s="2"/>
      <c r="Y381" s="2"/>
      <c r="Z381" s="2"/>
      <c r="AA381" s="2"/>
      <c r="AB381" s="2"/>
      <c r="AC381" s="2"/>
      <c r="AD381" s="2"/>
      <c r="AE381" s="2"/>
      <c r="AF381" s="2"/>
      <c r="AG381" s="2"/>
      <c r="AH381" s="2"/>
      <c r="AI381" s="2"/>
      <c r="AJ381" s="2"/>
      <c r="AK381" s="2"/>
      <c r="AL381" s="2"/>
      <c r="AM381" s="2"/>
    </row>
    <row r="382" spans="16:39" x14ac:dyDescent="0.2">
      <c r="P382" s="2"/>
      <c r="Q382" s="2"/>
      <c r="S382" s="2"/>
      <c r="U382" s="2"/>
      <c r="V382" s="2"/>
      <c r="W382" s="2"/>
      <c r="X382" s="2"/>
      <c r="Y382" s="2"/>
      <c r="Z382" s="2"/>
      <c r="AA382" s="2"/>
      <c r="AB382" s="2"/>
      <c r="AC382" s="2"/>
      <c r="AD382" s="2"/>
      <c r="AE382" s="2"/>
      <c r="AF382" s="2"/>
      <c r="AG382" s="2"/>
      <c r="AH382" s="2"/>
      <c r="AI382" s="2"/>
      <c r="AJ382" s="2"/>
      <c r="AK382" s="2"/>
      <c r="AL382" s="2"/>
      <c r="AM382" s="2"/>
    </row>
    <row r="383" spans="16:39" x14ac:dyDescent="0.2">
      <c r="P383" s="2"/>
      <c r="Q383" s="2"/>
      <c r="S383" s="2"/>
      <c r="U383" s="2"/>
      <c r="V383" s="2"/>
      <c r="W383" s="2"/>
      <c r="X383" s="2"/>
      <c r="Y383" s="2"/>
      <c r="Z383" s="2"/>
      <c r="AA383" s="2"/>
      <c r="AB383" s="2"/>
      <c r="AC383" s="2"/>
      <c r="AD383" s="2"/>
      <c r="AE383" s="2"/>
      <c r="AF383" s="2"/>
      <c r="AG383" s="2"/>
      <c r="AH383" s="2"/>
      <c r="AI383" s="2"/>
      <c r="AJ383" s="2"/>
      <c r="AK383" s="2"/>
      <c r="AL383" s="2"/>
      <c r="AM383" s="2"/>
    </row>
    <row r="384" spans="16:39" x14ac:dyDescent="0.2">
      <c r="P384" s="2"/>
      <c r="Q384" s="2"/>
      <c r="S384" s="2"/>
      <c r="U384" s="2"/>
      <c r="V384" s="2"/>
      <c r="W384" s="2"/>
      <c r="X384" s="2"/>
      <c r="Y384" s="2"/>
      <c r="Z384" s="2"/>
      <c r="AA384" s="2"/>
      <c r="AB384" s="2"/>
      <c r="AC384" s="2"/>
      <c r="AD384" s="2"/>
      <c r="AE384" s="2"/>
      <c r="AF384" s="2"/>
      <c r="AG384" s="2"/>
      <c r="AH384" s="2"/>
      <c r="AI384" s="2"/>
      <c r="AJ384" s="2"/>
      <c r="AK384" s="2"/>
      <c r="AL384" s="2"/>
      <c r="AM384" s="2"/>
    </row>
    <row r="385" spans="16:39" x14ac:dyDescent="0.2">
      <c r="P385" s="2"/>
      <c r="Q385" s="2"/>
      <c r="S385" s="2"/>
      <c r="U385" s="2"/>
      <c r="V385" s="2"/>
      <c r="W385" s="2"/>
      <c r="X385" s="2"/>
      <c r="Y385" s="2"/>
      <c r="Z385" s="2"/>
      <c r="AA385" s="2"/>
      <c r="AB385" s="2"/>
      <c r="AC385" s="2"/>
      <c r="AD385" s="2"/>
      <c r="AE385" s="2"/>
      <c r="AF385" s="2"/>
      <c r="AG385" s="2"/>
      <c r="AH385" s="2"/>
      <c r="AI385" s="2"/>
      <c r="AJ385" s="2"/>
      <c r="AK385" s="2"/>
      <c r="AL385" s="2"/>
      <c r="AM385" s="2"/>
    </row>
    <row r="386" spans="16:39" x14ac:dyDescent="0.2">
      <c r="P386" s="2"/>
      <c r="Q386" s="2"/>
      <c r="S386" s="2"/>
      <c r="U386" s="2"/>
      <c r="V386" s="2"/>
      <c r="W386" s="2"/>
      <c r="X386" s="2"/>
      <c r="Y386" s="2"/>
      <c r="Z386" s="2"/>
      <c r="AA386" s="2"/>
      <c r="AB386" s="2"/>
      <c r="AC386" s="2"/>
      <c r="AD386" s="2"/>
      <c r="AE386" s="2"/>
      <c r="AF386" s="2"/>
      <c r="AG386" s="2"/>
      <c r="AH386" s="2"/>
      <c r="AI386" s="2"/>
      <c r="AJ386" s="2"/>
      <c r="AK386" s="2"/>
      <c r="AL386" s="2"/>
      <c r="AM386" s="2"/>
    </row>
    <row r="387" spans="16:39" x14ac:dyDescent="0.2">
      <c r="P387" s="2"/>
      <c r="Q387" s="2"/>
      <c r="S387" s="2"/>
      <c r="U387" s="2"/>
      <c r="V387" s="2"/>
      <c r="W387" s="2"/>
      <c r="X387" s="2"/>
      <c r="Y387" s="2"/>
      <c r="Z387" s="2"/>
      <c r="AA387" s="2"/>
      <c r="AB387" s="2"/>
      <c r="AC387" s="2"/>
      <c r="AD387" s="2"/>
      <c r="AE387" s="2"/>
      <c r="AF387" s="2"/>
      <c r="AG387" s="2"/>
      <c r="AH387" s="2"/>
      <c r="AI387" s="2"/>
      <c r="AJ387" s="2"/>
      <c r="AK387" s="2"/>
      <c r="AL387" s="2"/>
      <c r="AM387" s="2"/>
    </row>
    <row r="388" spans="16:39" x14ac:dyDescent="0.2">
      <c r="P388" s="2"/>
      <c r="Q388" s="2"/>
      <c r="S388" s="2"/>
      <c r="U388" s="2"/>
      <c r="V388" s="2"/>
      <c r="W388" s="2"/>
      <c r="X388" s="2"/>
      <c r="Y388" s="2"/>
      <c r="Z388" s="2"/>
      <c r="AA388" s="2"/>
      <c r="AB388" s="2"/>
      <c r="AC388" s="2"/>
      <c r="AD388" s="2"/>
      <c r="AE388" s="2"/>
      <c r="AF388" s="2"/>
      <c r="AG388" s="2"/>
      <c r="AH388" s="2"/>
      <c r="AI388" s="2"/>
      <c r="AJ388" s="2"/>
      <c r="AK388" s="2"/>
      <c r="AL388" s="2"/>
      <c r="AM388" s="2"/>
    </row>
    <row r="389" spans="16:39" x14ac:dyDescent="0.2">
      <c r="P389" s="2"/>
      <c r="Q389" s="2"/>
      <c r="S389" s="2"/>
      <c r="U389" s="2"/>
      <c r="V389" s="2"/>
      <c r="W389" s="2"/>
      <c r="X389" s="2"/>
      <c r="Y389" s="2"/>
      <c r="Z389" s="2"/>
      <c r="AA389" s="2"/>
      <c r="AB389" s="2"/>
      <c r="AC389" s="2"/>
      <c r="AD389" s="2"/>
      <c r="AE389" s="2"/>
      <c r="AF389" s="2"/>
      <c r="AG389" s="2"/>
      <c r="AH389" s="2"/>
      <c r="AI389" s="2"/>
      <c r="AJ389" s="2"/>
      <c r="AK389" s="2"/>
      <c r="AL389" s="2"/>
      <c r="AM389" s="2"/>
    </row>
    <row r="390" spans="16:39" x14ac:dyDescent="0.2">
      <c r="P390" s="2"/>
      <c r="Q390" s="2"/>
      <c r="S390" s="2"/>
      <c r="U390" s="2"/>
      <c r="V390" s="2"/>
      <c r="W390" s="2"/>
      <c r="X390" s="2"/>
      <c r="Y390" s="2"/>
      <c r="Z390" s="2"/>
      <c r="AA390" s="2"/>
      <c r="AB390" s="2"/>
      <c r="AC390" s="2"/>
      <c r="AD390" s="2"/>
      <c r="AE390" s="2"/>
      <c r="AF390" s="2"/>
      <c r="AG390" s="2"/>
      <c r="AH390" s="2"/>
      <c r="AI390" s="2"/>
      <c r="AJ390" s="2"/>
      <c r="AK390" s="2"/>
      <c r="AL390" s="2"/>
      <c r="AM390" s="2"/>
    </row>
    <row r="391" spans="16:39" x14ac:dyDescent="0.2">
      <c r="P391" s="2"/>
      <c r="Q391" s="2"/>
      <c r="S391" s="2"/>
      <c r="U391" s="2"/>
      <c r="V391" s="2"/>
      <c r="W391" s="2"/>
      <c r="X391" s="2"/>
      <c r="Y391" s="2"/>
      <c r="Z391" s="2"/>
      <c r="AA391" s="2"/>
      <c r="AB391" s="2"/>
      <c r="AC391" s="2"/>
      <c r="AD391" s="2"/>
      <c r="AE391" s="2"/>
      <c r="AF391" s="2"/>
      <c r="AG391" s="2"/>
      <c r="AH391" s="2"/>
      <c r="AI391" s="2"/>
      <c r="AJ391" s="2"/>
      <c r="AK391" s="2"/>
      <c r="AL391" s="2"/>
      <c r="AM391" s="2"/>
    </row>
    <row r="392" spans="16:39" x14ac:dyDescent="0.2">
      <c r="P392" s="2"/>
      <c r="Q392" s="2"/>
      <c r="S392" s="2"/>
      <c r="U392" s="2"/>
      <c r="V392" s="2"/>
      <c r="W392" s="2"/>
      <c r="X392" s="2"/>
      <c r="Y392" s="2"/>
      <c r="Z392" s="2"/>
      <c r="AA392" s="2"/>
      <c r="AB392" s="2"/>
      <c r="AC392" s="2"/>
      <c r="AD392" s="2"/>
      <c r="AE392" s="2"/>
      <c r="AF392" s="2"/>
      <c r="AG392" s="2"/>
      <c r="AH392" s="2"/>
      <c r="AI392" s="2"/>
      <c r="AJ392" s="2"/>
      <c r="AK392" s="2"/>
      <c r="AL392" s="2"/>
      <c r="AM392" s="2"/>
    </row>
    <row r="393" spans="16:39" x14ac:dyDescent="0.2">
      <c r="P393" s="2"/>
      <c r="Q393" s="2"/>
      <c r="S393" s="2"/>
      <c r="U393" s="2"/>
      <c r="V393" s="2"/>
      <c r="W393" s="2"/>
      <c r="X393" s="2"/>
      <c r="Y393" s="2"/>
      <c r="Z393" s="2"/>
      <c r="AA393" s="2"/>
      <c r="AB393" s="2"/>
      <c r="AC393" s="2"/>
      <c r="AD393" s="2"/>
      <c r="AE393" s="2"/>
      <c r="AF393" s="2"/>
      <c r="AG393" s="2"/>
      <c r="AH393" s="2"/>
      <c r="AI393" s="2"/>
      <c r="AJ393" s="2"/>
      <c r="AK393" s="2"/>
      <c r="AL393" s="2"/>
      <c r="AM393" s="2"/>
    </row>
    <row r="394" spans="16:39" x14ac:dyDescent="0.2">
      <c r="P394" s="2"/>
      <c r="Q394" s="2"/>
      <c r="S394" s="2"/>
      <c r="U394" s="2"/>
      <c r="V394" s="2"/>
      <c r="W394" s="2"/>
      <c r="X394" s="2"/>
      <c r="Y394" s="2"/>
      <c r="Z394" s="2"/>
      <c r="AA394" s="2"/>
      <c r="AB394" s="2"/>
      <c r="AC394" s="2"/>
      <c r="AD394" s="2"/>
      <c r="AE394" s="2"/>
      <c r="AF394" s="2"/>
      <c r="AG394" s="2"/>
      <c r="AH394" s="2"/>
      <c r="AI394" s="2"/>
      <c r="AJ394" s="2"/>
      <c r="AK394" s="2"/>
      <c r="AL394" s="2"/>
      <c r="AM394" s="2"/>
    </row>
    <row r="395" spans="16:39" x14ac:dyDescent="0.2">
      <c r="P395" s="2"/>
      <c r="Q395" s="2"/>
      <c r="S395" s="2"/>
      <c r="U395" s="2"/>
      <c r="V395" s="2"/>
      <c r="W395" s="2"/>
      <c r="X395" s="2"/>
      <c r="Y395" s="2"/>
      <c r="Z395" s="2"/>
      <c r="AA395" s="2"/>
      <c r="AB395" s="2"/>
      <c r="AC395" s="2"/>
      <c r="AD395" s="2"/>
      <c r="AE395" s="2"/>
      <c r="AF395" s="2"/>
      <c r="AG395" s="2"/>
      <c r="AH395" s="2"/>
      <c r="AI395" s="2"/>
      <c r="AJ395" s="2"/>
      <c r="AK395" s="2"/>
      <c r="AL395" s="2"/>
      <c r="AM395" s="2"/>
    </row>
    <row r="396" spans="16:39" x14ac:dyDescent="0.2">
      <c r="P396" s="2"/>
      <c r="Q396" s="2"/>
      <c r="S396" s="2"/>
      <c r="U396" s="2"/>
      <c r="V396" s="2"/>
      <c r="W396" s="2"/>
      <c r="X396" s="2"/>
      <c r="Y396" s="2"/>
      <c r="Z396" s="2"/>
      <c r="AA396" s="2"/>
      <c r="AB396" s="2"/>
      <c r="AC396" s="2"/>
      <c r="AD396" s="2"/>
      <c r="AE396" s="2"/>
      <c r="AF396" s="2"/>
      <c r="AG396" s="2"/>
      <c r="AH396" s="2"/>
      <c r="AI396" s="2"/>
      <c r="AJ396" s="2"/>
      <c r="AK396" s="2"/>
      <c r="AL396" s="2"/>
      <c r="AM396" s="2"/>
    </row>
    <row r="397" spans="16:39" x14ac:dyDescent="0.2">
      <c r="P397" s="2"/>
      <c r="Q397" s="2"/>
      <c r="S397" s="2"/>
      <c r="U397" s="2"/>
      <c r="V397" s="2"/>
      <c r="W397" s="2"/>
      <c r="X397" s="2"/>
      <c r="Y397" s="2"/>
      <c r="Z397" s="2"/>
      <c r="AA397" s="2"/>
      <c r="AB397" s="2"/>
      <c r="AC397" s="2"/>
      <c r="AD397" s="2"/>
      <c r="AE397" s="2"/>
      <c r="AF397" s="2"/>
      <c r="AG397" s="2"/>
      <c r="AH397" s="2"/>
      <c r="AI397" s="2"/>
      <c r="AJ397" s="2"/>
      <c r="AK397" s="2"/>
      <c r="AL397" s="2"/>
      <c r="AM397" s="2"/>
    </row>
    <row r="398" spans="16:39" x14ac:dyDescent="0.2">
      <c r="P398" s="2"/>
      <c r="Q398" s="2"/>
      <c r="S398" s="2"/>
      <c r="U398" s="2"/>
      <c r="V398" s="2"/>
      <c r="W398" s="2"/>
      <c r="X398" s="2"/>
      <c r="Y398" s="2"/>
      <c r="Z398" s="2"/>
      <c r="AA398" s="2"/>
      <c r="AB398" s="2"/>
      <c r="AC398" s="2"/>
      <c r="AD398" s="2"/>
      <c r="AE398" s="2"/>
      <c r="AF398" s="2"/>
      <c r="AG398" s="2"/>
      <c r="AH398" s="2"/>
      <c r="AI398" s="2"/>
      <c r="AJ398" s="2"/>
      <c r="AK398" s="2"/>
      <c r="AL398" s="2"/>
      <c r="AM398" s="2"/>
    </row>
    <row r="399" spans="16:39" x14ac:dyDescent="0.2">
      <c r="P399" s="2"/>
      <c r="Q399" s="2"/>
      <c r="S399" s="2"/>
      <c r="U399" s="2"/>
      <c r="V399" s="2"/>
      <c r="W399" s="2"/>
      <c r="X399" s="2"/>
      <c r="Y399" s="2"/>
      <c r="Z399" s="2"/>
      <c r="AA399" s="2"/>
      <c r="AB399" s="2"/>
      <c r="AC399" s="2"/>
      <c r="AD399" s="2"/>
      <c r="AE399" s="2"/>
      <c r="AF399" s="2"/>
      <c r="AG399" s="2"/>
      <c r="AH399" s="2"/>
      <c r="AI399" s="2"/>
      <c r="AJ399" s="2"/>
      <c r="AK399" s="2"/>
      <c r="AL399" s="2"/>
      <c r="AM399" s="2"/>
    </row>
    <row r="400" spans="16:39" x14ac:dyDescent="0.2">
      <c r="P400" s="2"/>
      <c r="Q400" s="2"/>
      <c r="S400" s="2"/>
      <c r="U400" s="2"/>
      <c r="V400" s="2"/>
      <c r="W400" s="2"/>
      <c r="X400" s="2"/>
      <c r="Y400" s="2"/>
      <c r="Z400" s="2"/>
      <c r="AA400" s="2"/>
      <c r="AB400" s="2"/>
      <c r="AC400" s="2"/>
      <c r="AD400" s="2"/>
      <c r="AE400" s="2"/>
      <c r="AF400" s="2"/>
      <c r="AG400" s="2"/>
      <c r="AH400" s="2"/>
      <c r="AI400" s="2"/>
      <c r="AJ400" s="2"/>
      <c r="AK400" s="2"/>
      <c r="AL400" s="2"/>
      <c r="AM400" s="2"/>
    </row>
    <row r="401" spans="16:39" x14ac:dyDescent="0.2">
      <c r="P401" s="2"/>
      <c r="Q401" s="2"/>
      <c r="S401" s="2"/>
      <c r="U401" s="2"/>
      <c r="V401" s="2"/>
      <c r="W401" s="2"/>
      <c r="X401" s="2"/>
      <c r="Y401" s="2"/>
      <c r="Z401" s="2"/>
      <c r="AA401" s="2"/>
      <c r="AB401" s="2"/>
      <c r="AC401" s="2"/>
      <c r="AD401" s="2"/>
      <c r="AE401" s="2"/>
      <c r="AF401" s="2"/>
      <c r="AG401" s="2"/>
      <c r="AH401" s="2"/>
      <c r="AI401" s="2"/>
      <c r="AJ401" s="2"/>
      <c r="AK401" s="2"/>
      <c r="AL401" s="2"/>
      <c r="AM401" s="2"/>
    </row>
    <row r="402" spans="16:39" x14ac:dyDescent="0.2">
      <c r="P402" s="2"/>
      <c r="Q402" s="2"/>
      <c r="S402" s="2"/>
      <c r="U402" s="2"/>
      <c r="V402" s="2"/>
      <c r="W402" s="2"/>
      <c r="X402" s="2"/>
      <c r="Y402" s="2"/>
      <c r="Z402" s="2"/>
      <c r="AA402" s="2"/>
      <c r="AB402" s="2"/>
      <c r="AC402" s="2"/>
      <c r="AD402" s="2"/>
      <c r="AE402" s="2"/>
      <c r="AF402" s="2"/>
      <c r="AG402" s="2"/>
      <c r="AH402" s="2"/>
      <c r="AI402" s="2"/>
      <c r="AJ402" s="2"/>
      <c r="AK402" s="2"/>
      <c r="AL402" s="2"/>
      <c r="AM402" s="2"/>
    </row>
    <row r="403" spans="16:39" x14ac:dyDescent="0.2">
      <c r="P403" s="2"/>
      <c r="Q403" s="2"/>
      <c r="S403" s="2"/>
      <c r="U403" s="2"/>
      <c r="V403" s="2"/>
      <c r="W403" s="2"/>
      <c r="X403" s="2"/>
      <c r="Y403" s="2"/>
      <c r="Z403" s="2"/>
      <c r="AA403" s="2"/>
      <c r="AB403" s="2"/>
      <c r="AC403" s="2"/>
      <c r="AD403" s="2"/>
      <c r="AE403" s="2"/>
      <c r="AF403" s="2"/>
      <c r="AG403" s="2"/>
      <c r="AH403" s="2"/>
      <c r="AI403" s="2"/>
      <c r="AJ403" s="2"/>
      <c r="AK403" s="2"/>
      <c r="AL403" s="2"/>
      <c r="AM403" s="2"/>
    </row>
    <row r="404" spans="16:39" x14ac:dyDescent="0.2">
      <c r="P404" s="2"/>
      <c r="Q404" s="2"/>
      <c r="S404" s="2"/>
      <c r="U404" s="2"/>
      <c r="V404" s="2"/>
      <c r="W404" s="2"/>
      <c r="X404" s="2"/>
      <c r="Y404" s="2"/>
      <c r="Z404" s="2"/>
      <c r="AA404" s="2"/>
      <c r="AB404" s="2"/>
      <c r="AC404" s="2"/>
      <c r="AD404" s="2"/>
      <c r="AE404" s="2"/>
      <c r="AF404" s="2"/>
      <c r="AG404" s="2"/>
      <c r="AH404" s="2"/>
      <c r="AI404" s="2"/>
      <c r="AJ404" s="2"/>
      <c r="AK404" s="2"/>
      <c r="AL404" s="2"/>
      <c r="AM404" s="2"/>
    </row>
    <row r="405" spans="16:39" x14ac:dyDescent="0.2">
      <c r="P405" s="2"/>
      <c r="Q405" s="2"/>
      <c r="S405" s="2"/>
      <c r="U405" s="2"/>
      <c r="V405" s="2"/>
      <c r="W405" s="2"/>
      <c r="X405" s="2"/>
      <c r="Y405" s="2"/>
      <c r="Z405" s="2"/>
      <c r="AA405" s="2"/>
      <c r="AB405" s="2"/>
      <c r="AC405" s="2"/>
      <c r="AD405" s="2"/>
      <c r="AE405" s="2"/>
      <c r="AF405" s="2"/>
      <c r="AG405" s="2"/>
      <c r="AH405" s="2"/>
      <c r="AI405" s="2"/>
      <c r="AJ405" s="2"/>
      <c r="AK405" s="2"/>
      <c r="AL405" s="2"/>
      <c r="AM405" s="2"/>
    </row>
    <row r="406" spans="16:39" x14ac:dyDescent="0.2">
      <c r="P406" s="2"/>
      <c r="Q406" s="2"/>
      <c r="S406" s="2"/>
      <c r="U406" s="2"/>
      <c r="V406" s="2"/>
      <c r="W406" s="2"/>
      <c r="X406" s="2"/>
      <c r="Y406" s="2"/>
      <c r="Z406" s="2"/>
      <c r="AA406" s="2"/>
      <c r="AB406" s="2"/>
      <c r="AC406" s="2"/>
      <c r="AD406" s="2"/>
      <c r="AE406" s="2"/>
      <c r="AF406" s="2"/>
      <c r="AG406" s="2"/>
      <c r="AH406" s="2"/>
      <c r="AI406" s="2"/>
      <c r="AJ406" s="2"/>
      <c r="AK406" s="2"/>
      <c r="AL406" s="2"/>
      <c r="AM406" s="2"/>
    </row>
    <row r="407" spans="16:39" x14ac:dyDescent="0.2">
      <c r="P407" s="2"/>
      <c r="Q407" s="2"/>
      <c r="S407" s="2"/>
      <c r="U407" s="2"/>
      <c r="V407" s="2"/>
      <c r="W407" s="2"/>
      <c r="X407" s="2"/>
      <c r="Y407" s="2"/>
      <c r="Z407" s="2"/>
      <c r="AA407" s="2"/>
      <c r="AB407" s="2"/>
      <c r="AC407" s="2"/>
      <c r="AD407" s="2"/>
      <c r="AE407" s="2"/>
      <c r="AF407" s="2"/>
      <c r="AG407" s="2"/>
      <c r="AH407" s="2"/>
      <c r="AI407" s="2"/>
      <c r="AJ407" s="2"/>
      <c r="AK407" s="2"/>
      <c r="AL407" s="2"/>
      <c r="AM407" s="2"/>
    </row>
    <row r="408" spans="16:39" x14ac:dyDescent="0.2">
      <c r="P408" s="2"/>
      <c r="Q408" s="2"/>
      <c r="S408" s="2"/>
      <c r="U408" s="2"/>
      <c r="V408" s="2"/>
      <c r="W408" s="2"/>
      <c r="X408" s="2"/>
      <c r="Y408" s="2"/>
      <c r="Z408" s="2"/>
      <c r="AA408" s="2"/>
      <c r="AB408" s="2"/>
      <c r="AC408" s="2"/>
      <c r="AD408" s="2"/>
      <c r="AE408" s="2"/>
      <c r="AF408" s="2"/>
      <c r="AG408" s="2"/>
      <c r="AH408" s="2"/>
      <c r="AI408" s="2"/>
      <c r="AJ408" s="2"/>
      <c r="AK408" s="2"/>
      <c r="AL408" s="2"/>
      <c r="AM408" s="2"/>
    </row>
    <row r="409" spans="16:39" x14ac:dyDescent="0.2">
      <c r="P409" s="2"/>
      <c r="Q409" s="2"/>
      <c r="S409" s="2"/>
      <c r="U409" s="2"/>
      <c r="V409" s="2"/>
      <c r="W409" s="2"/>
      <c r="X409" s="2"/>
      <c r="Y409" s="2"/>
      <c r="Z409" s="2"/>
      <c r="AA409" s="2"/>
      <c r="AB409" s="2"/>
      <c r="AC409" s="2"/>
      <c r="AD409" s="2"/>
      <c r="AE409" s="2"/>
      <c r="AF409" s="2"/>
      <c r="AG409" s="2"/>
      <c r="AH409" s="2"/>
      <c r="AI409" s="2"/>
      <c r="AJ409" s="2"/>
      <c r="AK409" s="2"/>
      <c r="AL409" s="2"/>
      <c r="AM409" s="2"/>
    </row>
    <row r="410" spans="16:39" x14ac:dyDescent="0.2">
      <c r="P410" s="2"/>
      <c r="Q410" s="2"/>
      <c r="S410" s="2"/>
      <c r="U410" s="2"/>
      <c r="V410" s="2"/>
      <c r="W410" s="2"/>
      <c r="X410" s="2"/>
      <c r="Y410" s="2"/>
      <c r="Z410" s="2"/>
      <c r="AA410" s="2"/>
      <c r="AB410" s="2"/>
      <c r="AC410" s="2"/>
      <c r="AD410" s="2"/>
      <c r="AE410" s="2"/>
      <c r="AF410" s="2"/>
      <c r="AG410" s="2"/>
      <c r="AH410" s="2"/>
      <c r="AI410" s="2"/>
      <c r="AJ410" s="2"/>
      <c r="AK410" s="2"/>
      <c r="AL410" s="2"/>
      <c r="AM410" s="2"/>
    </row>
    <row r="411" spans="16:39" x14ac:dyDescent="0.2">
      <c r="P411" s="2"/>
      <c r="Q411" s="2"/>
      <c r="S411" s="2"/>
      <c r="U411" s="2"/>
      <c r="V411" s="2"/>
      <c r="W411" s="2"/>
      <c r="X411" s="2"/>
      <c r="Y411" s="2"/>
      <c r="Z411" s="2"/>
      <c r="AA411" s="2"/>
      <c r="AB411" s="2"/>
      <c r="AC411" s="2"/>
      <c r="AD411" s="2"/>
      <c r="AE411" s="2"/>
      <c r="AF411" s="2"/>
      <c r="AG411" s="2"/>
      <c r="AH411" s="2"/>
      <c r="AI411" s="2"/>
      <c r="AJ411" s="2"/>
      <c r="AK411" s="2"/>
      <c r="AL411" s="2"/>
      <c r="AM411" s="2"/>
    </row>
    <row r="412" spans="16:39" x14ac:dyDescent="0.2">
      <c r="P412" s="2"/>
      <c r="Q412" s="2"/>
      <c r="S412" s="2"/>
      <c r="U412" s="2"/>
      <c r="V412" s="2"/>
      <c r="W412" s="2"/>
      <c r="X412" s="2"/>
      <c r="Y412" s="2"/>
      <c r="Z412" s="2"/>
      <c r="AA412" s="2"/>
      <c r="AB412" s="2"/>
      <c r="AC412" s="2"/>
      <c r="AD412" s="2"/>
      <c r="AE412" s="2"/>
      <c r="AF412" s="2"/>
      <c r="AG412" s="2"/>
      <c r="AH412" s="2"/>
      <c r="AI412" s="2"/>
      <c r="AJ412" s="2"/>
      <c r="AK412" s="2"/>
      <c r="AL412" s="2"/>
      <c r="AM412" s="2"/>
    </row>
    <row r="413" spans="16:39" x14ac:dyDescent="0.2">
      <c r="P413" s="2"/>
      <c r="Q413" s="2"/>
      <c r="S413" s="2"/>
      <c r="U413" s="2"/>
      <c r="V413" s="2"/>
      <c r="W413" s="2"/>
      <c r="X413" s="2"/>
      <c r="Y413" s="2"/>
      <c r="Z413" s="2"/>
      <c r="AA413" s="2"/>
      <c r="AB413" s="2"/>
      <c r="AC413" s="2"/>
      <c r="AD413" s="2"/>
      <c r="AE413" s="2"/>
      <c r="AF413" s="2"/>
      <c r="AG413" s="2"/>
      <c r="AH413" s="2"/>
      <c r="AI413" s="2"/>
      <c r="AJ413" s="2"/>
      <c r="AK413" s="2"/>
      <c r="AL413" s="2"/>
      <c r="AM413" s="2"/>
    </row>
    <row r="414" spans="16:39" x14ac:dyDescent="0.2">
      <c r="P414" s="2"/>
      <c r="Q414" s="2"/>
      <c r="S414" s="2"/>
      <c r="U414" s="2"/>
      <c r="V414" s="2"/>
      <c r="W414" s="2"/>
      <c r="X414" s="2"/>
      <c r="Y414" s="2"/>
      <c r="Z414" s="2"/>
      <c r="AA414" s="2"/>
      <c r="AB414" s="2"/>
      <c r="AC414" s="2"/>
      <c r="AD414" s="2"/>
      <c r="AE414" s="2"/>
      <c r="AF414" s="2"/>
      <c r="AG414" s="2"/>
      <c r="AH414" s="2"/>
      <c r="AI414" s="2"/>
      <c r="AJ414" s="2"/>
      <c r="AK414" s="2"/>
      <c r="AL414" s="2"/>
      <c r="AM414" s="2"/>
    </row>
    <row r="415" spans="16:39" x14ac:dyDescent="0.2">
      <c r="P415" s="2"/>
      <c r="Q415" s="2"/>
      <c r="S415" s="2"/>
      <c r="U415" s="2"/>
      <c r="V415" s="2"/>
      <c r="W415" s="2"/>
      <c r="X415" s="2"/>
      <c r="Y415" s="2"/>
      <c r="Z415" s="2"/>
      <c r="AA415" s="2"/>
      <c r="AB415" s="2"/>
      <c r="AC415" s="2"/>
      <c r="AD415" s="2"/>
      <c r="AE415" s="2"/>
      <c r="AF415" s="2"/>
      <c r="AG415" s="2"/>
      <c r="AH415" s="2"/>
      <c r="AI415" s="2"/>
      <c r="AJ415" s="2"/>
      <c r="AK415" s="2"/>
      <c r="AL415" s="2"/>
      <c r="AM415" s="2"/>
    </row>
    <row r="416" spans="16:39" x14ac:dyDescent="0.2">
      <c r="P416" s="2"/>
      <c r="Q416" s="2"/>
      <c r="S416" s="2"/>
      <c r="U416" s="2"/>
      <c r="V416" s="2"/>
      <c r="W416" s="2"/>
      <c r="X416" s="2"/>
      <c r="Y416" s="2"/>
      <c r="Z416" s="2"/>
      <c r="AA416" s="2"/>
      <c r="AB416" s="2"/>
      <c r="AC416" s="2"/>
      <c r="AD416" s="2"/>
      <c r="AE416" s="2"/>
      <c r="AF416" s="2"/>
      <c r="AG416" s="2"/>
      <c r="AH416" s="2"/>
      <c r="AI416" s="2"/>
      <c r="AJ416" s="2"/>
      <c r="AK416" s="2"/>
      <c r="AL416" s="2"/>
      <c r="AM416" s="2"/>
    </row>
    <row r="417" spans="16:39" x14ac:dyDescent="0.2">
      <c r="P417" s="2"/>
      <c r="Q417" s="2"/>
      <c r="S417" s="2"/>
      <c r="U417" s="2"/>
      <c r="V417" s="2"/>
      <c r="W417" s="2"/>
      <c r="X417" s="2"/>
      <c r="Y417" s="2"/>
      <c r="Z417" s="2"/>
      <c r="AA417" s="2"/>
      <c r="AB417" s="2"/>
      <c r="AC417" s="2"/>
      <c r="AD417" s="2"/>
      <c r="AE417" s="2"/>
      <c r="AF417" s="2"/>
      <c r="AG417" s="2"/>
      <c r="AH417" s="2"/>
      <c r="AI417" s="2"/>
      <c r="AJ417" s="2"/>
      <c r="AK417" s="2"/>
      <c r="AL417" s="2"/>
      <c r="AM417" s="2"/>
    </row>
    <row r="418" spans="16:39" x14ac:dyDescent="0.2">
      <c r="P418" s="2"/>
      <c r="Q418" s="2"/>
      <c r="S418" s="2"/>
      <c r="U418" s="2"/>
      <c r="V418" s="2"/>
      <c r="W418" s="2"/>
      <c r="X418" s="2"/>
      <c r="Y418" s="2"/>
      <c r="Z418" s="2"/>
      <c r="AA418" s="2"/>
      <c r="AB418" s="2"/>
      <c r="AC418" s="2"/>
      <c r="AD418" s="2"/>
      <c r="AE418" s="2"/>
      <c r="AF418" s="2"/>
      <c r="AG418" s="2"/>
      <c r="AH418" s="2"/>
      <c r="AI418" s="2"/>
      <c r="AJ418" s="2"/>
      <c r="AK418" s="2"/>
      <c r="AL418" s="2"/>
      <c r="AM418" s="2"/>
    </row>
    <row r="419" spans="16:39" x14ac:dyDescent="0.2">
      <c r="P419" s="2"/>
      <c r="Q419" s="2"/>
      <c r="S419" s="2"/>
      <c r="U419" s="2"/>
      <c r="V419" s="2"/>
      <c r="W419" s="2"/>
      <c r="X419" s="2"/>
      <c r="Y419" s="2"/>
      <c r="Z419" s="2"/>
      <c r="AA419" s="2"/>
      <c r="AB419" s="2"/>
      <c r="AC419" s="2"/>
      <c r="AD419" s="2"/>
      <c r="AE419" s="2"/>
      <c r="AF419" s="2"/>
      <c r="AG419" s="2"/>
      <c r="AH419" s="2"/>
      <c r="AI419" s="2"/>
      <c r="AJ419" s="2"/>
      <c r="AK419" s="2"/>
      <c r="AL419" s="2"/>
      <c r="AM419" s="2"/>
    </row>
    <row r="420" spans="16:39" x14ac:dyDescent="0.2">
      <c r="P420" s="2"/>
      <c r="Q420" s="2"/>
      <c r="S420" s="2"/>
      <c r="U420" s="2"/>
      <c r="V420" s="2"/>
      <c r="W420" s="2"/>
      <c r="X420" s="2"/>
      <c r="Y420" s="2"/>
      <c r="Z420" s="2"/>
      <c r="AA420" s="2"/>
      <c r="AB420" s="2"/>
      <c r="AC420" s="2"/>
      <c r="AD420" s="2"/>
      <c r="AE420" s="2"/>
      <c r="AF420" s="2"/>
      <c r="AG420" s="2"/>
      <c r="AH420" s="2"/>
      <c r="AI420" s="2"/>
      <c r="AJ420" s="2"/>
      <c r="AK420" s="2"/>
      <c r="AL420" s="2"/>
      <c r="AM420" s="2"/>
    </row>
    <row r="421" spans="16:39" x14ac:dyDescent="0.2">
      <c r="P421" s="2"/>
      <c r="Q421" s="2"/>
      <c r="S421" s="2"/>
      <c r="U421" s="2"/>
      <c r="V421" s="2"/>
      <c r="W421" s="2"/>
      <c r="X421" s="2"/>
      <c r="Y421" s="2"/>
      <c r="Z421" s="2"/>
      <c r="AA421" s="2"/>
      <c r="AB421" s="2"/>
      <c r="AC421" s="2"/>
      <c r="AD421" s="2"/>
      <c r="AE421" s="2"/>
      <c r="AF421" s="2"/>
      <c r="AG421" s="2"/>
      <c r="AH421" s="2"/>
      <c r="AI421" s="2"/>
      <c r="AJ421" s="2"/>
      <c r="AK421" s="2"/>
      <c r="AL421" s="2"/>
      <c r="AM421" s="2"/>
    </row>
    <row r="422" spans="16:39" x14ac:dyDescent="0.2">
      <c r="P422" s="2"/>
      <c r="Q422" s="2"/>
      <c r="S422" s="2"/>
      <c r="U422" s="2"/>
      <c r="V422" s="2"/>
      <c r="W422" s="2"/>
      <c r="X422" s="2"/>
      <c r="Y422" s="2"/>
      <c r="Z422" s="2"/>
      <c r="AA422" s="2"/>
      <c r="AB422" s="2"/>
      <c r="AC422" s="2"/>
      <c r="AD422" s="2"/>
      <c r="AE422" s="2"/>
      <c r="AF422" s="2"/>
      <c r="AG422" s="2"/>
      <c r="AH422" s="2"/>
      <c r="AI422" s="2"/>
      <c r="AJ422" s="2"/>
      <c r="AK422" s="2"/>
      <c r="AL422" s="2"/>
      <c r="AM422" s="2"/>
    </row>
    <row r="423" spans="16:39" x14ac:dyDescent="0.2">
      <c r="P423" s="2"/>
      <c r="Q423" s="2"/>
      <c r="S423" s="2"/>
      <c r="U423" s="2"/>
      <c r="V423" s="2"/>
      <c r="W423" s="2"/>
      <c r="X423" s="2"/>
      <c r="Y423" s="2"/>
      <c r="Z423" s="2"/>
      <c r="AA423" s="2"/>
      <c r="AB423" s="2"/>
      <c r="AC423" s="2"/>
      <c r="AD423" s="2"/>
      <c r="AE423" s="2"/>
      <c r="AF423" s="2"/>
      <c r="AG423" s="2"/>
      <c r="AH423" s="2"/>
      <c r="AI423" s="2"/>
      <c r="AJ423" s="2"/>
      <c r="AK423" s="2"/>
      <c r="AL423" s="2"/>
      <c r="AM423" s="2"/>
    </row>
    <row r="424" spans="16:39" x14ac:dyDescent="0.2">
      <c r="P424" s="2"/>
      <c r="Q424" s="2"/>
      <c r="S424" s="2"/>
      <c r="U424" s="2"/>
      <c r="V424" s="2"/>
      <c r="W424" s="2"/>
      <c r="X424" s="2"/>
      <c r="Y424" s="2"/>
      <c r="Z424" s="2"/>
      <c r="AA424" s="2"/>
      <c r="AB424" s="2"/>
      <c r="AC424" s="2"/>
      <c r="AD424" s="2"/>
      <c r="AE424" s="2"/>
      <c r="AF424" s="2"/>
      <c r="AG424" s="2"/>
      <c r="AH424" s="2"/>
      <c r="AI424" s="2"/>
      <c r="AJ424" s="2"/>
      <c r="AK424" s="2"/>
      <c r="AL424" s="2"/>
      <c r="AM424" s="2"/>
    </row>
    <row r="425" spans="16:39" x14ac:dyDescent="0.2">
      <c r="P425" s="2"/>
      <c r="Q425" s="2"/>
      <c r="S425" s="2"/>
      <c r="U425" s="2"/>
      <c r="V425" s="2"/>
      <c r="W425" s="2"/>
      <c r="X425" s="2"/>
      <c r="Y425" s="2"/>
      <c r="Z425" s="2"/>
      <c r="AA425" s="2"/>
      <c r="AB425" s="2"/>
      <c r="AC425" s="2"/>
      <c r="AD425" s="2"/>
      <c r="AE425" s="2"/>
      <c r="AF425" s="2"/>
      <c r="AG425" s="2"/>
      <c r="AH425" s="2"/>
      <c r="AI425" s="2"/>
      <c r="AJ425" s="2"/>
      <c r="AK425" s="2"/>
      <c r="AL425" s="2"/>
      <c r="AM425" s="2"/>
    </row>
    <row r="426" spans="16:39" x14ac:dyDescent="0.2">
      <c r="P426" s="2"/>
      <c r="Q426" s="2"/>
      <c r="S426" s="2"/>
      <c r="U426" s="2"/>
      <c r="V426" s="2"/>
      <c r="W426" s="2"/>
      <c r="X426" s="2"/>
      <c r="Y426" s="2"/>
      <c r="Z426" s="2"/>
      <c r="AA426" s="2"/>
      <c r="AB426" s="2"/>
      <c r="AC426" s="2"/>
      <c r="AD426" s="2"/>
      <c r="AE426" s="2"/>
      <c r="AF426" s="2"/>
      <c r="AG426" s="2"/>
      <c r="AH426" s="2"/>
      <c r="AI426" s="2"/>
      <c r="AJ426" s="2"/>
      <c r="AK426" s="2"/>
      <c r="AL426" s="2"/>
      <c r="AM426" s="2"/>
    </row>
    <row r="427" spans="16:39" x14ac:dyDescent="0.2">
      <c r="P427" s="2"/>
      <c r="Q427" s="2"/>
      <c r="S427" s="2"/>
      <c r="U427" s="2"/>
      <c r="V427" s="2"/>
      <c r="W427" s="2"/>
      <c r="X427" s="2"/>
      <c r="Y427" s="2"/>
      <c r="Z427" s="2"/>
      <c r="AA427" s="2"/>
      <c r="AB427" s="2"/>
      <c r="AC427" s="2"/>
      <c r="AD427" s="2"/>
      <c r="AE427" s="2"/>
      <c r="AF427" s="2"/>
      <c r="AG427" s="2"/>
      <c r="AH427" s="2"/>
      <c r="AI427" s="2"/>
      <c r="AJ427" s="2"/>
      <c r="AK427" s="2"/>
      <c r="AL427" s="2"/>
      <c r="AM427" s="2"/>
    </row>
    <row r="428" spans="16:39" x14ac:dyDescent="0.2">
      <c r="P428" s="2"/>
      <c r="Q428" s="2"/>
      <c r="S428" s="2"/>
      <c r="U428" s="2"/>
      <c r="V428" s="2"/>
      <c r="W428" s="2"/>
      <c r="X428" s="2"/>
      <c r="Y428" s="2"/>
      <c r="Z428" s="2"/>
      <c r="AA428" s="2"/>
      <c r="AB428" s="2"/>
      <c r="AC428" s="2"/>
      <c r="AD428" s="2"/>
      <c r="AE428" s="2"/>
      <c r="AF428" s="2"/>
      <c r="AG428" s="2"/>
      <c r="AH428" s="2"/>
      <c r="AI428" s="2"/>
      <c r="AJ428" s="2"/>
      <c r="AK428" s="2"/>
      <c r="AL428" s="2"/>
      <c r="AM428" s="2"/>
    </row>
    <row r="429" spans="16:39" x14ac:dyDescent="0.2">
      <c r="P429" s="2"/>
      <c r="Q429" s="2"/>
      <c r="S429" s="2"/>
      <c r="U429" s="2"/>
      <c r="V429" s="2"/>
      <c r="W429" s="2"/>
      <c r="X429" s="2"/>
      <c r="Y429" s="2"/>
      <c r="Z429" s="2"/>
      <c r="AA429" s="2"/>
      <c r="AB429" s="2"/>
      <c r="AC429" s="2"/>
      <c r="AD429" s="2"/>
      <c r="AE429" s="2"/>
      <c r="AF429" s="2"/>
      <c r="AG429" s="2"/>
      <c r="AH429" s="2"/>
      <c r="AI429" s="2"/>
      <c r="AJ429" s="2"/>
      <c r="AK429" s="2"/>
      <c r="AL429" s="2"/>
      <c r="AM429" s="2"/>
    </row>
    <row r="430" spans="16:39" x14ac:dyDescent="0.2">
      <c r="P430" s="2"/>
      <c r="Q430" s="2"/>
      <c r="S430" s="2"/>
      <c r="U430" s="2"/>
      <c r="V430" s="2"/>
      <c r="W430" s="2"/>
      <c r="X430" s="2"/>
      <c r="Y430" s="2"/>
      <c r="Z430" s="2"/>
      <c r="AA430" s="2"/>
      <c r="AB430" s="2"/>
      <c r="AC430" s="2"/>
      <c r="AD430" s="2"/>
      <c r="AE430" s="2"/>
      <c r="AF430" s="2"/>
      <c r="AG430" s="2"/>
      <c r="AH430" s="2"/>
      <c r="AI430" s="2"/>
      <c r="AJ430" s="2"/>
      <c r="AK430" s="2"/>
      <c r="AL430" s="2"/>
      <c r="AM430" s="2"/>
    </row>
    <row r="431" spans="16:39" x14ac:dyDescent="0.2">
      <c r="P431" s="2"/>
      <c r="Q431" s="2"/>
      <c r="S431" s="2"/>
      <c r="U431" s="2"/>
      <c r="V431" s="2"/>
      <c r="W431" s="2"/>
      <c r="X431" s="2"/>
      <c r="Y431" s="2"/>
      <c r="Z431" s="2"/>
      <c r="AA431" s="2"/>
      <c r="AB431" s="2"/>
      <c r="AC431" s="2"/>
      <c r="AD431" s="2"/>
      <c r="AE431" s="2"/>
      <c r="AF431" s="2"/>
      <c r="AG431" s="2"/>
      <c r="AH431" s="2"/>
      <c r="AI431" s="2"/>
      <c r="AJ431" s="2"/>
      <c r="AK431" s="2"/>
      <c r="AL431" s="2"/>
      <c r="AM431" s="2"/>
    </row>
    <row r="432" spans="16:39" x14ac:dyDescent="0.2">
      <c r="P432" s="2"/>
      <c r="Q432" s="2"/>
      <c r="S432" s="2"/>
      <c r="U432" s="2"/>
      <c r="V432" s="2"/>
      <c r="W432" s="2"/>
      <c r="X432" s="2"/>
      <c r="Y432" s="2"/>
      <c r="Z432" s="2"/>
      <c r="AA432" s="2"/>
      <c r="AB432" s="2"/>
      <c r="AC432" s="2"/>
      <c r="AD432" s="2"/>
      <c r="AE432" s="2"/>
      <c r="AF432" s="2"/>
      <c r="AG432" s="2"/>
      <c r="AH432" s="2"/>
      <c r="AI432" s="2"/>
      <c r="AJ432" s="2"/>
      <c r="AK432" s="2"/>
      <c r="AL432" s="2"/>
      <c r="AM432" s="2"/>
    </row>
    <row r="433" spans="16:39" x14ac:dyDescent="0.2">
      <c r="P433" s="2"/>
      <c r="Q433" s="2"/>
      <c r="S433" s="2"/>
      <c r="U433" s="2"/>
      <c r="V433" s="2"/>
      <c r="W433" s="2"/>
      <c r="X433" s="2"/>
      <c r="Y433" s="2"/>
      <c r="Z433" s="2"/>
      <c r="AA433" s="2"/>
      <c r="AB433" s="2"/>
      <c r="AC433" s="2"/>
      <c r="AD433" s="2"/>
      <c r="AE433" s="2"/>
      <c r="AF433" s="2"/>
      <c r="AG433" s="2"/>
      <c r="AH433" s="2"/>
      <c r="AI433" s="2"/>
      <c r="AJ433" s="2"/>
      <c r="AK433" s="2"/>
      <c r="AL433" s="2"/>
      <c r="AM433" s="2"/>
    </row>
    <row r="434" spans="16:39" x14ac:dyDescent="0.2">
      <c r="P434" s="2"/>
      <c r="Q434" s="2"/>
      <c r="S434" s="2"/>
      <c r="U434" s="2"/>
      <c r="V434" s="2"/>
      <c r="W434" s="2"/>
      <c r="X434" s="2"/>
      <c r="Y434" s="2"/>
      <c r="Z434" s="2"/>
      <c r="AA434" s="2"/>
      <c r="AB434" s="2"/>
      <c r="AC434" s="2"/>
      <c r="AD434" s="2"/>
      <c r="AE434" s="2"/>
      <c r="AF434" s="2"/>
      <c r="AG434" s="2"/>
      <c r="AH434" s="2"/>
      <c r="AI434" s="2"/>
      <c r="AJ434" s="2"/>
      <c r="AK434" s="2"/>
      <c r="AL434" s="2"/>
      <c r="AM434" s="2"/>
    </row>
    <row r="435" spans="16:39" x14ac:dyDescent="0.2">
      <c r="P435" s="2"/>
      <c r="Q435" s="2"/>
      <c r="S435" s="2"/>
      <c r="U435" s="2"/>
      <c r="V435" s="2"/>
      <c r="W435" s="2"/>
      <c r="X435" s="2"/>
      <c r="Y435" s="2"/>
      <c r="Z435" s="2"/>
      <c r="AA435" s="2"/>
      <c r="AB435" s="2"/>
      <c r="AC435" s="2"/>
      <c r="AD435" s="2"/>
      <c r="AE435" s="2"/>
      <c r="AF435" s="2"/>
      <c r="AG435" s="2"/>
      <c r="AH435" s="2"/>
      <c r="AI435" s="2"/>
      <c r="AJ435" s="2"/>
      <c r="AK435" s="2"/>
      <c r="AL435" s="2"/>
      <c r="AM435" s="2"/>
    </row>
    <row r="436" spans="16:39" x14ac:dyDescent="0.2">
      <c r="P436" s="2"/>
      <c r="Q436" s="2"/>
      <c r="S436" s="2"/>
      <c r="U436" s="2"/>
      <c r="V436" s="2"/>
      <c r="W436" s="2"/>
      <c r="X436" s="2"/>
      <c r="Y436" s="2"/>
      <c r="Z436" s="2"/>
      <c r="AA436" s="2"/>
      <c r="AB436" s="2"/>
      <c r="AC436" s="2"/>
      <c r="AD436" s="2"/>
      <c r="AE436" s="2"/>
      <c r="AF436" s="2"/>
      <c r="AG436" s="2"/>
      <c r="AH436" s="2"/>
      <c r="AI436" s="2"/>
      <c r="AJ436" s="2"/>
      <c r="AK436" s="2"/>
      <c r="AL436" s="2"/>
      <c r="AM436" s="2"/>
    </row>
    <row r="437" spans="16:39" x14ac:dyDescent="0.2">
      <c r="P437" s="2"/>
      <c r="Q437" s="2"/>
      <c r="S437" s="2"/>
      <c r="U437" s="2"/>
      <c r="V437" s="2"/>
      <c r="W437" s="2"/>
      <c r="X437" s="2"/>
      <c r="Y437" s="2"/>
      <c r="Z437" s="2"/>
      <c r="AA437" s="2"/>
      <c r="AB437" s="2"/>
      <c r="AC437" s="2"/>
      <c r="AD437" s="2"/>
      <c r="AE437" s="2"/>
      <c r="AF437" s="2"/>
      <c r="AG437" s="2"/>
      <c r="AH437" s="2"/>
      <c r="AI437" s="2"/>
      <c r="AJ437" s="2"/>
      <c r="AK437" s="2"/>
      <c r="AL437" s="2"/>
      <c r="AM437" s="2"/>
    </row>
    <row r="438" spans="16:39" x14ac:dyDescent="0.2">
      <c r="P438" s="2"/>
      <c r="Q438" s="2"/>
      <c r="S438" s="2"/>
      <c r="U438" s="2"/>
      <c r="V438" s="2"/>
      <c r="W438" s="2"/>
      <c r="X438" s="2"/>
      <c r="Y438" s="2"/>
      <c r="Z438" s="2"/>
      <c r="AA438" s="2"/>
      <c r="AB438" s="2"/>
      <c r="AC438" s="2"/>
      <c r="AD438" s="2"/>
      <c r="AE438" s="2"/>
      <c r="AF438" s="2"/>
      <c r="AG438" s="2"/>
      <c r="AH438" s="2"/>
      <c r="AI438" s="2"/>
      <c r="AJ438" s="2"/>
      <c r="AK438" s="2"/>
      <c r="AL438" s="2"/>
      <c r="AM438" s="2"/>
    </row>
    <row r="439" spans="16:39" x14ac:dyDescent="0.2">
      <c r="P439" s="2"/>
      <c r="Q439" s="2"/>
      <c r="S439" s="2"/>
      <c r="U439" s="2"/>
      <c r="V439" s="2"/>
      <c r="W439" s="2"/>
      <c r="X439" s="2"/>
      <c r="Y439" s="2"/>
      <c r="Z439" s="2"/>
      <c r="AA439" s="2"/>
      <c r="AB439" s="2"/>
      <c r="AC439" s="2"/>
      <c r="AD439" s="2"/>
      <c r="AE439" s="2"/>
      <c r="AF439" s="2"/>
      <c r="AG439" s="2"/>
      <c r="AH439" s="2"/>
      <c r="AI439" s="2"/>
      <c r="AJ439" s="2"/>
      <c r="AK439" s="2"/>
      <c r="AL439" s="2"/>
      <c r="AM439" s="2"/>
    </row>
    <row r="440" spans="16:39" x14ac:dyDescent="0.2">
      <c r="P440" s="2"/>
      <c r="Q440" s="2"/>
      <c r="S440" s="2"/>
      <c r="U440" s="2"/>
      <c r="V440" s="2"/>
      <c r="W440" s="2"/>
      <c r="X440" s="2"/>
      <c r="Y440" s="2"/>
      <c r="Z440" s="2"/>
      <c r="AA440" s="2"/>
      <c r="AB440" s="2"/>
      <c r="AC440" s="2"/>
      <c r="AD440" s="2"/>
      <c r="AE440" s="2"/>
      <c r="AF440" s="2"/>
      <c r="AG440" s="2"/>
      <c r="AH440" s="2"/>
      <c r="AI440" s="2"/>
      <c r="AJ440" s="2"/>
      <c r="AK440" s="2"/>
      <c r="AL440" s="2"/>
      <c r="AM440" s="2"/>
    </row>
    <row r="441" spans="16:39" x14ac:dyDescent="0.2">
      <c r="P441" s="2"/>
      <c r="Q441" s="2"/>
      <c r="S441" s="2"/>
      <c r="U441" s="2"/>
      <c r="V441" s="2"/>
      <c r="W441" s="2"/>
      <c r="X441" s="2"/>
      <c r="Y441" s="2"/>
      <c r="Z441" s="2"/>
      <c r="AA441" s="2"/>
      <c r="AB441" s="2"/>
      <c r="AC441" s="2"/>
      <c r="AD441" s="2"/>
      <c r="AE441" s="2"/>
      <c r="AF441" s="2"/>
      <c r="AG441" s="2"/>
      <c r="AH441" s="2"/>
      <c r="AI441" s="2"/>
      <c r="AJ441" s="2"/>
      <c r="AK441" s="2"/>
      <c r="AL441" s="2"/>
      <c r="AM441" s="2"/>
    </row>
    <row r="442" spans="16:39" x14ac:dyDescent="0.2">
      <c r="P442" s="2"/>
      <c r="Q442" s="2"/>
      <c r="S442" s="2"/>
      <c r="U442" s="2"/>
      <c r="V442" s="2"/>
      <c r="W442" s="2"/>
      <c r="X442" s="2"/>
      <c r="Y442" s="2"/>
      <c r="Z442" s="2"/>
      <c r="AA442" s="2"/>
      <c r="AB442" s="2"/>
      <c r="AC442" s="2"/>
      <c r="AD442" s="2"/>
      <c r="AE442" s="2"/>
      <c r="AF442" s="2"/>
      <c r="AG442" s="2"/>
      <c r="AH442" s="2"/>
      <c r="AI442" s="2"/>
      <c r="AJ442" s="2"/>
      <c r="AK442" s="2"/>
      <c r="AL442" s="2"/>
      <c r="AM442" s="2"/>
    </row>
    <row r="443" spans="16:39" x14ac:dyDescent="0.2">
      <c r="P443" s="2"/>
      <c r="Q443" s="2"/>
      <c r="S443" s="2"/>
      <c r="U443" s="2"/>
      <c r="V443" s="2"/>
      <c r="W443" s="2"/>
      <c r="X443" s="2"/>
      <c r="Y443" s="2"/>
      <c r="Z443" s="2"/>
      <c r="AA443" s="2"/>
      <c r="AB443" s="2"/>
      <c r="AC443" s="2"/>
      <c r="AD443" s="2"/>
      <c r="AE443" s="2"/>
      <c r="AF443" s="2"/>
      <c r="AG443" s="2"/>
      <c r="AH443" s="2"/>
      <c r="AI443" s="2"/>
      <c r="AJ443" s="2"/>
      <c r="AK443" s="2"/>
      <c r="AL443" s="2"/>
      <c r="AM443" s="2"/>
    </row>
    <row r="444" spans="16:39" x14ac:dyDescent="0.2">
      <c r="P444" s="2"/>
      <c r="Q444" s="2"/>
      <c r="S444" s="2"/>
      <c r="U444" s="2"/>
      <c r="V444" s="2"/>
      <c r="W444" s="2"/>
      <c r="X444" s="2"/>
      <c r="Y444" s="2"/>
      <c r="Z444" s="2"/>
      <c r="AA444" s="2"/>
      <c r="AB444" s="2"/>
      <c r="AC444" s="2"/>
      <c r="AD444" s="2"/>
      <c r="AE444" s="2"/>
      <c r="AF444" s="2"/>
      <c r="AG444" s="2"/>
      <c r="AH444" s="2"/>
      <c r="AI444" s="2"/>
      <c r="AJ444" s="2"/>
      <c r="AK444" s="2"/>
      <c r="AL444" s="2"/>
      <c r="AM444" s="2"/>
    </row>
    <row r="445" spans="16:39" x14ac:dyDescent="0.2">
      <c r="P445" s="2"/>
      <c r="Q445" s="2"/>
      <c r="S445" s="2"/>
      <c r="U445" s="2"/>
      <c r="V445" s="2"/>
      <c r="W445" s="2"/>
      <c r="X445" s="2"/>
      <c r="Y445" s="2"/>
      <c r="Z445" s="2"/>
      <c r="AA445" s="2"/>
      <c r="AB445" s="2"/>
      <c r="AC445" s="2"/>
      <c r="AD445" s="2"/>
      <c r="AE445" s="2"/>
      <c r="AF445" s="2"/>
      <c r="AG445" s="2"/>
      <c r="AH445" s="2"/>
      <c r="AI445" s="2"/>
      <c r="AJ445" s="2"/>
      <c r="AK445" s="2"/>
      <c r="AL445" s="2"/>
      <c r="AM445" s="2"/>
    </row>
    <row r="446" spans="16:39" x14ac:dyDescent="0.2">
      <c r="P446" s="2"/>
      <c r="Q446" s="2"/>
      <c r="S446" s="2"/>
      <c r="U446" s="2"/>
      <c r="V446" s="2"/>
      <c r="W446" s="2"/>
      <c r="X446" s="2"/>
      <c r="Y446" s="2"/>
      <c r="Z446" s="2"/>
      <c r="AA446" s="2"/>
      <c r="AB446" s="2"/>
      <c r="AC446" s="2"/>
      <c r="AD446" s="2"/>
      <c r="AE446" s="2"/>
      <c r="AF446" s="2"/>
      <c r="AG446" s="2"/>
      <c r="AH446" s="2"/>
      <c r="AI446" s="2"/>
      <c r="AJ446" s="2"/>
      <c r="AK446" s="2"/>
      <c r="AL446" s="2"/>
      <c r="AM446" s="2"/>
    </row>
    <row r="447" spans="16:39" x14ac:dyDescent="0.2">
      <c r="P447" s="2"/>
      <c r="Q447" s="2"/>
      <c r="S447" s="2"/>
      <c r="U447" s="2"/>
      <c r="V447" s="2"/>
      <c r="W447" s="2"/>
      <c r="X447" s="2"/>
      <c r="Y447" s="2"/>
      <c r="Z447" s="2"/>
      <c r="AA447" s="2"/>
      <c r="AB447" s="2"/>
      <c r="AC447" s="2"/>
      <c r="AD447" s="2"/>
      <c r="AE447" s="2"/>
      <c r="AF447" s="2"/>
      <c r="AG447" s="2"/>
      <c r="AH447" s="2"/>
      <c r="AI447" s="2"/>
      <c r="AJ447" s="2"/>
      <c r="AK447" s="2"/>
      <c r="AL447" s="2"/>
      <c r="AM447" s="2"/>
    </row>
    <row r="448" spans="16:39" x14ac:dyDescent="0.2">
      <c r="P448" s="2"/>
      <c r="Q448" s="2"/>
      <c r="S448" s="2"/>
      <c r="U448" s="2"/>
      <c r="V448" s="2"/>
      <c r="W448" s="2"/>
      <c r="X448" s="2"/>
      <c r="Y448" s="2"/>
      <c r="Z448" s="2"/>
      <c r="AA448" s="2"/>
      <c r="AB448" s="2"/>
      <c r="AC448" s="2"/>
      <c r="AD448" s="2"/>
      <c r="AE448" s="2"/>
      <c r="AF448" s="2"/>
      <c r="AG448" s="2"/>
      <c r="AH448" s="2"/>
      <c r="AI448" s="2"/>
      <c r="AJ448" s="2"/>
      <c r="AK448" s="2"/>
      <c r="AL448" s="2"/>
      <c r="AM448" s="2"/>
    </row>
    <row r="449" spans="16:39" x14ac:dyDescent="0.2">
      <c r="P449" s="2"/>
      <c r="Q449" s="2"/>
      <c r="S449" s="2"/>
      <c r="U449" s="2"/>
      <c r="V449" s="2"/>
      <c r="W449" s="2"/>
      <c r="X449" s="2"/>
      <c r="Y449" s="2"/>
      <c r="Z449" s="2"/>
      <c r="AA449" s="2"/>
      <c r="AB449" s="2"/>
      <c r="AC449" s="2"/>
      <c r="AD449" s="2"/>
      <c r="AE449" s="2"/>
      <c r="AF449" s="2"/>
      <c r="AG449" s="2"/>
      <c r="AH449" s="2"/>
      <c r="AI449" s="2"/>
      <c r="AJ449" s="2"/>
      <c r="AK449" s="2"/>
      <c r="AL449" s="2"/>
      <c r="AM449" s="2"/>
    </row>
    <row r="450" spans="16:39" x14ac:dyDescent="0.2">
      <c r="P450" s="2"/>
      <c r="Q450" s="2"/>
      <c r="S450" s="2"/>
      <c r="U450" s="2"/>
      <c r="V450" s="2"/>
      <c r="W450" s="2"/>
      <c r="X450" s="2"/>
      <c r="Y450" s="2"/>
      <c r="Z450" s="2"/>
      <c r="AA450" s="2"/>
      <c r="AB450" s="2"/>
      <c r="AC450" s="2"/>
      <c r="AD450" s="2"/>
      <c r="AE450" s="2"/>
      <c r="AF450" s="2"/>
      <c r="AG450" s="2"/>
      <c r="AH450" s="2"/>
      <c r="AI450" s="2"/>
      <c r="AJ450" s="2"/>
      <c r="AK450" s="2"/>
      <c r="AL450" s="2"/>
      <c r="AM450" s="2"/>
    </row>
    <row r="451" spans="16:39" x14ac:dyDescent="0.2">
      <c r="P451" s="2"/>
      <c r="Q451" s="2"/>
      <c r="S451" s="2"/>
      <c r="U451" s="2"/>
      <c r="V451" s="2"/>
      <c r="W451" s="2"/>
      <c r="X451" s="2"/>
      <c r="Y451" s="2"/>
      <c r="Z451" s="2"/>
      <c r="AA451" s="2"/>
      <c r="AB451" s="2"/>
      <c r="AC451" s="2"/>
      <c r="AD451" s="2"/>
      <c r="AE451" s="2"/>
      <c r="AF451" s="2"/>
      <c r="AG451" s="2"/>
      <c r="AH451" s="2"/>
      <c r="AI451" s="2"/>
      <c r="AJ451" s="2"/>
      <c r="AK451" s="2"/>
      <c r="AL451" s="2"/>
      <c r="AM451" s="2"/>
    </row>
    <row r="452" spans="16:39" x14ac:dyDescent="0.2">
      <c r="P452" s="2"/>
      <c r="Q452" s="2"/>
      <c r="S452" s="2"/>
      <c r="U452" s="2"/>
      <c r="V452" s="2"/>
      <c r="W452" s="2"/>
      <c r="X452" s="2"/>
      <c r="Y452" s="2"/>
      <c r="Z452" s="2"/>
      <c r="AA452" s="2"/>
      <c r="AB452" s="2"/>
      <c r="AC452" s="2"/>
      <c r="AD452" s="2"/>
      <c r="AE452" s="2"/>
      <c r="AF452" s="2"/>
      <c r="AG452" s="2"/>
      <c r="AH452" s="2"/>
      <c r="AI452" s="2"/>
      <c r="AJ452" s="2"/>
      <c r="AK452" s="2"/>
      <c r="AL452" s="2"/>
      <c r="AM452" s="2"/>
    </row>
    <row r="453" spans="16:39" x14ac:dyDescent="0.2">
      <c r="P453" s="2"/>
      <c r="Q453" s="2"/>
      <c r="S453" s="2"/>
      <c r="U453" s="2"/>
      <c r="V453" s="2"/>
      <c r="W453" s="2"/>
      <c r="X453" s="2"/>
      <c r="Y453" s="2"/>
      <c r="Z453" s="2"/>
      <c r="AA453" s="2"/>
      <c r="AB453" s="2"/>
      <c r="AC453" s="2"/>
      <c r="AD453" s="2"/>
      <c r="AE453" s="2"/>
      <c r="AF453" s="2"/>
      <c r="AG453" s="2"/>
      <c r="AH453" s="2"/>
      <c r="AI453" s="2"/>
      <c r="AJ453" s="2"/>
      <c r="AK453" s="2"/>
      <c r="AL453" s="2"/>
      <c r="AM453" s="2"/>
    </row>
    <row r="454" spans="16:39" x14ac:dyDescent="0.2">
      <c r="P454" s="2"/>
      <c r="Q454" s="2"/>
      <c r="S454" s="2"/>
      <c r="U454" s="2"/>
      <c r="V454" s="2"/>
      <c r="W454" s="2"/>
      <c r="X454" s="2"/>
      <c r="Y454" s="2"/>
      <c r="Z454" s="2"/>
      <c r="AA454" s="2"/>
      <c r="AB454" s="2"/>
      <c r="AC454" s="2"/>
      <c r="AD454" s="2"/>
      <c r="AE454" s="2"/>
      <c r="AF454" s="2"/>
      <c r="AG454" s="2"/>
      <c r="AH454" s="2"/>
      <c r="AI454" s="2"/>
      <c r="AJ454" s="2"/>
      <c r="AK454" s="2"/>
      <c r="AL454" s="2"/>
      <c r="AM454" s="2"/>
    </row>
    <row r="455" spans="16:39" x14ac:dyDescent="0.2">
      <c r="P455" s="2"/>
      <c r="Q455" s="2"/>
      <c r="S455" s="2"/>
      <c r="U455" s="2"/>
      <c r="V455" s="2"/>
      <c r="W455" s="2"/>
      <c r="X455" s="2"/>
      <c r="Y455" s="2"/>
      <c r="Z455" s="2"/>
      <c r="AA455" s="2"/>
      <c r="AB455" s="2"/>
      <c r="AC455" s="2"/>
      <c r="AD455" s="2"/>
      <c r="AE455" s="2"/>
      <c r="AF455" s="2"/>
      <c r="AG455" s="2"/>
      <c r="AH455" s="2"/>
      <c r="AI455" s="2"/>
      <c r="AJ455" s="2"/>
      <c r="AK455" s="2"/>
      <c r="AL455" s="2"/>
      <c r="AM455" s="2"/>
    </row>
    <row r="456" spans="16:39" x14ac:dyDescent="0.2">
      <c r="P456" s="2"/>
      <c r="Q456" s="2"/>
      <c r="S456" s="2"/>
      <c r="U456" s="2"/>
      <c r="V456" s="2"/>
      <c r="W456" s="2"/>
      <c r="X456" s="2"/>
      <c r="Y456" s="2"/>
      <c r="Z456" s="2"/>
      <c r="AA456" s="2"/>
      <c r="AB456" s="2"/>
      <c r="AC456" s="2"/>
      <c r="AD456" s="2"/>
      <c r="AE456" s="2"/>
      <c r="AF456" s="2"/>
      <c r="AG456" s="2"/>
      <c r="AH456" s="2"/>
      <c r="AI456" s="2"/>
      <c r="AJ456" s="2"/>
      <c r="AK456" s="2"/>
      <c r="AL456" s="2"/>
      <c r="AM456" s="2"/>
    </row>
    <row r="457" spans="16:39" x14ac:dyDescent="0.2">
      <c r="P457" s="2"/>
      <c r="Q457" s="2"/>
      <c r="S457" s="2"/>
      <c r="U457" s="2"/>
      <c r="V457" s="2"/>
      <c r="W457" s="2"/>
      <c r="X457" s="2"/>
      <c r="Y457" s="2"/>
      <c r="Z457" s="2"/>
      <c r="AA457" s="2"/>
      <c r="AB457" s="2"/>
      <c r="AC457" s="2"/>
      <c r="AD457" s="2"/>
      <c r="AE457" s="2"/>
      <c r="AF457" s="2"/>
      <c r="AG457" s="2"/>
      <c r="AH457" s="2"/>
      <c r="AI457" s="2"/>
      <c r="AJ457" s="2"/>
      <c r="AK457" s="2"/>
      <c r="AL457" s="2"/>
      <c r="AM457" s="2"/>
    </row>
    <row r="458" spans="16:39" x14ac:dyDescent="0.2">
      <c r="P458" s="2"/>
      <c r="Q458" s="2"/>
      <c r="S458" s="2"/>
      <c r="U458" s="2"/>
      <c r="V458" s="2"/>
      <c r="W458" s="2"/>
      <c r="X458" s="2"/>
      <c r="Y458" s="2"/>
      <c r="Z458" s="2"/>
      <c r="AA458" s="2"/>
      <c r="AB458" s="2"/>
      <c r="AC458" s="2"/>
      <c r="AD458" s="2"/>
      <c r="AE458" s="2"/>
      <c r="AF458" s="2"/>
      <c r="AG458" s="2"/>
      <c r="AH458" s="2"/>
      <c r="AI458" s="2"/>
      <c r="AJ458" s="2"/>
      <c r="AK458" s="2"/>
      <c r="AL458" s="2"/>
      <c r="AM458" s="2"/>
    </row>
    <row r="459" spans="16:39" x14ac:dyDescent="0.2">
      <c r="P459" s="2"/>
      <c r="Q459" s="2"/>
      <c r="S459" s="2"/>
      <c r="U459" s="2"/>
      <c r="V459" s="2"/>
      <c r="W459" s="2"/>
      <c r="X459" s="2"/>
      <c r="Y459" s="2"/>
      <c r="Z459" s="2"/>
      <c r="AA459" s="2"/>
      <c r="AB459" s="2"/>
      <c r="AC459" s="2"/>
      <c r="AD459" s="2"/>
      <c r="AE459" s="2"/>
      <c r="AF459" s="2"/>
      <c r="AG459" s="2"/>
      <c r="AH459" s="2"/>
      <c r="AI459" s="2"/>
      <c r="AJ459" s="2"/>
      <c r="AK459" s="2"/>
      <c r="AL459" s="2"/>
      <c r="AM459" s="2"/>
    </row>
    <row r="460" spans="16:39" x14ac:dyDescent="0.2">
      <c r="P460" s="2"/>
      <c r="Q460" s="2"/>
      <c r="S460" s="2"/>
      <c r="U460" s="2"/>
      <c r="V460" s="2"/>
      <c r="W460" s="2"/>
      <c r="X460" s="2"/>
      <c r="Y460" s="2"/>
      <c r="Z460" s="2"/>
      <c r="AA460" s="2"/>
      <c r="AB460" s="2"/>
      <c r="AC460" s="2"/>
      <c r="AD460" s="2"/>
      <c r="AE460" s="2"/>
      <c r="AF460" s="2"/>
      <c r="AG460" s="2"/>
      <c r="AH460" s="2"/>
      <c r="AI460" s="2"/>
      <c r="AJ460" s="2"/>
      <c r="AK460" s="2"/>
      <c r="AL460" s="2"/>
      <c r="AM460" s="2"/>
    </row>
    <row r="461" spans="16:39" x14ac:dyDescent="0.2">
      <c r="P461" s="2"/>
      <c r="Q461" s="2"/>
      <c r="S461" s="2"/>
      <c r="U461" s="2"/>
      <c r="V461" s="2"/>
      <c r="W461" s="2"/>
      <c r="X461" s="2"/>
      <c r="Y461" s="2"/>
      <c r="Z461" s="2"/>
      <c r="AA461" s="2"/>
      <c r="AB461" s="2"/>
      <c r="AC461" s="2"/>
      <c r="AD461" s="2"/>
      <c r="AE461" s="2"/>
      <c r="AF461" s="2"/>
      <c r="AG461" s="2"/>
      <c r="AH461" s="2"/>
      <c r="AI461" s="2"/>
      <c r="AJ461" s="2"/>
      <c r="AK461" s="2"/>
      <c r="AL461" s="2"/>
      <c r="AM461" s="2"/>
    </row>
    <row r="462" spans="16:39" x14ac:dyDescent="0.2">
      <c r="P462" s="2"/>
      <c r="Q462" s="2"/>
      <c r="S462" s="2"/>
      <c r="U462" s="2"/>
      <c r="V462" s="2"/>
      <c r="W462" s="2"/>
      <c r="X462" s="2"/>
      <c r="Y462" s="2"/>
      <c r="Z462" s="2"/>
      <c r="AA462" s="2"/>
      <c r="AB462" s="2"/>
      <c r="AC462" s="2"/>
      <c r="AD462" s="2"/>
      <c r="AE462" s="2"/>
      <c r="AF462" s="2"/>
      <c r="AG462" s="2"/>
      <c r="AH462" s="2"/>
      <c r="AI462" s="2"/>
      <c r="AJ462" s="2"/>
      <c r="AK462" s="2"/>
      <c r="AL462" s="2"/>
      <c r="AM462" s="2"/>
    </row>
    <row r="463" spans="16:39" x14ac:dyDescent="0.2">
      <c r="P463" s="2"/>
      <c r="Q463" s="2"/>
      <c r="S463" s="2"/>
      <c r="U463" s="2"/>
      <c r="V463" s="2"/>
      <c r="W463" s="2"/>
      <c r="X463" s="2"/>
      <c r="Y463" s="2"/>
      <c r="Z463" s="2"/>
      <c r="AA463" s="2"/>
      <c r="AB463" s="2"/>
      <c r="AC463" s="2"/>
      <c r="AD463" s="2"/>
      <c r="AE463" s="2"/>
      <c r="AF463" s="2"/>
      <c r="AG463" s="2"/>
      <c r="AH463" s="2"/>
      <c r="AI463" s="2"/>
      <c r="AJ463" s="2"/>
      <c r="AK463" s="2"/>
      <c r="AL463" s="2"/>
      <c r="AM463" s="2"/>
    </row>
    <row r="464" spans="16:39" x14ac:dyDescent="0.2">
      <c r="P464" s="2"/>
      <c r="Q464" s="2"/>
      <c r="S464" s="2"/>
      <c r="U464" s="2"/>
      <c r="V464" s="2"/>
      <c r="W464" s="2"/>
      <c r="X464" s="2"/>
      <c r="Y464" s="2"/>
      <c r="Z464" s="2"/>
      <c r="AA464" s="2"/>
      <c r="AB464" s="2"/>
      <c r="AC464" s="2"/>
      <c r="AD464" s="2"/>
      <c r="AE464" s="2"/>
      <c r="AF464" s="2"/>
      <c r="AG464" s="2"/>
      <c r="AH464" s="2"/>
      <c r="AI464" s="2"/>
      <c r="AJ464" s="2"/>
      <c r="AK464" s="2"/>
      <c r="AL464" s="2"/>
      <c r="AM464" s="2"/>
    </row>
    <row r="465" spans="16:39" x14ac:dyDescent="0.2">
      <c r="P465" s="2"/>
      <c r="Q465" s="2"/>
      <c r="S465" s="2"/>
      <c r="U465" s="2"/>
      <c r="V465" s="2"/>
      <c r="W465" s="2"/>
      <c r="X465" s="2"/>
      <c r="Y465" s="2"/>
      <c r="Z465" s="2"/>
      <c r="AA465" s="2"/>
      <c r="AB465" s="2"/>
      <c r="AC465" s="2"/>
      <c r="AD465" s="2"/>
      <c r="AE465" s="2"/>
      <c r="AF465" s="2"/>
      <c r="AG465" s="2"/>
      <c r="AH465" s="2"/>
      <c r="AI465" s="2"/>
      <c r="AJ465" s="2"/>
      <c r="AK465" s="2"/>
      <c r="AL465" s="2"/>
      <c r="AM465" s="2"/>
    </row>
    <row r="466" spans="16:39" x14ac:dyDescent="0.2">
      <c r="P466" s="2"/>
      <c r="Q466" s="2"/>
      <c r="S466" s="2"/>
      <c r="U466" s="2"/>
      <c r="V466" s="2"/>
      <c r="W466" s="2"/>
      <c r="X466" s="2"/>
      <c r="Y466" s="2"/>
      <c r="Z466" s="2"/>
      <c r="AA466" s="2"/>
      <c r="AB466" s="2"/>
      <c r="AC466" s="2"/>
      <c r="AD466" s="2"/>
      <c r="AE466" s="2"/>
      <c r="AF466" s="2"/>
      <c r="AG466" s="2"/>
      <c r="AH466" s="2"/>
      <c r="AI466" s="2"/>
      <c r="AJ466" s="2"/>
      <c r="AK466" s="2"/>
      <c r="AL466" s="2"/>
      <c r="AM466" s="2"/>
    </row>
    <row r="467" spans="16:39" x14ac:dyDescent="0.2">
      <c r="P467" s="2"/>
      <c r="Q467" s="2"/>
      <c r="S467" s="2"/>
      <c r="U467" s="2"/>
      <c r="V467" s="2"/>
      <c r="W467" s="2"/>
      <c r="X467" s="2"/>
      <c r="Y467" s="2"/>
      <c r="Z467" s="2"/>
      <c r="AA467" s="2"/>
      <c r="AB467" s="2"/>
      <c r="AC467" s="2"/>
      <c r="AD467" s="2"/>
      <c r="AE467" s="2"/>
      <c r="AF467" s="2"/>
      <c r="AG467" s="2"/>
      <c r="AH467" s="2"/>
      <c r="AI467" s="2"/>
      <c r="AJ467" s="2"/>
      <c r="AK467" s="2"/>
      <c r="AL467" s="2"/>
      <c r="AM467" s="2"/>
    </row>
    <row r="468" spans="16:39" x14ac:dyDescent="0.2">
      <c r="P468" s="2"/>
      <c r="Q468" s="2"/>
      <c r="S468" s="2"/>
      <c r="U468" s="2"/>
      <c r="V468" s="2"/>
      <c r="W468" s="2"/>
      <c r="X468" s="2"/>
      <c r="Y468" s="2"/>
      <c r="Z468" s="2"/>
      <c r="AA468" s="2"/>
      <c r="AB468" s="2"/>
      <c r="AC468" s="2"/>
      <c r="AD468" s="2"/>
      <c r="AE468" s="2"/>
      <c r="AF468" s="2"/>
      <c r="AG468" s="2"/>
      <c r="AH468" s="2"/>
      <c r="AI468" s="2"/>
      <c r="AJ468" s="2"/>
      <c r="AK468" s="2"/>
      <c r="AL468" s="2"/>
      <c r="AM468" s="2"/>
    </row>
    <row r="469" spans="16:39" x14ac:dyDescent="0.2">
      <c r="P469" s="2"/>
      <c r="Q469" s="2"/>
      <c r="S469" s="2"/>
      <c r="U469" s="2"/>
      <c r="V469" s="2"/>
      <c r="W469" s="2"/>
      <c r="X469" s="2"/>
      <c r="Y469" s="2"/>
      <c r="Z469" s="2"/>
      <c r="AA469" s="2"/>
      <c r="AB469" s="2"/>
      <c r="AC469" s="2"/>
      <c r="AD469" s="2"/>
      <c r="AE469" s="2"/>
      <c r="AF469" s="2"/>
      <c r="AG469" s="2"/>
      <c r="AH469" s="2"/>
      <c r="AI469" s="2"/>
      <c r="AJ469" s="2"/>
      <c r="AK469" s="2"/>
      <c r="AL469" s="2"/>
      <c r="AM469" s="2"/>
    </row>
    <row r="470" spans="16:39" x14ac:dyDescent="0.2">
      <c r="P470" s="2"/>
      <c r="Q470" s="2"/>
      <c r="S470" s="2"/>
      <c r="U470" s="2"/>
      <c r="V470" s="2"/>
      <c r="W470" s="2"/>
      <c r="X470" s="2"/>
      <c r="Y470" s="2"/>
      <c r="Z470" s="2"/>
      <c r="AA470" s="2"/>
      <c r="AB470" s="2"/>
      <c r="AC470" s="2"/>
      <c r="AD470" s="2"/>
      <c r="AE470" s="2"/>
      <c r="AF470" s="2"/>
      <c r="AG470" s="2"/>
      <c r="AH470" s="2"/>
      <c r="AI470" s="2"/>
      <c r="AJ470" s="2"/>
      <c r="AK470" s="2"/>
      <c r="AL470" s="2"/>
      <c r="AM470" s="2"/>
    </row>
    <row r="471" spans="16:39" x14ac:dyDescent="0.2">
      <c r="P471" s="2"/>
      <c r="Q471" s="2"/>
      <c r="S471" s="2"/>
      <c r="U471" s="2"/>
      <c r="V471" s="2"/>
      <c r="W471" s="2"/>
      <c r="X471" s="2"/>
      <c r="Y471" s="2"/>
      <c r="Z471" s="2"/>
      <c r="AA471" s="2"/>
      <c r="AB471" s="2"/>
      <c r="AC471" s="2"/>
      <c r="AD471" s="2"/>
      <c r="AE471" s="2"/>
      <c r="AF471" s="2"/>
      <c r="AG471" s="2"/>
      <c r="AH471" s="2"/>
      <c r="AI471" s="2"/>
      <c r="AJ471" s="2"/>
      <c r="AK471" s="2"/>
      <c r="AL471" s="2"/>
      <c r="AM471" s="2"/>
    </row>
    <row r="472" spans="16:39" x14ac:dyDescent="0.2">
      <c r="P472" s="2"/>
      <c r="Q472" s="2"/>
      <c r="S472" s="2"/>
      <c r="U472" s="2"/>
      <c r="V472" s="2"/>
      <c r="W472" s="2"/>
      <c r="X472" s="2"/>
      <c r="Y472" s="2"/>
      <c r="Z472" s="2"/>
      <c r="AA472" s="2"/>
      <c r="AB472" s="2"/>
      <c r="AC472" s="2"/>
      <c r="AD472" s="2"/>
      <c r="AE472" s="2"/>
      <c r="AF472" s="2"/>
      <c r="AG472" s="2"/>
      <c r="AH472" s="2"/>
      <c r="AI472" s="2"/>
      <c r="AJ472" s="2"/>
      <c r="AK472" s="2"/>
      <c r="AL472" s="2"/>
      <c r="AM472" s="2"/>
    </row>
    <row r="473" spans="16:39" x14ac:dyDescent="0.2">
      <c r="P473" s="2"/>
      <c r="Q473" s="2"/>
      <c r="S473" s="2"/>
      <c r="U473" s="2"/>
      <c r="V473" s="2"/>
      <c r="W473" s="2"/>
      <c r="X473" s="2"/>
      <c r="Y473" s="2"/>
      <c r="Z473" s="2"/>
      <c r="AA473" s="2"/>
      <c r="AB473" s="2"/>
      <c r="AC473" s="2"/>
      <c r="AD473" s="2"/>
      <c r="AE473" s="2"/>
      <c r="AF473" s="2"/>
      <c r="AG473" s="2"/>
      <c r="AH473" s="2"/>
      <c r="AI473" s="2"/>
      <c r="AJ473" s="2"/>
      <c r="AK473" s="2"/>
      <c r="AL473" s="2"/>
      <c r="AM473" s="2"/>
    </row>
    <row r="474" spans="16:39" x14ac:dyDescent="0.2">
      <c r="P474" s="2"/>
      <c r="Q474" s="2"/>
      <c r="S474" s="2"/>
      <c r="U474" s="2"/>
      <c r="V474" s="2"/>
      <c r="W474" s="2"/>
      <c r="X474" s="2"/>
      <c r="Y474" s="2"/>
      <c r="Z474" s="2"/>
      <c r="AA474" s="2"/>
      <c r="AB474" s="2"/>
      <c r="AC474" s="2"/>
      <c r="AD474" s="2"/>
      <c r="AE474" s="2"/>
      <c r="AF474" s="2"/>
      <c r="AG474" s="2"/>
      <c r="AH474" s="2"/>
      <c r="AI474" s="2"/>
      <c r="AJ474" s="2"/>
      <c r="AK474" s="2"/>
      <c r="AL474" s="2"/>
      <c r="AM474" s="2"/>
    </row>
    <row r="475" spans="16:39" x14ac:dyDescent="0.2">
      <c r="P475" s="2"/>
      <c r="Q475" s="2"/>
      <c r="S475" s="2"/>
      <c r="U475" s="2"/>
      <c r="V475" s="2"/>
      <c r="W475" s="2"/>
      <c r="X475" s="2"/>
      <c r="Y475" s="2"/>
      <c r="Z475" s="2"/>
      <c r="AA475" s="2"/>
      <c r="AB475" s="2"/>
      <c r="AC475" s="2"/>
      <c r="AD475" s="2"/>
      <c r="AE475" s="2"/>
      <c r="AF475" s="2"/>
      <c r="AG475" s="2"/>
      <c r="AH475" s="2"/>
      <c r="AI475" s="2"/>
      <c r="AJ475" s="2"/>
      <c r="AK475" s="2"/>
      <c r="AL475" s="2"/>
      <c r="AM475" s="2"/>
    </row>
    <row r="476" spans="16:39" x14ac:dyDescent="0.2">
      <c r="P476" s="2"/>
      <c r="Q476" s="2"/>
      <c r="S476" s="2"/>
      <c r="U476" s="2"/>
      <c r="V476" s="2"/>
      <c r="W476" s="2"/>
      <c r="X476" s="2"/>
      <c r="Y476" s="2"/>
      <c r="Z476" s="2"/>
      <c r="AA476" s="2"/>
      <c r="AB476" s="2"/>
      <c r="AC476" s="2"/>
      <c r="AD476" s="2"/>
      <c r="AE476" s="2"/>
      <c r="AF476" s="2"/>
      <c r="AG476" s="2"/>
      <c r="AH476" s="2"/>
      <c r="AI476" s="2"/>
      <c r="AJ476" s="2"/>
      <c r="AK476" s="2"/>
      <c r="AL476" s="2"/>
      <c r="AM476" s="2"/>
    </row>
    <row r="477" spans="16:39" x14ac:dyDescent="0.2">
      <c r="P477" s="2"/>
      <c r="Q477" s="2"/>
      <c r="S477" s="2"/>
      <c r="U477" s="2"/>
      <c r="V477" s="2"/>
      <c r="W477" s="2"/>
      <c r="X477" s="2"/>
      <c r="Y477" s="2"/>
      <c r="Z477" s="2"/>
      <c r="AA477" s="2"/>
      <c r="AB477" s="2"/>
      <c r="AC477" s="2"/>
      <c r="AD477" s="2"/>
      <c r="AE477" s="2"/>
      <c r="AF477" s="2"/>
      <c r="AG477" s="2"/>
      <c r="AH477" s="2"/>
      <c r="AI477" s="2"/>
      <c r="AJ477" s="2"/>
      <c r="AK477" s="2"/>
      <c r="AL477" s="2"/>
      <c r="AM477" s="2"/>
    </row>
    <row r="478" spans="16:39" x14ac:dyDescent="0.2">
      <c r="P478" s="2"/>
      <c r="Q478" s="2"/>
      <c r="S478" s="2"/>
      <c r="U478" s="2"/>
      <c r="V478" s="2"/>
      <c r="W478" s="2"/>
      <c r="X478" s="2"/>
      <c r="Y478" s="2"/>
      <c r="Z478" s="2"/>
      <c r="AA478" s="2"/>
      <c r="AB478" s="2"/>
      <c r="AC478" s="2"/>
      <c r="AD478" s="2"/>
      <c r="AE478" s="2"/>
      <c r="AF478" s="2"/>
      <c r="AG478" s="2"/>
      <c r="AH478" s="2"/>
      <c r="AI478" s="2"/>
      <c r="AJ478" s="2"/>
      <c r="AK478" s="2"/>
      <c r="AL478" s="2"/>
      <c r="AM478" s="2"/>
    </row>
    <row r="479" spans="16:39" x14ac:dyDescent="0.2">
      <c r="P479" s="2"/>
      <c r="Q479" s="2"/>
      <c r="S479" s="2"/>
      <c r="U479" s="2"/>
      <c r="V479" s="2"/>
      <c r="W479" s="2"/>
      <c r="X479" s="2"/>
      <c r="Y479" s="2"/>
      <c r="Z479" s="2"/>
      <c r="AA479" s="2"/>
      <c r="AB479" s="2"/>
      <c r="AC479" s="2"/>
      <c r="AD479" s="2"/>
      <c r="AE479" s="2"/>
      <c r="AF479" s="2"/>
      <c r="AG479" s="2"/>
      <c r="AH479" s="2"/>
      <c r="AI479" s="2"/>
      <c r="AJ479" s="2"/>
      <c r="AK479" s="2"/>
      <c r="AL479" s="2"/>
      <c r="AM479" s="2"/>
    </row>
    <row r="480" spans="16:39" x14ac:dyDescent="0.2">
      <c r="P480" s="2"/>
      <c r="Q480" s="2"/>
      <c r="S480" s="2"/>
      <c r="U480" s="2"/>
      <c r="V480" s="2"/>
      <c r="W480" s="2"/>
      <c r="X480" s="2"/>
      <c r="Y480" s="2"/>
      <c r="Z480" s="2"/>
      <c r="AA480" s="2"/>
      <c r="AB480" s="2"/>
      <c r="AC480" s="2"/>
      <c r="AD480" s="2"/>
      <c r="AE480" s="2"/>
      <c r="AF480" s="2"/>
      <c r="AG480" s="2"/>
      <c r="AH480" s="2"/>
      <c r="AI480" s="2"/>
      <c r="AJ480" s="2"/>
      <c r="AK480" s="2"/>
      <c r="AL480" s="2"/>
      <c r="AM480" s="2"/>
    </row>
    <row r="481" spans="16:39" x14ac:dyDescent="0.2">
      <c r="P481" s="2"/>
      <c r="Q481" s="2"/>
      <c r="S481" s="2"/>
      <c r="U481" s="2"/>
      <c r="V481" s="2"/>
      <c r="W481" s="2"/>
      <c r="X481" s="2"/>
      <c r="Y481" s="2"/>
      <c r="Z481" s="2"/>
      <c r="AA481" s="2"/>
      <c r="AB481" s="2"/>
      <c r="AC481" s="2"/>
      <c r="AD481" s="2"/>
      <c r="AE481" s="2"/>
      <c r="AF481" s="2"/>
      <c r="AG481" s="2"/>
      <c r="AH481" s="2"/>
      <c r="AI481" s="2"/>
      <c r="AJ481" s="2"/>
      <c r="AK481" s="2"/>
      <c r="AL481" s="2"/>
      <c r="AM481" s="2"/>
    </row>
    <row r="482" spans="16:39" x14ac:dyDescent="0.2">
      <c r="P482" s="2"/>
      <c r="Q482" s="2"/>
      <c r="S482" s="2"/>
      <c r="U482" s="2"/>
      <c r="V482" s="2"/>
      <c r="W482" s="2"/>
      <c r="X482" s="2"/>
      <c r="Y482" s="2"/>
      <c r="Z482" s="2"/>
      <c r="AA482" s="2"/>
      <c r="AB482" s="2"/>
      <c r="AC482" s="2"/>
      <c r="AD482" s="2"/>
      <c r="AE482" s="2"/>
      <c r="AF482" s="2"/>
      <c r="AG482" s="2"/>
      <c r="AH482" s="2"/>
      <c r="AI482" s="2"/>
      <c r="AJ482" s="2"/>
      <c r="AK482" s="2"/>
      <c r="AL482" s="2"/>
      <c r="AM482" s="2"/>
    </row>
    <row r="483" spans="16:39" x14ac:dyDescent="0.2">
      <c r="P483" s="2"/>
      <c r="Q483" s="2"/>
      <c r="S483" s="2"/>
      <c r="U483" s="2"/>
      <c r="V483" s="2"/>
      <c r="W483" s="2"/>
      <c r="X483" s="2"/>
      <c r="Y483" s="2"/>
      <c r="Z483" s="2"/>
      <c r="AA483" s="2"/>
      <c r="AB483" s="2"/>
      <c r="AC483" s="2"/>
      <c r="AD483" s="2"/>
      <c r="AE483" s="2"/>
      <c r="AF483" s="2"/>
      <c r="AG483" s="2"/>
      <c r="AH483" s="2"/>
      <c r="AI483" s="2"/>
      <c r="AJ483" s="2"/>
      <c r="AK483" s="2"/>
      <c r="AL483" s="2"/>
      <c r="AM483" s="2"/>
    </row>
    <row r="484" spans="16:39" x14ac:dyDescent="0.2">
      <c r="P484" s="2"/>
      <c r="Q484" s="2"/>
      <c r="S484" s="2"/>
      <c r="U484" s="2"/>
      <c r="V484" s="2"/>
      <c r="W484" s="2"/>
      <c r="X484" s="2"/>
      <c r="Y484" s="2"/>
      <c r="Z484" s="2"/>
      <c r="AA484" s="2"/>
      <c r="AB484" s="2"/>
      <c r="AC484" s="2"/>
      <c r="AD484" s="2"/>
      <c r="AE484" s="2"/>
      <c r="AF484" s="2"/>
      <c r="AG484" s="2"/>
      <c r="AH484" s="2"/>
      <c r="AI484" s="2"/>
      <c r="AJ484" s="2"/>
      <c r="AK484" s="2"/>
      <c r="AL484" s="2"/>
      <c r="AM484" s="2"/>
    </row>
    <row r="485" spans="16:39" x14ac:dyDescent="0.2">
      <c r="P485" s="2"/>
      <c r="Q485" s="2"/>
      <c r="S485" s="2"/>
      <c r="U485" s="2"/>
      <c r="V485" s="2"/>
      <c r="W485" s="2"/>
      <c r="X485" s="2"/>
      <c r="Y485" s="2"/>
      <c r="Z485" s="2"/>
      <c r="AA485" s="2"/>
      <c r="AB485" s="2"/>
      <c r="AC485" s="2"/>
      <c r="AD485" s="2"/>
      <c r="AE485" s="2"/>
      <c r="AF485" s="2"/>
      <c r="AG485" s="2"/>
      <c r="AH485" s="2"/>
      <c r="AI485" s="2"/>
      <c r="AJ485" s="2"/>
      <c r="AK485" s="2"/>
      <c r="AL485" s="2"/>
      <c r="AM485" s="2"/>
    </row>
    <row r="486" spans="16:39" x14ac:dyDescent="0.2">
      <c r="P486" s="2"/>
      <c r="Q486" s="2"/>
      <c r="S486" s="2"/>
      <c r="U486" s="2"/>
      <c r="V486" s="2"/>
      <c r="W486" s="2"/>
      <c r="X486" s="2"/>
      <c r="Y486" s="2"/>
      <c r="Z486" s="2"/>
      <c r="AA486" s="2"/>
      <c r="AB486" s="2"/>
      <c r="AC486" s="2"/>
      <c r="AD486" s="2"/>
      <c r="AE486" s="2"/>
      <c r="AF486" s="2"/>
      <c r="AG486" s="2"/>
      <c r="AH486" s="2"/>
      <c r="AI486" s="2"/>
      <c r="AJ486" s="2"/>
      <c r="AK486" s="2"/>
      <c r="AL486" s="2"/>
      <c r="AM486" s="2"/>
    </row>
    <row r="487" spans="16:39" x14ac:dyDescent="0.2">
      <c r="P487" s="2"/>
      <c r="Q487" s="2"/>
      <c r="S487" s="2"/>
      <c r="U487" s="2"/>
      <c r="V487" s="2"/>
      <c r="W487" s="2"/>
      <c r="X487" s="2"/>
      <c r="Y487" s="2"/>
      <c r="Z487" s="2"/>
      <c r="AA487" s="2"/>
      <c r="AB487" s="2"/>
      <c r="AC487" s="2"/>
      <c r="AD487" s="2"/>
      <c r="AE487" s="2"/>
      <c r="AF487" s="2"/>
      <c r="AG487" s="2"/>
      <c r="AH487" s="2"/>
      <c r="AI487" s="2"/>
      <c r="AJ487" s="2"/>
      <c r="AK487" s="2"/>
      <c r="AL487" s="2"/>
      <c r="AM487" s="2"/>
    </row>
    <row r="488" spans="16:39" x14ac:dyDescent="0.2">
      <c r="P488" s="2"/>
      <c r="Q488" s="2"/>
      <c r="S488" s="2"/>
      <c r="U488" s="2"/>
      <c r="V488" s="2"/>
      <c r="W488" s="2"/>
      <c r="X488" s="2"/>
      <c r="Y488" s="2"/>
      <c r="Z488" s="2"/>
      <c r="AA488" s="2"/>
      <c r="AB488" s="2"/>
      <c r="AC488" s="2"/>
      <c r="AD488" s="2"/>
      <c r="AE488" s="2"/>
      <c r="AF488" s="2"/>
      <c r="AG488" s="2"/>
      <c r="AH488" s="2"/>
      <c r="AI488" s="2"/>
      <c r="AJ488" s="2"/>
      <c r="AK488" s="2"/>
      <c r="AL488" s="2"/>
      <c r="AM488" s="2"/>
    </row>
    <row r="489" spans="16:39" x14ac:dyDescent="0.2">
      <c r="P489" s="2"/>
      <c r="Q489" s="2"/>
      <c r="S489" s="2"/>
      <c r="U489" s="2"/>
      <c r="V489" s="2"/>
      <c r="W489" s="2"/>
      <c r="X489" s="2"/>
      <c r="Y489" s="2"/>
      <c r="Z489" s="2"/>
      <c r="AA489" s="2"/>
      <c r="AB489" s="2"/>
      <c r="AC489" s="2"/>
      <c r="AD489" s="2"/>
      <c r="AE489" s="2"/>
      <c r="AF489" s="2"/>
      <c r="AG489" s="2"/>
      <c r="AH489" s="2"/>
      <c r="AI489" s="2"/>
      <c r="AJ489" s="2"/>
      <c r="AK489" s="2"/>
      <c r="AL489" s="2"/>
      <c r="AM489" s="2"/>
    </row>
    <row r="490" spans="16:39" x14ac:dyDescent="0.2">
      <c r="P490" s="2"/>
      <c r="Q490" s="2"/>
      <c r="S490" s="2"/>
      <c r="U490" s="2"/>
      <c r="V490" s="2"/>
      <c r="W490" s="2"/>
      <c r="X490" s="2"/>
      <c r="Y490" s="2"/>
      <c r="Z490" s="2"/>
      <c r="AA490" s="2"/>
      <c r="AB490" s="2"/>
      <c r="AC490" s="2"/>
      <c r="AD490" s="2"/>
      <c r="AE490" s="2"/>
      <c r="AF490" s="2"/>
      <c r="AG490" s="2"/>
      <c r="AH490" s="2"/>
      <c r="AI490" s="2"/>
      <c r="AJ490" s="2"/>
      <c r="AK490" s="2"/>
      <c r="AL490" s="2"/>
      <c r="AM490" s="2"/>
    </row>
    <row r="491" spans="16:39" x14ac:dyDescent="0.2">
      <c r="P491" s="2"/>
      <c r="Q491" s="2"/>
      <c r="S491" s="2"/>
      <c r="U491" s="2"/>
      <c r="V491" s="2"/>
      <c r="W491" s="2"/>
      <c r="X491" s="2"/>
      <c r="Y491" s="2"/>
      <c r="Z491" s="2"/>
      <c r="AA491" s="2"/>
      <c r="AB491" s="2"/>
      <c r="AC491" s="2"/>
      <c r="AD491" s="2"/>
      <c r="AE491" s="2"/>
      <c r="AF491" s="2"/>
      <c r="AG491" s="2"/>
      <c r="AH491" s="2"/>
      <c r="AI491" s="2"/>
      <c r="AJ491" s="2"/>
      <c r="AK491" s="2"/>
      <c r="AL491" s="2"/>
      <c r="AM491" s="2"/>
    </row>
    <row r="492" spans="16:39" x14ac:dyDescent="0.2">
      <c r="P492" s="2"/>
      <c r="Q492" s="2"/>
      <c r="S492" s="2"/>
      <c r="U492" s="2"/>
      <c r="V492" s="2"/>
      <c r="W492" s="2"/>
      <c r="X492" s="2"/>
      <c r="Y492" s="2"/>
      <c r="Z492" s="2"/>
      <c r="AA492" s="2"/>
      <c r="AB492" s="2"/>
      <c r="AC492" s="2"/>
      <c r="AD492" s="2"/>
      <c r="AE492" s="2"/>
      <c r="AF492" s="2"/>
      <c r="AG492" s="2"/>
      <c r="AH492" s="2"/>
      <c r="AI492" s="2"/>
      <c r="AJ492" s="2"/>
      <c r="AK492" s="2"/>
      <c r="AL492" s="2"/>
      <c r="AM492" s="2"/>
    </row>
    <row r="493" spans="16:39" x14ac:dyDescent="0.2">
      <c r="P493" s="2"/>
      <c r="Q493" s="2"/>
      <c r="S493" s="2"/>
      <c r="U493" s="2"/>
      <c r="V493" s="2"/>
      <c r="W493" s="2"/>
      <c r="X493" s="2"/>
      <c r="Y493" s="2"/>
      <c r="Z493" s="2"/>
      <c r="AA493" s="2"/>
      <c r="AB493" s="2"/>
      <c r="AC493" s="2"/>
      <c r="AD493" s="2"/>
      <c r="AE493" s="2"/>
      <c r="AF493" s="2"/>
      <c r="AG493" s="2"/>
      <c r="AH493" s="2"/>
      <c r="AI493" s="2"/>
      <c r="AJ493" s="2"/>
      <c r="AK493" s="2"/>
      <c r="AL493" s="2"/>
      <c r="AM493" s="2"/>
    </row>
    <row r="494" spans="16:39" x14ac:dyDescent="0.2">
      <c r="P494" s="2"/>
      <c r="Q494" s="2"/>
      <c r="S494" s="2"/>
      <c r="U494" s="2"/>
      <c r="V494" s="2"/>
      <c r="W494" s="2"/>
      <c r="X494" s="2"/>
      <c r="Y494" s="2"/>
      <c r="Z494" s="2"/>
      <c r="AA494" s="2"/>
      <c r="AB494" s="2"/>
      <c r="AC494" s="2"/>
      <c r="AD494" s="2"/>
      <c r="AE494" s="2"/>
      <c r="AF494" s="2"/>
      <c r="AG494" s="2"/>
      <c r="AH494" s="2"/>
      <c r="AI494" s="2"/>
      <c r="AJ494" s="2"/>
      <c r="AK494" s="2"/>
      <c r="AL494" s="2"/>
      <c r="AM494" s="2"/>
    </row>
    <row r="495" spans="16:39" x14ac:dyDescent="0.2">
      <c r="P495" s="2"/>
      <c r="Q495" s="2"/>
      <c r="S495" s="2"/>
      <c r="U495" s="2"/>
      <c r="V495" s="2"/>
      <c r="W495" s="2"/>
      <c r="X495" s="2"/>
      <c r="Y495" s="2"/>
      <c r="Z495" s="2"/>
      <c r="AA495" s="2"/>
      <c r="AB495" s="2"/>
      <c r="AC495" s="2"/>
      <c r="AD495" s="2"/>
      <c r="AE495" s="2"/>
      <c r="AF495" s="2"/>
      <c r="AG495" s="2"/>
      <c r="AH495" s="2"/>
      <c r="AI495" s="2"/>
      <c r="AJ495" s="2"/>
      <c r="AK495" s="2"/>
      <c r="AL495" s="2"/>
      <c r="AM495" s="2"/>
    </row>
    <row r="496" spans="16:39" x14ac:dyDescent="0.2">
      <c r="P496" s="2"/>
      <c r="Q496" s="2"/>
      <c r="S496" s="2"/>
      <c r="U496" s="2"/>
      <c r="V496" s="2"/>
      <c r="W496" s="2"/>
      <c r="X496" s="2"/>
      <c r="Y496" s="2"/>
      <c r="Z496" s="2"/>
      <c r="AA496" s="2"/>
      <c r="AB496" s="2"/>
      <c r="AC496" s="2"/>
      <c r="AD496" s="2"/>
      <c r="AE496" s="2"/>
      <c r="AF496" s="2"/>
      <c r="AG496" s="2"/>
      <c r="AH496" s="2"/>
      <c r="AI496" s="2"/>
      <c r="AJ496" s="2"/>
      <c r="AK496" s="2"/>
      <c r="AL496" s="2"/>
      <c r="AM496" s="2"/>
    </row>
    <row r="497" spans="16:39" x14ac:dyDescent="0.2">
      <c r="P497" s="2"/>
      <c r="Q497" s="2"/>
      <c r="S497" s="2"/>
      <c r="U497" s="2"/>
      <c r="V497" s="2"/>
      <c r="W497" s="2"/>
      <c r="X497" s="2"/>
      <c r="Y497" s="2"/>
      <c r="Z497" s="2"/>
      <c r="AA497" s="2"/>
      <c r="AB497" s="2"/>
      <c r="AC497" s="2"/>
      <c r="AD497" s="2"/>
      <c r="AE497" s="2"/>
      <c r="AF497" s="2"/>
      <c r="AG497" s="2"/>
      <c r="AH497" s="2"/>
      <c r="AI497" s="2"/>
      <c r="AJ497" s="2"/>
      <c r="AK497" s="2"/>
      <c r="AL497" s="2"/>
      <c r="AM497" s="2"/>
    </row>
    <row r="498" spans="16:39" x14ac:dyDescent="0.2">
      <c r="P498" s="2"/>
      <c r="Q498" s="2"/>
      <c r="S498" s="2"/>
      <c r="U498" s="2"/>
      <c r="V498" s="2"/>
      <c r="W498" s="2"/>
      <c r="X498" s="2"/>
      <c r="Y498" s="2"/>
      <c r="Z498" s="2"/>
      <c r="AA498" s="2"/>
      <c r="AB498" s="2"/>
      <c r="AC498" s="2"/>
      <c r="AD498" s="2"/>
      <c r="AE498" s="2"/>
      <c r="AF498" s="2"/>
      <c r="AG498" s="2"/>
      <c r="AH498" s="2"/>
      <c r="AI498" s="2"/>
      <c r="AJ498" s="2"/>
      <c r="AK498" s="2"/>
      <c r="AL498" s="2"/>
      <c r="AM498" s="2"/>
    </row>
    <row r="499" spans="16:39" x14ac:dyDescent="0.2">
      <c r="P499" s="2"/>
      <c r="Q499" s="2"/>
      <c r="S499" s="2"/>
      <c r="U499" s="2"/>
      <c r="V499" s="2"/>
      <c r="W499" s="2"/>
      <c r="X499" s="2"/>
      <c r="Y499" s="2"/>
      <c r="Z499" s="2"/>
      <c r="AA499" s="2"/>
      <c r="AB499" s="2"/>
      <c r="AC499" s="2"/>
      <c r="AD499" s="2"/>
      <c r="AE499" s="2"/>
      <c r="AF499" s="2"/>
      <c r="AG499" s="2"/>
      <c r="AH499" s="2"/>
      <c r="AI499" s="2"/>
      <c r="AJ499" s="2"/>
      <c r="AK499" s="2"/>
      <c r="AL499" s="2"/>
      <c r="AM499" s="2"/>
    </row>
    <row r="500" spans="16:39" x14ac:dyDescent="0.2">
      <c r="P500" s="2"/>
      <c r="Q500" s="2"/>
      <c r="S500" s="2"/>
      <c r="U500" s="2"/>
      <c r="V500" s="2"/>
      <c r="W500" s="2"/>
      <c r="X500" s="2"/>
      <c r="Y500" s="2"/>
      <c r="Z500" s="2"/>
      <c r="AA500" s="2"/>
      <c r="AB500" s="2"/>
      <c r="AC500" s="2"/>
      <c r="AD500" s="2"/>
      <c r="AE500" s="2"/>
      <c r="AF500" s="2"/>
      <c r="AG500" s="2"/>
      <c r="AH500" s="2"/>
      <c r="AI500" s="2"/>
      <c r="AJ500" s="2"/>
      <c r="AK500" s="2"/>
      <c r="AL500" s="2"/>
      <c r="AM500" s="2"/>
    </row>
    <row r="501" spans="16:39" x14ac:dyDescent="0.2">
      <c r="P501" s="2"/>
      <c r="Q501" s="2"/>
      <c r="S501" s="2"/>
      <c r="U501" s="2"/>
      <c r="V501" s="2"/>
      <c r="W501" s="2"/>
      <c r="X501" s="2"/>
      <c r="Y501" s="2"/>
      <c r="Z501" s="2"/>
      <c r="AA501" s="2"/>
      <c r="AB501" s="2"/>
      <c r="AC501" s="2"/>
      <c r="AD501" s="2"/>
      <c r="AE501" s="2"/>
      <c r="AF501" s="2"/>
      <c r="AG501" s="2"/>
      <c r="AH501" s="2"/>
      <c r="AI501" s="2"/>
      <c r="AJ501" s="2"/>
      <c r="AK501" s="2"/>
      <c r="AL501" s="2"/>
      <c r="AM501" s="2"/>
    </row>
    <row r="502" spans="16:39" x14ac:dyDescent="0.2">
      <c r="P502" s="2"/>
      <c r="Q502" s="2"/>
      <c r="S502" s="2"/>
      <c r="U502" s="2"/>
      <c r="V502" s="2"/>
      <c r="W502" s="2"/>
      <c r="X502" s="2"/>
      <c r="Y502" s="2"/>
      <c r="Z502" s="2"/>
      <c r="AA502" s="2"/>
      <c r="AB502" s="2"/>
      <c r="AC502" s="2"/>
      <c r="AD502" s="2"/>
      <c r="AE502" s="2"/>
      <c r="AF502" s="2"/>
      <c r="AG502" s="2"/>
      <c r="AH502" s="2"/>
      <c r="AI502" s="2"/>
      <c r="AJ502" s="2"/>
      <c r="AK502" s="2"/>
      <c r="AL502" s="2"/>
      <c r="AM502" s="2"/>
    </row>
    <row r="503" spans="16:39" x14ac:dyDescent="0.2">
      <c r="P503" s="2"/>
      <c r="Q503" s="2"/>
      <c r="S503" s="2"/>
      <c r="U503" s="2"/>
      <c r="V503" s="2"/>
      <c r="W503" s="2"/>
      <c r="X503" s="2"/>
      <c r="Y503" s="2"/>
      <c r="Z503" s="2"/>
      <c r="AA503" s="2"/>
      <c r="AB503" s="2"/>
      <c r="AC503" s="2"/>
      <c r="AD503" s="2"/>
      <c r="AE503" s="2"/>
      <c r="AF503" s="2"/>
      <c r="AG503" s="2"/>
      <c r="AH503" s="2"/>
      <c r="AI503" s="2"/>
      <c r="AJ503" s="2"/>
      <c r="AK503" s="2"/>
      <c r="AL503" s="2"/>
      <c r="AM503" s="2"/>
    </row>
    <row r="504" spans="16:39" x14ac:dyDescent="0.2">
      <c r="P504" s="2"/>
      <c r="Q504" s="2"/>
      <c r="S504" s="2"/>
      <c r="U504" s="2"/>
      <c r="V504" s="2"/>
      <c r="W504" s="2"/>
      <c r="X504" s="2"/>
      <c r="Y504" s="2"/>
      <c r="Z504" s="2"/>
      <c r="AA504" s="2"/>
      <c r="AB504" s="2"/>
      <c r="AC504" s="2"/>
      <c r="AD504" s="2"/>
      <c r="AE504" s="2"/>
      <c r="AF504" s="2"/>
      <c r="AG504" s="2"/>
      <c r="AH504" s="2"/>
      <c r="AI504" s="2"/>
      <c r="AJ504" s="2"/>
      <c r="AK504" s="2"/>
      <c r="AL504" s="2"/>
      <c r="AM504" s="2"/>
    </row>
    <row r="505" spans="16:39" x14ac:dyDescent="0.2">
      <c r="P505" s="2"/>
      <c r="Q505" s="2"/>
      <c r="S505" s="2"/>
      <c r="U505" s="2"/>
      <c r="V505" s="2"/>
      <c r="W505" s="2"/>
      <c r="X505" s="2"/>
      <c r="Y505" s="2"/>
      <c r="Z505" s="2"/>
      <c r="AA505" s="2"/>
      <c r="AB505" s="2"/>
      <c r="AC505" s="2"/>
      <c r="AD505" s="2"/>
      <c r="AE505" s="2"/>
      <c r="AF505" s="2"/>
      <c r="AG505" s="2"/>
      <c r="AH505" s="2"/>
      <c r="AI505" s="2"/>
      <c r="AJ505" s="2"/>
      <c r="AK505" s="2"/>
      <c r="AL505" s="2"/>
      <c r="AM505" s="2"/>
    </row>
    <row r="506" spans="16:39" x14ac:dyDescent="0.2">
      <c r="P506" s="2"/>
      <c r="Q506" s="2"/>
      <c r="S506" s="2"/>
      <c r="U506" s="2"/>
      <c r="V506" s="2"/>
      <c r="W506" s="2"/>
      <c r="X506" s="2"/>
      <c r="Y506" s="2"/>
      <c r="Z506" s="2"/>
      <c r="AA506" s="2"/>
      <c r="AB506" s="2"/>
      <c r="AC506" s="2"/>
      <c r="AD506" s="2"/>
      <c r="AE506" s="2"/>
      <c r="AF506" s="2"/>
      <c r="AG506" s="2"/>
      <c r="AH506" s="2"/>
      <c r="AI506" s="2"/>
      <c r="AJ506" s="2"/>
      <c r="AK506" s="2"/>
      <c r="AL506" s="2"/>
      <c r="AM506" s="2"/>
    </row>
    <row r="507" spans="16:39" x14ac:dyDescent="0.2">
      <c r="P507" s="2"/>
      <c r="Q507" s="2"/>
      <c r="S507" s="2"/>
      <c r="U507" s="2"/>
      <c r="V507" s="2"/>
      <c r="W507" s="2"/>
      <c r="X507" s="2"/>
      <c r="Y507" s="2"/>
      <c r="Z507" s="2"/>
      <c r="AA507" s="2"/>
      <c r="AB507" s="2"/>
      <c r="AC507" s="2"/>
      <c r="AD507" s="2"/>
      <c r="AE507" s="2"/>
      <c r="AF507" s="2"/>
      <c r="AG507" s="2"/>
      <c r="AH507" s="2"/>
      <c r="AI507" s="2"/>
      <c r="AJ507" s="2"/>
      <c r="AK507" s="2"/>
      <c r="AL507" s="2"/>
      <c r="AM507" s="2"/>
    </row>
    <row r="508" spans="16:39" x14ac:dyDescent="0.2">
      <c r="P508" s="2"/>
      <c r="Q508" s="2"/>
      <c r="S508" s="2"/>
      <c r="U508" s="2"/>
      <c r="V508" s="2"/>
      <c r="W508" s="2"/>
      <c r="X508" s="2"/>
      <c r="Y508" s="2"/>
      <c r="Z508" s="2"/>
      <c r="AA508" s="2"/>
      <c r="AB508" s="2"/>
      <c r="AC508" s="2"/>
      <c r="AD508" s="2"/>
      <c r="AE508" s="2"/>
      <c r="AF508" s="2"/>
      <c r="AG508" s="2"/>
      <c r="AH508" s="2"/>
      <c r="AI508" s="2"/>
      <c r="AJ508" s="2"/>
      <c r="AK508" s="2"/>
      <c r="AL508" s="2"/>
      <c r="AM508" s="2"/>
    </row>
    <row r="509" spans="16:39" x14ac:dyDescent="0.2">
      <c r="P509" s="2"/>
      <c r="Q509" s="2"/>
      <c r="S509" s="2"/>
      <c r="U509" s="2"/>
      <c r="V509" s="2"/>
      <c r="W509" s="2"/>
      <c r="X509" s="2"/>
      <c r="Y509" s="2"/>
      <c r="Z509" s="2"/>
      <c r="AA509" s="2"/>
      <c r="AB509" s="2"/>
      <c r="AC509" s="2"/>
      <c r="AD509" s="2"/>
      <c r="AE509" s="2"/>
      <c r="AF509" s="2"/>
      <c r="AG509" s="2"/>
      <c r="AH509" s="2"/>
      <c r="AI509" s="2"/>
      <c r="AJ509" s="2"/>
      <c r="AK509" s="2"/>
      <c r="AL509" s="2"/>
      <c r="AM509" s="2"/>
    </row>
    <row r="510" spans="16:39" x14ac:dyDescent="0.2">
      <c r="P510" s="2"/>
      <c r="Q510" s="2"/>
      <c r="S510" s="2"/>
      <c r="U510" s="2"/>
      <c r="V510" s="2"/>
      <c r="W510" s="2"/>
      <c r="X510" s="2"/>
      <c r="Y510" s="2"/>
      <c r="Z510" s="2"/>
      <c r="AA510" s="2"/>
      <c r="AB510" s="2"/>
      <c r="AC510" s="2"/>
      <c r="AD510" s="2"/>
      <c r="AE510" s="2"/>
      <c r="AF510" s="2"/>
      <c r="AG510" s="2"/>
      <c r="AH510" s="2"/>
      <c r="AI510" s="2"/>
      <c r="AJ510" s="2"/>
      <c r="AK510" s="2"/>
      <c r="AL510" s="2"/>
      <c r="AM510" s="2"/>
    </row>
    <row r="511" spans="16:39" x14ac:dyDescent="0.2">
      <c r="P511" s="2"/>
      <c r="Q511" s="2"/>
      <c r="S511" s="2"/>
      <c r="U511" s="2"/>
      <c r="V511" s="2"/>
      <c r="W511" s="2"/>
      <c r="X511" s="2"/>
      <c r="Y511" s="2"/>
      <c r="Z511" s="2"/>
      <c r="AA511" s="2"/>
      <c r="AB511" s="2"/>
      <c r="AC511" s="2"/>
      <c r="AD511" s="2"/>
      <c r="AE511" s="2"/>
      <c r="AF511" s="2"/>
      <c r="AG511" s="2"/>
      <c r="AH511" s="2"/>
      <c r="AI511" s="2"/>
      <c r="AJ511" s="2"/>
      <c r="AK511" s="2"/>
      <c r="AL511" s="2"/>
      <c r="AM511" s="2"/>
    </row>
    <row r="512" spans="16:39" x14ac:dyDescent="0.2">
      <c r="P512" s="2"/>
      <c r="Q512" s="2"/>
      <c r="S512" s="2"/>
      <c r="U512" s="2"/>
      <c r="V512" s="2"/>
      <c r="W512" s="2"/>
      <c r="X512" s="2"/>
      <c r="Y512" s="2"/>
      <c r="Z512" s="2"/>
      <c r="AA512" s="2"/>
      <c r="AB512" s="2"/>
      <c r="AC512" s="2"/>
      <c r="AD512" s="2"/>
      <c r="AE512" s="2"/>
      <c r="AF512" s="2"/>
      <c r="AG512" s="2"/>
      <c r="AH512" s="2"/>
      <c r="AI512" s="2"/>
      <c r="AJ512" s="2"/>
      <c r="AK512" s="2"/>
      <c r="AL512" s="2"/>
      <c r="AM512" s="2"/>
    </row>
    <row r="513" spans="16:39" x14ac:dyDescent="0.2">
      <c r="P513" s="2"/>
      <c r="Q513" s="2"/>
      <c r="S513" s="2"/>
      <c r="U513" s="2"/>
      <c r="V513" s="2"/>
      <c r="W513" s="2"/>
      <c r="X513" s="2"/>
      <c r="Y513" s="2"/>
      <c r="Z513" s="2"/>
      <c r="AA513" s="2"/>
      <c r="AB513" s="2"/>
      <c r="AC513" s="2"/>
      <c r="AD513" s="2"/>
      <c r="AE513" s="2"/>
      <c r="AF513" s="2"/>
      <c r="AG513" s="2"/>
      <c r="AH513" s="2"/>
      <c r="AI513" s="2"/>
      <c r="AJ513" s="2"/>
      <c r="AK513" s="2"/>
      <c r="AL513" s="2"/>
      <c r="AM513" s="2"/>
    </row>
    <row r="514" spans="16:39" x14ac:dyDescent="0.2">
      <c r="P514" s="2"/>
      <c r="Q514" s="2"/>
      <c r="S514" s="2"/>
      <c r="U514" s="2"/>
      <c r="V514" s="2"/>
      <c r="W514" s="2"/>
      <c r="X514" s="2"/>
      <c r="Y514" s="2"/>
      <c r="Z514" s="2"/>
      <c r="AA514" s="2"/>
      <c r="AB514" s="2"/>
      <c r="AC514" s="2"/>
      <c r="AD514" s="2"/>
      <c r="AE514" s="2"/>
      <c r="AF514" s="2"/>
      <c r="AG514" s="2"/>
      <c r="AH514" s="2"/>
      <c r="AI514" s="2"/>
      <c r="AJ514" s="2"/>
      <c r="AK514" s="2"/>
      <c r="AL514" s="2"/>
      <c r="AM514" s="2"/>
    </row>
    <row r="515" spans="16:39" x14ac:dyDescent="0.2">
      <c r="P515" s="2"/>
      <c r="Q515" s="2"/>
      <c r="S515" s="2"/>
      <c r="U515" s="2"/>
      <c r="V515" s="2"/>
      <c r="W515" s="2"/>
      <c r="X515" s="2"/>
      <c r="Y515" s="2"/>
      <c r="Z515" s="2"/>
      <c r="AA515" s="2"/>
      <c r="AB515" s="2"/>
      <c r="AC515" s="2"/>
      <c r="AD515" s="2"/>
      <c r="AE515" s="2"/>
      <c r="AF515" s="2"/>
      <c r="AG515" s="2"/>
      <c r="AH515" s="2"/>
      <c r="AI515" s="2"/>
      <c r="AJ515" s="2"/>
      <c r="AK515" s="2"/>
      <c r="AL515" s="2"/>
      <c r="AM515" s="2"/>
    </row>
    <row r="516" spans="16:39" x14ac:dyDescent="0.2">
      <c r="P516" s="2"/>
      <c r="Q516" s="2"/>
      <c r="S516" s="2"/>
      <c r="U516" s="2"/>
      <c r="V516" s="2"/>
      <c r="W516" s="2"/>
      <c r="X516" s="2"/>
      <c r="Y516" s="2"/>
      <c r="Z516" s="2"/>
      <c r="AA516" s="2"/>
      <c r="AB516" s="2"/>
      <c r="AC516" s="2"/>
      <c r="AD516" s="2"/>
      <c r="AE516" s="2"/>
      <c r="AF516" s="2"/>
      <c r="AG516" s="2"/>
      <c r="AH516" s="2"/>
      <c r="AI516" s="2"/>
      <c r="AJ516" s="2"/>
      <c r="AK516" s="2"/>
      <c r="AL516" s="2"/>
      <c r="AM516" s="2"/>
    </row>
    <row r="517" spans="16:39" x14ac:dyDescent="0.2">
      <c r="P517" s="2"/>
      <c r="Q517" s="2"/>
      <c r="S517" s="2"/>
      <c r="U517" s="2"/>
      <c r="V517" s="2"/>
      <c r="W517" s="2"/>
      <c r="X517" s="2"/>
      <c r="Y517" s="2"/>
      <c r="Z517" s="2"/>
      <c r="AA517" s="2"/>
      <c r="AB517" s="2"/>
      <c r="AC517" s="2"/>
      <c r="AD517" s="2"/>
      <c r="AE517" s="2"/>
      <c r="AF517" s="2"/>
      <c r="AG517" s="2"/>
      <c r="AH517" s="2"/>
      <c r="AI517" s="2"/>
      <c r="AJ517" s="2"/>
      <c r="AK517" s="2"/>
      <c r="AL517" s="2"/>
      <c r="AM517" s="2"/>
    </row>
    <row r="518" spans="16:39" x14ac:dyDescent="0.2">
      <c r="P518" s="2"/>
      <c r="Q518" s="2"/>
      <c r="S518" s="2"/>
      <c r="U518" s="2"/>
      <c r="V518" s="2"/>
      <c r="W518" s="2"/>
      <c r="X518" s="2"/>
      <c r="Y518" s="2"/>
      <c r="Z518" s="2"/>
      <c r="AA518" s="2"/>
      <c r="AB518" s="2"/>
      <c r="AC518" s="2"/>
      <c r="AD518" s="2"/>
      <c r="AE518" s="2"/>
      <c r="AF518" s="2"/>
      <c r="AG518" s="2"/>
      <c r="AH518" s="2"/>
      <c r="AI518" s="2"/>
      <c r="AJ518" s="2"/>
      <c r="AK518" s="2"/>
      <c r="AL518" s="2"/>
      <c r="AM518" s="2"/>
    </row>
    <row r="519" spans="16:39" x14ac:dyDescent="0.2">
      <c r="P519" s="2"/>
      <c r="Q519" s="2"/>
      <c r="S519" s="2"/>
      <c r="U519" s="2"/>
      <c r="V519" s="2"/>
      <c r="W519" s="2"/>
      <c r="X519" s="2"/>
      <c r="Y519" s="2"/>
      <c r="Z519" s="2"/>
      <c r="AA519" s="2"/>
      <c r="AB519" s="2"/>
      <c r="AC519" s="2"/>
      <c r="AD519" s="2"/>
      <c r="AE519" s="2"/>
      <c r="AF519" s="2"/>
      <c r="AG519" s="2"/>
      <c r="AH519" s="2"/>
      <c r="AI519" s="2"/>
      <c r="AJ519" s="2"/>
      <c r="AK519" s="2"/>
      <c r="AL519" s="2"/>
      <c r="AM519" s="2"/>
    </row>
    <row r="520" spans="16:39" x14ac:dyDescent="0.2">
      <c r="P520" s="2"/>
      <c r="Q520" s="2"/>
      <c r="S520" s="2"/>
      <c r="U520" s="2"/>
      <c r="V520" s="2"/>
      <c r="W520" s="2"/>
      <c r="X520" s="2"/>
      <c r="Y520" s="2"/>
      <c r="Z520" s="2"/>
      <c r="AA520" s="2"/>
      <c r="AB520" s="2"/>
      <c r="AC520" s="2"/>
      <c r="AD520" s="2"/>
      <c r="AE520" s="2"/>
      <c r="AF520" s="2"/>
      <c r="AG520" s="2"/>
      <c r="AH520" s="2"/>
      <c r="AI520" s="2"/>
      <c r="AJ520" s="2"/>
      <c r="AK520" s="2"/>
      <c r="AL520" s="2"/>
      <c r="AM520" s="2"/>
    </row>
    <row r="521" spans="16:39" x14ac:dyDescent="0.2">
      <c r="P521" s="2"/>
      <c r="Q521" s="2"/>
      <c r="S521" s="2"/>
      <c r="U521" s="2"/>
      <c r="V521" s="2"/>
      <c r="W521" s="2"/>
      <c r="X521" s="2"/>
      <c r="Y521" s="2"/>
      <c r="Z521" s="2"/>
      <c r="AA521" s="2"/>
      <c r="AB521" s="2"/>
      <c r="AC521" s="2"/>
      <c r="AD521" s="2"/>
      <c r="AE521" s="2"/>
      <c r="AF521" s="2"/>
      <c r="AG521" s="2"/>
      <c r="AH521" s="2"/>
      <c r="AI521" s="2"/>
      <c r="AJ521" s="2"/>
      <c r="AK521" s="2"/>
      <c r="AL521" s="2"/>
      <c r="AM521" s="2"/>
    </row>
    <row r="522" spans="16:39" x14ac:dyDescent="0.2">
      <c r="P522" s="2"/>
      <c r="Q522" s="2"/>
      <c r="S522" s="2"/>
      <c r="U522" s="2"/>
      <c r="V522" s="2"/>
      <c r="W522" s="2"/>
      <c r="X522" s="2"/>
      <c r="Y522" s="2"/>
      <c r="Z522" s="2"/>
      <c r="AA522" s="2"/>
      <c r="AB522" s="2"/>
      <c r="AC522" s="2"/>
      <c r="AD522" s="2"/>
      <c r="AE522" s="2"/>
      <c r="AF522" s="2"/>
      <c r="AG522" s="2"/>
      <c r="AH522" s="2"/>
      <c r="AI522" s="2"/>
      <c r="AJ522" s="2"/>
      <c r="AK522" s="2"/>
      <c r="AL522" s="2"/>
      <c r="AM522" s="2"/>
    </row>
    <row r="523" spans="16:39" x14ac:dyDescent="0.2">
      <c r="P523" s="2"/>
      <c r="Q523" s="2"/>
      <c r="S523" s="2"/>
      <c r="U523" s="2"/>
      <c r="V523" s="2"/>
      <c r="W523" s="2"/>
      <c r="X523" s="2"/>
      <c r="Y523" s="2"/>
      <c r="Z523" s="2"/>
      <c r="AA523" s="2"/>
      <c r="AB523" s="2"/>
      <c r="AC523" s="2"/>
      <c r="AD523" s="2"/>
      <c r="AE523" s="2"/>
      <c r="AF523" s="2"/>
      <c r="AG523" s="2"/>
      <c r="AH523" s="2"/>
      <c r="AI523" s="2"/>
      <c r="AJ523" s="2"/>
      <c r="AK523" s="2"/>
      <c r="AL523" s="2"/>
      <c r="AM523" s="2"/>
    </row>
    <row r="524" spans="16:39" x14ac:dyDescent="0.2">
      <c r="P524" s="2"/>
      <c r="Q524" s="2"/>
      <c r="S524" s="2"/>
      <c r="U524" s="2"/>
      <c r="V524" s="2"/>
      <c r="W524" s="2"/>
      <c r="X524" s="2"/>
      <c r="Y524" s="2"/>
      <c r="Z524" s="2"/>
      <c r="AA524" s="2"/>
      <c r="AB524" s="2"/>
      <c r="AC524" s="2"/>
      <c r="AD524" s="2"/>
      <c r="AE524" s="2"/>
      <c r="AF524" s="2"/>
      <c r="AG524" s="2"/>
      <c r="AH524" s="2"/>
      <c r="AI524" s="2"/>
      <c r="AJ524" s="2"/>
      <c r="AK524" s="2"/>
      <c r="AL524" s="2"/>
      <c r="AM524" s="2"/>
    </row>
    <row r="525" spans="16:39" x14ac:dyDescent="0.2">
      <c r="P525" s="2"/>
      <c r="Q525" s="2"/>
      <c r="S525" s="2"/>
      <c r="U525" s="2"/>
      <c r="V525" s="2"/>
      <c r="W525" s="2"/>
      <c r="X525" s="2"/>
      <c r="Y525" s="2"/>
      <c r="Z525" s="2"/>
      <c r="AA525" s="2"/>
      <c r="AB525" s="2"/>
      <c r="AC525" s="2"/>
      <c r="AD525" s="2"/>
      <c r="AE525" s="2"/>
      <c r="AF525" s="2"/>
      <c r="AG525" s="2"/>
      <c r="AH525" s="2"/>
      <c r="AI525" s="2"/>
      <c r="AJ525" s="2"/>
      <c r="AK525" s="2"/>
      <c r="AL525" s="2"/>
      <c r="AM525" s="2"/>
    </row>
    <row r="526" spans="16:39" x14ac:dyDescent="0.2">
      <c r="P526" s="2"/>
      <c r="Q526" s="2"/>
      <c r="S526" s="2"/>
      <c r="U526" s="2"/>
      <c r="V526" s="2"/>
      <c r="W526" s="2"/>
      <c r="X526" s="2"/>
      <c r="Y526" s="2"/>
      <c r="Z526" s="2"/>
      <c r="AA526" s="2"/>
      <c r="AB526" s="2"/>
      <c r="AC526" s="2"/>
      <c r="AD526" s="2"/>
      <c r="AE526" s="2"/>
      <c r="AF526" s="2"/>
      <c r="AG526" s="2"/>
      <c r="AH526" s="2"/>
      <c r="AI526" s="2"/>
      <c r="AJ526" s="2"/>
      <c r="AK526" s="2"/>
      <c r="AL526" s="2"/>
      <c r="AM526" s="2"/>
    </row>
    <row r="527" spans="16:39" x14ac:dyDescent="0.2">
      <c r="P527" s="2"/>
      <c r="Q527" s="2"/>
      <c r="S527" s="2"/>
      <c r="U527" s="2"/>
      <c r="V527" s="2"/>
      <c r="W527" s="2"/>
      <c r="X527" s="2"/>
      <c r="Y527" s="2"/>
      <c r="Z527" s="2"/>
      <c r="AA527" s="2"/>
      <c r="AB527" s="2"/>
      <c r="AC527" s="2"/>
      <c r="AD527" s="2"/>
      <c r="AE527" s="2"/>
      <c r="AF527" s="2"/>
      <c r="AG527" s="2"/>
      <c r="AH527" s="2"/>
      <c r="AI527" s="2"/>
      <c r="AJ527" s="2"/>
      <c r="AK527" s="2"/>
      <c r="AL527" s="2"/>
      <c r="AM527" s="2"/>
    </row>
    <row r="528" spans="16:39" x14ac:dyDescent="0.2">
      <c r="P528" s="2"/>
      <c r="Q528" s="2"/>
      <c r="S528" s="2"/>
      <c r="U528" s="2"/>
      <c r="V528" s="2"/>
      <c r="W528" s="2"/>
      <c r="X528" s="2"/>
      <c r="Y528" s="2"/>
      <c r="Z528" s="2"/>
      <c r="AA528" s="2"/>
      <c r="AB528" s="2"/>
      <c r="AC528" s="2"/>
      <c r="AD528" s="2"/>
      <c r="AE528" s="2"/>
      <c r="AF528" s="2"/>
      <c r="AG528" s="2"/>
      <c r="AH528" s="2"/>
      <c r="AI528" s="2"/>
      <c r="AJ528" s="2"/>
      <c r="AK528" s="2"/>
      <c r="AL528" s="2"/>
      <c r="AM528" s="2"/>
    </row>
    <row r="529" spans="16:39" x14ac:dyDescent="0.2">
      <c r="P529" s="2"/>
      <c r="Q529" s="2"/>
      <c r="S529" s="2"/>
      <c r="U529" s="2"/>
      <c r="V529" s="2"/>
      <c r="W529" s="2"/>
      <c r="X529" s="2"/>
      <c r="Y529" s="2"/>
      <c r="Z529" s="2"/>
      <c r="AA529" s="2"/>
      <c r="AB529" s="2"/>
      <c r="AC529" s="2"/>
      <c r="AD529" s="2"/>
      <c r="AE529" s="2"/>
      <c r="AF529" s="2"/>
      <c r="AG529" s="2"/>
      <c r="AH529" s="2"/>
      <c r="AI529" s="2"/>
      <c r="AJ529" s="2"/>
      <c r="AK529" s="2"/>
      <c r="AL529" s="2"/>
      <c r="AM529" s="2"/>
    </row>
    <row r="530" spans="16:39" x14ac:dyDescent="0.2">
      <c r="P530" s="2"/>
      <c r="Q530" s="2"/>
      <c r="S530" s="2"/>
      <c r="U530" s="2"/>
      <c r="V530" s="2"/>
      <c r="W530" s="2"/>
      <c r="X530" s="2"/>
      <c r="Y530" s="2"/>
      <c r="Z530" s="2"/>
      <c r="AA530" s="2"/>
      <c r="AB530" s="2"/>
      <c r="AC530" s="2"/>
      <c r="AD530" s="2"/>
      <c r="AE530" s="2"/>
      <c r="AF530" s="2"/>
      <c r="AG530" s="2"/>
      <c r="AH530" s="2"/>
      <c r="AI530" s="2"/>
      <c r="AJ530" s="2"/>
      <c r="AK530" s="2"/>
      <c r="AL530" s="2"/>
      <c r="AM530" s="2"/>
    </row>
    <row r="531" spans="16:39" x14ac:dyDescent="0.2">
      <c r="P531" s="2"/>
      <c r="Q531" s="2"/>
      <c r="S531" s="2"/>
      <c r="U531" s="2"/>
      <c r="V531" s="2"/>
      <c r="W531" s="2"/>
      <c r="X531" s="2"/>
      <c r="Y531" s="2"/>
      <c r="Z531" s="2"/>
      <c r="AA531" s="2"/>
      <c r="AB531" s="2"/>
      <c r="AC531" s="2"/>
      <c r="AD531" s="2"/>
      <c r="AE531" s="2"/>
      <c r="AF531" s="2"/>
      <c r="AG531" s="2"/>
      <c r="AH531" s="2"/>
      <c r="AI531" s="2"/>
      <c r="AJ531" s="2"/>
      <c r="AK531" s="2"/>
      <c r="AL531" s="2"/>
      <c r="AM531" s="2"/>
    </row>
    <row r="532" spans="16:39" x14ac:dyDescent="0.2">
      <c r="P532" s="2"/>
      <c r="Q532" s="2"/>
      <c r="S532" s="2"/>
      <c r="U532" s="2"/>
      <c r="V532" s="2"/>
      <c r="W532" s="2"/>
      <c r="X532" s="2"/>
      <c r="Y532" s="2"/>
      <c r="Z532" s="2"/>
      <c r="AA532" s="2"/>
      <c r="AB532" s="2"/>
      <c r="AC532" s="2"/>
      <c r="AD532" s="2"/>
      <c r="AE532" s="2"/>
      <c r="AF532" s="2"/>
      <c r="AG532" s="2"/>
      <c r="AH532" s="2"/>
      <c r="AI532" s="2"/>
      <c r="AJ532" s="2"/>
      <c r="AK532" s="2"/>
      <c r="AL532" s="2"/>
      <c r="AM532" s="2"/>
    </row>
    <row r="533" spans="16:39" x14ac:dyDescent="0.2">
      <c r="P533" s="2"/>
      <c r="Q533" s="2"/>
      <c r="S533" s="2"/>
      <c r="U533" s="2"/>
      <c r="V533" s="2"/>
      <c r="W533" s="2"/>
      <c r="X533" s="2"/>
      <c r="Y533" s="2"/>
      <c r="Z533" s="2"/>
      <c r="AA533" s="2"/>
      <c r="AB533" s="2"/>
      <c r="AC533" s="2"/>
      <c r="AD533" s="2"/>
      <c r="AE533" s="2"/>
      <c r="AF533" s="2"/>
      <c r="AG533" s="2"/>
      <c r="AH533" s="2"/>
      <c r="AI533" s="2"/>
      <c r="AJ533" s="2"/>
      <c r="AK533" s="2"/>
      <c r="AL533" s="2"/>
      <c r="AM533" s="2"/>
    </row>
    <row r="534" spans="16:39" x14ac:dyDescent="0.2">
      <c r="P534" s="2"/>
      <c r="Q534" s="2"/>
      <c r="S534" s="2"/>
      <c r="U534" s="2"/>
      <c r="V534" s="2"/>
      <c r="W534" s="2"/>
      <c r="X534" s="2"/>
      <c r="Y534" s="2"/>
      <c r="Z534" s="2"/>
      <c r="AA534" s="2"/>
      <c r="AB534" s="2"/>
      <c r="AC534" s="2"/>
      <c r="AD534" s="2"/>
      <c r="AE534" s="2"/>
      <c r="AF534" s="2"/>
      <c r="AG534" s="2"/>
      <c r="AH534" s="2"/>
      <c r="AI534" s="2"/>
      <c r="AJ534" s="2"/>
      <c r="AK534" s="2"/>
      <c r="AL534" s="2"/>
      <c r="AM534" s="2"/>
    </row>
    <row r="535" spans="16:39" x14ac:dyDescent="0.2">
      <c r="P535" s="2"/>
      <c r="Q535" s="2"/>
      <c r="S535" s="2"/>
      <c r="U535" s="2"/>
      <c r="V535" s="2"/>
      <c r="W535" s="2"/>
      <c r="X535" s="2"/>
      <c r="Y535" s="2"/>
      <c r="Z535" s="2"/>
      <c r="AA535" s="2"/>
      <c r="AB535" s="2"/>
      <c r="AC535" s="2"/>
      <c r="AD535" s="2"/>
      <c r="AE535" s="2"/>
      <c r="AF535" s="2"/>
      <c r="AG535" s="2"/>
      <c r="AH535" s="2"/>
      <c r="AI535" s="2"/>
      <c r="AJ535" s="2"/>
      <c r="AK535" s="2"/>
      <c r="AL535" s="2"/>
      <c r="AM535" s="2"/>
    </row>
    <row r="536" spans="16:39" x14ac:dyDescent="0.2">
      <c r="P536" s="2"/>
      <c r="Q536" s="2"/>
      <c r="S536" s="2"/>
      <c r="U536" s="2"/>
      <c r="V536" s="2"/>
      <c r="W536" s="2"/>
      <c r="X536" s="2"/>
      <c r="Y536" s="2"/>
      <c r="Z536" s="2"/>
      <c r="AA536" s="2"/>
      <c r="AB536" s="2"/>
      <c r="AC536" s="2"/>
      <c r="AD536" s="2"/>
      <c r="AE536" s="2"/>
      <c r="AF536" s="2"/>
      <c r="AG536" s="2"/>
      <c r="AH536" s="2"/>
      <c r="AI536" s="2"/>
      <c r="AJ536" s="2"/>
      <c r="AK536" s="2"/>
      <c r="AL536" s="2"/>
      <c r="AM536" s="2"/>
    </row>
    <row r="537" spans="16:39" x14ac:dyDescent="0.2">
      <c r="P537" s="2"/>
      <c r="Q537" s="2"/>
      <c r="S537" s="2"/>
      <c r="U537" s="2"/>
      <c r="V537" s="2"/>
      <c r="W537" s="2"/>
      <c r="X537" s="2"/>
      <c r="Y537" s="2"/>
      <c r="Z537" s="2"/>
      <c r="AA537" s="2"/>
      <c r="AB537" s="2"/>
      <c r="AC537" s="2"/>
      <c r="AD537" s="2"/>
      <c r="AE537" s="2"/>
      <c r="AF537" s="2"/>
      <c r="AG537" s="2"/>
      <c r="AH537" s="2"/>
      <c r="AI537" s="2"/>
      <c r="AJ537" s="2"/>
      <c r="AK537" s="2"/>
      <c r="AL537" s="2"/>
      <c r="AM537" s="2"/>
    </row>
    <row r="538" spans="16:39" x14ac:dyDescent="0.2">
      <c r="P538" s="2"/>
      <c r="Q538" s="2"/>
      <c r="S538" s="2"/>
      <c r="U538" s="2"/>
      <c r="V538" s="2"/>
      <c r="W538" s="2"/>
      <c r="X538" s="2"/>
      <c r="Y538" s="2"/>
      <c r="Z538" s="2"/>
      <c r="AA538" s="2"/>
      <c r="AB538" s="2"/>
      <c r="AC538" s="2"/>
      <c r="AD538" s="2"/>
      <c r="AE538" s="2"/>
      <c r="AF538" s="2"/>
      <c r="AG538" s="2"/>
      <c r="AH538" s="2"/>
      <c r="AI538" s="2"/>
      <c r="AJ538" s="2"/>
      <c r="AK538" s="2"/>
      <c r="AL538" s="2"/>
      <c r="AM538" s="2"/>
    </row>
    <row r="539" spans="16:39" x14ac:dyDescent="0.2">
      <c r="P539" s="2"/>
      <c r="Q539" s="2"/>
      <c r="S539" s="2"/>
      <c r="U539" s="2"/>
      <c r="V539" s="2"/>
      <c r="W539" s="2"/>
      <c r="X539" s="2"/>
      <c r="Y539" s="2"/>
      <c r="Z539" s="2"/>
      <c r="AA539" s="2"/>
      <c r="AB539" s="2"/>
      <c r="AC539" s="2"/>
      <c r="AD539" s="2"/>
      <c r="AE539" s="2"/>
      <c r="AF539" s="2"/>
      <c r="AG539" s="2"/>
      <c r="AH539" s="2"/>
      <c r="AI539" s="2"/>
      <c r="AJ539" s="2"/>
      <c r="AK539" s="2"/>
      <c r="AL539" s="2"/>
      <c r="AM539" s="2"/>
    </row>
    <row r="540" spans="16:39" x14ac:dyDescent="0.2">
      <c r="P540" s="2"/>
      <c r="Q540" s="2"/>
      <c r="S540" s="2"/>
      <c r="U540" s="2"/>
      <c r="V540" s="2"/>
      <c r="W540" s="2"/>
      <c r="X540" s="2"/>
      <c r="Y540" s="2"/>
      <c r="Z540" s="2"/>
      <c r="AA540" s="2"/>
      <c r="AB540" s="2"/>
      <c r="AC540" s="2"/>
      <c r="AD540" s="2"/>
      <c r="AE540" s="2"/>
      <c r="AF540" s="2"/>
      <c r="AG540" s="2"/>
      <c r="AH540" s="2"/>
      <c r="AI540" s="2"/>
      <c r="AJ540" s="2"/>
      <c r="AK540" s="2"/>
      <c r="AL540" s="2"/>
      <c r="AM540" s="2"/>
    </row>
    <row r="541" spans="16:39" x14ac:dyDescent="0.2">
      <c r="P541" s="2"/>
      <c r="Q541" s="2"/>
      <c r="S541" s="2"/>
      <c r="U541" s="2"/>
      <c r="V541" s="2"/>
      <c r="W541" s="2"/>
      <c r="X541" s="2"/>
      <c r="Y541" s="2"/>
      <c r="Z541" s="2"/>
      <c r="AA541" s="2"/>
      <c r="AB541" s="2"/>
      <c r="AC541" s="2"/>
      <c r="AD541" s="2"/>
      <c r="AE541" s="2"/>
      <c r="AF541" s="2"/>
      <c r="AG541" s="2"/>
      <c r="AH541" s="2"/>
      <c r="AI541" s="2"/>
      <c r="AJ541" s="2"/>
      <c r="AK541" s="2"/>
      <c r="AL541" s="2"/>
      <c r="AM541" s="2"/>
    </row>
    <row r="542" spans="16:39" x14ac:dyDescent="0.2">
      <c r="P542" s="2"/>
      <c r="Q542" s="2"/>
      <c r="S542" s="2"/>
      <c r="U542" s="2"/>
      <c r="V542" s="2"/>
      <c r="W542" s="2"/>
      <c r="X542" s="2"/>
      <c r="Y542" s="2"/>
      <c r="Z542" s="2"/>
      <c r="AA542" s="2"/>
      <c r="AB542" s="2"/>
      <c r="AC542" s="2"/>
      <c r="AD542" s="2"/>
      <c r="AE542" s="2"/>
      <c r="AF542" s="2"/>
      <c r="AG542" s="2"/>
      <c r="AH542" s="2"/>
      <c r="AI542" s="2"/>
      <c r="AJ542" s="2"/>
      <c r="AK542" s="2"/>
      <c r="AL542" s="2"/>
      <c r="AM542" s="2"/>
    </row>
    <row r="543" spans="16:39" x14ac:dyDescent="0.2">
      <c r="P543" s="2"/>
      <c r="Q543" s="2"/>
      <c r="S543" s="2"/>
      <c r="U543" s="2"/>
      <c r="V543" s="2"/>
      <c r="W543" s="2"/>
      <c r="X543" s="2"/>
      <c r="Y543" s="2"/>
      <c r="Z543" s="2"/>
      <c r="AA543" s="2"/>
      <c r="AB543" s="2"/>
      <c r="AC543" s="2"/>
      <c r="AD543" s="2"/>
      <c r="AE543" s="2"/>
      <c r="AF543" s="2"/>
      <c r="AG543" s="2"/>
      <c r="AH543" s="2"/>
      <c r="AI543" s="2"/>
      <c r="AJ543" s="2"/>
      <c r="AK543" s="2"/>
      <c r="AL543" s="2"/>
      <c r="AM543" s="2"/>
    </row>
    <row r="544" spans="16:39" x14ac:dyDescent="0.2">
      <c r="P544" s="2"/>
      <c r="Q544" s="2"/>
      <c r="S544" s="2"/>
      <c r="U544" s="2"/>
      <c r="V544" s="2"/>
      <c r="W544" s="2"/>
      <c r="X544" s="2"/>
      <c r="Y544" s="2"/>
      <c r="Z544" s="2"/>
      <c r="AA544" s="2"/>
      <c r="AB544" s="2"/>
      <c r="AC544" s="2"/>
      <c r="AD544" s="2"/>
      <c r="AE544" s="2"/>
      <c r="AF544" s="2"/>
      <c r="AG544" s="2"/>
      <c r="AH544" s="2"/>
      <c r="AI544" s="2"/>
      <c r="AJ544" s="2"/>
      <c r="AK544" s="2"/>
      <c r="AL544" s="2"/>
      <c r="AM544" s="2"/>
    </row>
    <row r="545" spans="16:39" x14ac:dyDescent="0.2">
      <c r="P545" s="2"/>
      <c r="Q545" s="2"/>
      <c r="S545" s="2"/>
      <c r="U545" s="2"/>
      <c r="V545" s="2"/>
      <c r="W545" s="2"/>
      <c r="X545" s="2"/>
      <c r="Y545" s="2"/>
      <c r="Z545" s="2"/>
      <c r="AA545" s="2"/>
      <c r="AB545" s="2"/>
      <c r="AC545" s="2"/>
      <c r="AD545" s="2"/>
      <c r="AE545" s="2"/>
      <c r="AF545" s="2"/>
      <c r="AG545" s="2"/>
      <c r="AH545" s="2"/>
      <c r="AI545" s="2"/>
      <c r="AJ545" s="2"/>
      <c r="AK545" s="2"/>
      <c r="AL545" s="2"/>
      <c r="AM545" s="2"/>
    </row>
    <row r="546" spans="16:39" x14ac:dyDescent="0.2">
      <c r="P546" s="2"/>
      <c r="Q546" s="2"/>
      <c r="S546" s="2"/>
      <c r="U546" s="2"/>
      <c r="V546" s="2"/>
      <c r="W546" s="2"/>
      <c r="X546" s="2"/>
      <c r="Y546" s="2"/>
      <c r="Z546" s="2"/>
      <c r="AA546" s="2"/>
      <c r="AB546" s="2"/>
      <c r="AC546" s="2"/>
      <c r="AD546" s="2"/>
      <c r="AE546" s="2"/>
      <c r="AF546" s="2"/>
      <c r="AG546" s="2"/>
      <c r="AH546" s="2"/>
      <c r="AI546" s="2"/>
      <c r="AJ546" s="2"/>
      <c r="AK546" s="2"/>
      <c r="AL546" s="2"/>
      <c r="AM546" s="2"/>
    </row>
    <row r="547" spans="16:39" x14ac:dyDescent="0.2">
      <c r="P547" s="2"/>
      <c r="Q547" s="2"/>
      <c r="S547" s="2"/>
      <c r="U547" s="2"/>
      <c r="V547" s="2"/>
      <c r="W547" s="2"/>
      <c r="X547" s="2"/>
      <c r="Y547" s="2"/>
      <c r="Z547" s="2"/>
      <c r="AA547" s="2"/>
      <c r="AB547" s="2"/>
      <c r="AC547" s="2"/>
      <c r="AD547" s="2"/>
      <c r="AE547" s="2"/>
      <c r="AF547" s="2"/>
      <c r="AG547" s="2"/>
      <c r="AH547" s="2"/>
      <c r="AI547" s="2"/>
      <c r="AJ547" s="2"/>
      <c r="AK547" s="2"/>
      <c r="AL547" s="2"/>
      <c r="AM547" s="2"/>
    </row>
    <row r="548" spans="16:39" x14ac:dyDescent="0.2">
      <c r="P548" s="2"/>
      <c r="Q548" s="2"/>
      <c r="S548" s="2"/>
      <c r="U548" s="2"/>
      <c r="V548" s="2"/>
      <c r="W548" s="2"/>
      <c r="X548" s="2"/>
      <c r="Y548" s="2"/>
      <c r="Z548" s="2"/>
      <c r="AA548" s="2"/>
      <c r="AB548" s="2"/>
      <c r="AC548" s="2"/>
      <c r="AD548" s="2"/>
      <c r="AE548" s="2"/>
      <c r="AF548" s="2"/>
      <c r="AG548" s="2"/>
      <c r="AH548" s="2"/>
      <c r="AI548" s="2"/>
      <c r="AJ548" s="2"/>
      <c r="AK548" s="2"/>
      <c r="AL548" s="2"/>
      <c r="AM548" s="2"/>
    </row>
    <row r="549" spans="16:39" x14ac:dyDescent="0.2">
      <c r="P549" s="2"/>
      <c r="Q549" s="2"/>
      <c r="S549" s="2"/>
      <c r="U549" s="2"/>
      <c r="V549" s="2"/>
      <c r="W549" s="2"/>
      <c r="X549" s="2"/>
      <c r="Y549" s="2"/>
      <c r="Z549" s="2"/>
      <c r="AA549" s="2"/>
      <c r="AB549" s="2"/>
      <c r="AC549" s="2"/>
      <c r="AD549" s="2"/>
      <c r="AE549" s="2"/>
      <c r="AF549" s="2"/>
      <c r="AG549" s="2"/>
      <c r="AH549" s="2"/>
      <c r="AI549" s="2"/>
      <c r="AJ549" s="2"/>
      <c r="AK549" s="2"/>
      <c r="AL549" s="2"/>
      <c r="AM549" s="2"/>
    </row>
    <row r="550" spans="16:39" x14ac:dyDescent="0.2">
      <c r="P550" s="2"/>
      <c r="Q550" s="2"/>
      <c r="S550" s="2"/>
      <c r="U550" s="2"/>
      <c r="V550" s="2"/>
      <c r="W550" s="2"/>
      <c r="X550" s="2"/>
      <c r="Y550" s="2"/>
      <c r="Z550" s="2"/>
      <c r="AA550" s="2"/>
      <c r="AB550" s="2"/>
      <c r="AC550" s="2"/>
      <c r="AD550" s="2"/>
      <c r="AE550" s="2"/>
      <c r="AF550" s="2"/>
      <c r="AG550" s="2"/>
      <c r="AH550" s="2"/>
      <c r="AI550" s="2"/>
      <c r="AJ550" s="2"/>
      <c r="AK550" s="2"/>
      <c r="AL550" s="2"/>
      <c r="AM550" s="2"/>
    </row>
    <row r="551" spans="16:39" x14ac:dyDescent="0.2">
      <c r="P551" s="2"/>
      <c r="Q551" s="2"/>
      <c r="S551" s="2"/>
      <c r="U551" s="2"/>
      <c r="V551" s="2"/>
      <c r="W551" s="2"/>
      <c r="X551" s="2"/>
      <c r="Y551" s="2"/>
      <c r="Z551" s="2"/>
      <c r="AA551" s="2"/>
      <c r="AB551" s="2"/>
      <c r="AC551" s="2"/>
      <c r="AD551" s="2"/>
      <c r="AE551" s="2"/>
      <c r="AF551" s="2"/>
      <c r="AG551" s="2"/>
      <c r="AH551" s="2"/>
      <c r="AI551" s="2"/>
      <c r="AJ551" s="2"/>
      <c r="AK551" s="2"/>
      <c r="AL551" s="2"/>
      <c r="AM551" s="2"/>
    </row>
    <row r="552" spans="16:39" x14ac:dyDescent="0.2">
      <c r="P552" s="2"/>
      <c r="Q552" s="2"/>
      <c r="S552" s="2"/>
      <c r="U552" s="2"/>
      <c r="V552" s="2"/>
      <c r="W552" s="2"/>
      <c r="X552" s="2"/>
      <c r="Y552" s="2"/>
      <c r="Z552" s="2"/>
      <c r="AA552" s="2"/>
      <c r="AB552" s="2"/>
      <c r="AC552" s="2"/>
      <c r="AD552" s="2"/>
      <c r="AE552" s="2"/>
      <c r="AF552" s="2"/>
      <c r="AG552" s="2"/>
      <c r="AH552" s="2"/>
      <c r="AI552" s="2"/>
      <c r="AJ552" s="2"/>
      <c r="AK552" s="2"/>
      <c r="AL552" s="2"/>
      <c r="AM552" s="2"/>
    </row>
    <row r="553" spans="16:39" x14ac:dyDescent="0.2">
      <c r="P553" s="2"/>
      <c r="Q553" s="2"/>
      <c r="S553" s="2"/>
      <c r="U553" s="2"/>
      <c r="V553" s="2"/>
      <c r="W553" s="2"/>
      <c r="X553" s="2"/>
      <c r="Y553" s="2"/>
      <c r="Z553" s="2"/>
      <c r="AA553" s="2"/>
      <c r="AB553" s="2"/>
      <c r="AC553" s="2"/>
      <c r="AD553" s="2"/>
      <c r="AE553" s="2"/>
      <c r="AF553" s="2"/>
      <c r="AG553" s="2"/>
      <c r="AH553" s="2"/>
      <c r="AI553" s="2"/>
      <c r="AJ553" s="2"/>
      <c r="AK553" s="2"/>
      <c r="AL553" s="2"/>
      <c r="AM553" s="2"/>
    </row>
    <row r="554" spans="16:39" x14ac:dyDescent="0.2">
      <c r="P554" s="2"/>
      <c r="Q554" s="2"/>
      <c r="S554" s="2"/>
      <c r="U554" s="2"/>
      <c r="V554" s="2"/>
      <c r="W554" s="2"/>
      <c r="X554" s="2"/>
      <c r="Y554" s="2"/>
      <c r="Z554" s="2"/>
      <c r="AA554" s="2"/>
      <c r="AB554" s="2"/>
      <c r="AC554" s="2"/>
      <c r="AD554" s="2"/>
      <c r="AE554" s="2"/>
      <c r="AF554" s="2"/>
      <c r="AG554" s="2"/>
      <c r="AH554" s="2"/>
      <c r="AI554" s="2"/>
      <c r="AJ554" s="2"/>
      <c r="AK554" s="2"/>
      <c r="AL554" s="2"/>
      <c r="AM554" s="2"/>
    </row>
    <row r="555" spans="16:39" x14ac:dyDescent="0.2">
      <c r="P555" s="2"/>
      <c r="Q555" s="2"/>
      <c r="S555" s="2"/>
      <c r="U555" s="2"/>
      <c r="V555" s="2"/>
      <c r="W555" s="2"/>
      <c r="X555" s="2"/>
      <c r="Y555" s="2"/>
      <c r="Z555" s="2"/>
      <c r="AA555" s="2"/>
      <c r="AB555" s="2"/>
      <c r="AC555" s="2"/>
      <c r="AD555" s="2"/>
      <c r="AE555" s="2"/>
      <c r="AF555" s="2"/>
      <c r="AG555" s="2"/>
      <c r="AH555" s="2"/>
      <c r="AI555" s="2"/>
      <c r="AJ555" s="2"/>
      <c r="AK555" s="2"/>
      <c r="AL555" s="2"/>
      <c r="AM555" s="2"/>
    </row>
    <row r="556" spans="16:39" x14ac:dyDescent="0.2">
      <c r="P556" s="2"/>
      <c r="Q556" s="2"/>
      <c r="S556" s="2"/>
      <c r="U556" s="2"/>
      <c r="V556" s="2"/>
      <c r="W556" s="2"/>
      <c r="X556" s="2"/>
      <c r="Y556" s="2"/>
      <c r="Z556" s="2"/>
      <c r="AA556" s="2"/>
      <c r="AB556" s="2"/>
      <c r="AC556" s="2"/>
      <c r="AD556" s="2"/>
      <c r="AE556" s="2"/>
      <c r="AF556" s="2"/>
      <c r="AG556" s="2"/>
      <c r="AH556" s="2"/>
      <c r="AI556" s="2"/>
      <c r="AJ556" s="2"/>
      <c r="AK556" s="2"/>
      <c r="AL556" s="2"/>
      <c r="AM556" s="2"/>
    </row>
    <row r="557" spans="16:39" x14ac:dyDescent="0.2">
      <c r="P557" s="2"/>
      <c r="Q557" s="2"/>
      <c r="S557" s="2"/>
      <c r="U557" s="2"/>
      <c r="V557" s="2"/>
      <c r="W557" s="2"/>
      <c r="X557" s="2"/>
      <c r="Y557" s="2"/>
      <c r="Z557" s="2"/>
      <c r="AA557" s="2"/>
      <c r="AB557" s="2"/>
      <c r="AC557" s="2"/>
      <c r="AD557" s="2"/>
      <c r="AE557" s="2"/>
      <c r="AF557" s="2"/>
      <c r="AG557" s="2"/>
      <c r="AH557" s="2"/>
      <c r="AI557" s="2"/>
      <c r="AJ557" s="2"/>
      <c r="AK557" s="2"/>
      <c r="AL557" s="2"/>
      <c r="AM557" s="2"/>
    </row>
    <row r="558" spans="16:39" x14ac:dyDescent="0.2">
      <c r="P558" s="2"/>
      <c r="Q558" s="2"/>
      <c r="S558" s="2"/>
      <c r="U558" s="2"/>
      <c r="V558" s="2"/>
      <c r="W558" s="2"/>
      <c r="X558" s="2"/>
      <c r="Y558" s="2"/>
      <c r="Z558" s="2"/>
      <c r="AA558" s="2"/>
      <c r="AB558" s="2"/>
      <c r="AC558" s="2"/>
      <c r="AD558" s="2"/>
      <c r="AE558" s="2"/>
      <c r="AF558" s="2"/>
      <c r="AG558" s="2"/>
      <c r="AH558" s="2"/>
      <c r="AI558" s="2"/>
      <c r="AJ558" s="2"/>
      <c r="AK558" s="2"/>
      <c r="AL558" s="2"/>
      <c r="AM558" s="2"/>
    </row>
    <row r="559" spans="16:39" x14ac:dyDescent="0.2">
      <c r="P559" s="2"/>
      <c r="Q559" s="2"/>
      <c r="S559" s="2"/>
      <c r="U559" s="2"/>
      <c r="V559" s="2"/>
      <c r="W559" s="2"/>
      <c r="X559" s="2"/>
      <c r="Y559" s="2"/>
      <c r="Z559" s="2"/>
      <c r="AA559" s="2"/>
      <c r="AB559" s="2"/>
      <c r="AC559" s="2"/>
      <c r="AD559" s="2"/>
      <c r="AE559" s="2"/>
      <c r="AF559" s="2"/>
      <c r="AG559" s="2"/>
      <c r="AH559" s="2"/>
      <c r="AI559" s="2"/>
      <c r="AJ559" s="2"/>
      <c r="AK559" s="2"/>
      <c r="AL559" s="2"/>
      <c r="AM559" s="2"/>
    </row>
  </sheetData>
  <mergeCells count="14">
    <mergeCell ref="O13:T13"/>
    <mergeCell ref="O10:T10"/>
    <mergeCell ref="C251:T251"/>
    <mergeCell ref="C248:T248"/>
    <mergeCell ref="N15:T16"/>
    <mergeCell ref="O11:P11"/>
    <mergeCell ref="D255:E255"/>
    <mergeCell ref="C19:T19"/>
    <mergeCell ref="O18:P18"/>
    <mergeCell ref="C246:T246"/>
    <mergeCell ref="AE14:AG14"/>
    <mergeCell ref="W10:X10"/>
    <mergeCell ref="Z10:AG10"/>
    <mergeCell ref="W13:X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3" manualBreakCount="3">
    <brk id="12" max="16383" man="1"/>
    <brk id="99" max="16383" man="1"/>
    <brk id="17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74</v>
      </c>
    </row>
    <row r="3" spans="1:2" x14ac:dyDescent="0.2">
      <c r="A3" s="136" t="s">
        <v>75</v>
      </c>
      <c r="B3" s="137" t="s">
        <v>84</v>
      </c>
    </row>
    <row r="5" spans="1:2" x14ac:dyDescent="0.2">
      <c r="A5" s="138" t="s">
        <v>76</v>
      </c>
      <c r="B5" s="137"/>
    </row>
    <row r="8" spans="1:2" x14ac:dyDescent="0.2">
      <c r="A8" s="139" t="s">
        <v>31</v>
      </c>
      <c r="B8" s="139" t="s">
        <v>77</v>
      </c>
    </row>
    <row r="9" spans="1:2" x14ac:dyDescent="0.2">
      <c r="A9" s="140"/>
      <c r="B9" s="137"/>
    </row>
    <row r="10" spans="1:2" x14ac:dyDescent="0.2">
      <c r="A10" s="140"/>
      <c r="B10" s="137"/>
    </row>
    <row r="11" spans="1:2" x14ac:dyDescent="0.2">
      <c r="A11" s="140"/>
      <c r="B11" s="137"/>
    </row>
    <row r="12" spans="1:2" x14ac:dyDescent="0.2">
      <c r="A12" s="140"/>
    </row>
    <row r="13" spans="1:2" x14ac:dyDescent="0.2">
      <c r="A13" s="140"/>
      <c r="B13" s="140"/>
    </row>
    <row r="14" spans="1:2" x14ac:dyDescent="0.2">
      <c r="A14" s="140"/>
      <c r="B14" s="140"/>
    </row>
    <row r="15" spans="1:2" x14ac:dyDescent="0.2">
      <c r="A15" s="140"/>
      <c r="B15" s="140"/>
    </row>
    <row r="16" spans="1:2" x14ac:dyDescent="0.2">
      <c r="A16" s="140"/>
      <c r="B16" s="140"/>
    </row>
    <row r="17" spans="1:2" x14ac:dyDescent="0.2">
      <c r="A17" s="140"/>
      <c r="B17" s="140"/>
    </row>
    <row r="18" spans="1:2" x14ac:dyDescent="0.2">
      <c r="A18" s="140"/>
      <c r="B18" s="140"/>
    </row>
    <row r="19" spans="1:2" x14ac:dyDescent="0.2">
      <c r="A19" s="140"/>
      <c r="B19" s="140"/>
    </row>
    <row r="20" spans="1:2" x14ac:dyDescent="0.2">
      <c r="A20" s="140"/>
      <c r="B20" s="140"/>
    </row>
    <row r="21" spans="1:2" x14ac:dyDescent="0.2">
      <c r="A21" s="140"/>
      <c r="B21" s="140"/>
    </row>
    <row r="22" spans="1:2" x14ac:dyDescent="0.2">
      <c r="A22" s="140"/>
      <c r="B22" s="140"/>
    </row>
    <row r="23" spans="1:2" x14ac:dyDescent="0.2">
      <c r="A23" s="140"/>
      <c r="B23" s="140"/>
    </row>
    <row r="24" spans="1:2" x14ac:dyDescent="0.2">
      <c r="A24" s="140"/>
      <c r="B24" s="140"/>
    </row>
    <row r="25" spans="1:2" x14ac:dyDescent="0.2">
      <c r="A25" s="140"/>
      <c r="B25" s="140"/>
    </row>
    <row r="26" spans="1:2" x14ac:dyDescent="0.2">
      <c r="A26" s="140"/>
      <c r="B26" s="140"/>
    </row>
    <row r="27" spans="1:2" x14ac:dyDescent="0.2">
      <c r="A27" s="140"/>
      <c r="B27" s="140"/>
    </row>
    <row r="28" spans="1:2" x14ac:dyDescent="0.2">
      <c r="A28" s="140"/>
      <c r="B28" s="140"/>
    </row>
    <row r="29" spans="1:2" x14ac:dyDescent="0.2">
      <c r="A29" s="140"/>
      <c r="B29" s="140"/>
    </row>
    <row r="30" spans="1:2" x14ac:dyDescent="0.2">
      <c r="A30" s="140"/>
      <c r="B30" s="140"/>
    </row>
    <row r="31" spans="1:2" x14ac:dyDescent="0.2">
      <c r="A31" s="140"/>
      <c r="B31" s="140"/>
    </row>
    <row r="32" spans="1:2" x14ac:dyDescent="0.2">
      <c r="A32" s="140"/>
      <c r="B32" s="140"/>
    </row>
    <row r="33" spans="1:2" x14ac:dyDescent="0.2">
      <c r="A33" s="140"/>
      <c r="B33" s="140"/>
    </row>
    <row r="34" spans="1:2" x14ac:dyDescent="0.2">
      <c r="A34" s="140"/>
      <c r="B34" s="140"/>
    </row>
    <row r="35" spans="1:2" x14ac:dyDescent="0.2">
      <c r="A35" s="140"/>
      <c r="B35" s="140"/>
    </row>
    <row r="36" spans="1:2" x14ac:dyDescent="0.2">
      <c r="A36" s="140"/>
      <c r="B36" s="140"/>
    </row>
    <row r="37" spans="1:2" x14ac:dyDescent="0.2">
      <c r="A37" s="140"/>
      <c r="B37" s="140"/>
    </row>
    <row r="38" spans="1:2" x14ac:dyDescent="0.2">
      <c r="A38" s="140"/>
      <c r="B38" s="140"/>
    </row>
    <row r="39" spans="1:2" x14ac:dyDescent="0.2">
      <c r="A39" s="140"/>
      <c r="B39" s="140"/>
    </row>
    <row r="40" spans="1:2" x14ac:dyDescent="0.2">
      <c r="A40" s="140"/>
      <c r="B40" s="140"/>
    </row>
    <row r="41" spans="1:2" x14ac:dyDescent="0.2">
      <c r="A41" s="140"/>
      <c r="B41" s="140"/>
    </row>
    <row r="42" spans="1:2" x14ac:dyDescent="0.2">
      <c r="A42" s="140"/>
      <c r="B42" s="140"/>
    </row>
    <row r="43" spans="1:2" x14ac:dyDescent="0.2">
      <c r="A43" s="140"/>
      <c r="B43" s="140"/>
    </row>
    <row r="44" spans="1:2" x14ac:dyDescent="0.2">
      <c r="A44" s="140"/>
      <c r="B44" s="140"/>
    </row>
    <row r="45" spans="1:2" x14ac:dyDescent="0.2">
      <c r="A45" s="140"/>
      <c r="B45" s="140"/>
    </row>
    <row r="46" spans="1:2" x14ac:dyDescent="0.2">
      <c r="A46" s="140"/>
      <c r="B46" s="140"/>
    </row>
    <row r="47" spans="1:2" x14ac:dyDescent="0.2">
      <c r="A47" s="140"/>
      <c r="B47" s="140"/>
    </row>
    <row r="48" spans="1:2" x14ac:dyDescent="0.2">
      <c r="A48" s="140"/>
      <c r="B48" s="140"/>
    </row>
    <row r="49" spans="1:2" x14ac:dyDescent="0.2">
      <c r="A49" s="140"/>
      <c r="B49" s="140"/>
    </row>
    <row r="50" spans="1:2" x14ac:dyDescent="0.2">
      <c r="A50" s="140"/>
      <c r="B50" s="140"/>
    </row>
    <row r="51" spans="1:2" x14ac:dyDescent="0.2">
      <c r="A51" s="140"/>
      <c r="B51" s="140"/>
    </row>
    <row r="52" spans="1:2" x14ac:dyDescent="0.2">
      <c r="A52" s="140"/>
      <c r="B52" s="140"/>
    </row>
    <row r="53" spans="1:2" x14ac:dyDescent="0.2">
      <c r="A53" s="140"/>
      <c r="B53" s="140"/>
    </row>
    <row r="54" spans="1:2" x14ac:dyDescent="0.2">
      <c r="A54" s="140"/>
      <c r="B54" s="140"/>
    </row>
    <row r="55" spans="1:2" x14ac:dyDescent="0.2">
      <c r="A55" s="140"/>
      <c r="B55" s="140"/>
    </row>
    <row r="56" spans="1:2" x14ac:dyDescent="0.2">
      <c r="A56" s="140"/>
      <c r="B56" s="140"/>
    </row>
    <row r="57" spans="1:2" x14ac:dyDescent="0.2">
      <c r="A57" s="140"/>
      <c r="B57" s="140"/>
    </row>
    <row r="58" spans="1:2" x14ac:dyDescent="0.2">
      <c r="A58" s="140"/>
      <c r="B58" s="140"/>
    </row>
    <row r="59" spans="1:2" x14ac:dyDescent="0.2">
      <c r="A59" s="140"/>
      <c r="B59" s="140"/>
    </row>
    <row r="60" spans="1:2" x14ac:dyDescent="0.2">
      <c r="A60" s="140"/>
      <c r="B60" s="140"/>
    </row>
    <row r="61" spans="1:2" x14ac:dyDescent="0.2">
      <c r="A61" s="140"/>
      <c r="B61" s="140"/>
    </row>
    <row r="62" spans="1:2" x14ac:dyDescent="0.2">
      <c r="A62" s="140"/>
      <c r="B62" s="140"/>
    </row>
    <row r="63" spans="1:2" x14ac:dyDescent="0.2">
      <c r="A63" s="140"/>
      <c r="B63" s="140"/>
    </row>
    <row r="64" spans="1:2" x14ac:dyDescent="0.2">
      <c r="A64" s="140"/>
      <c r="B64" s="140"/>
    </row>
    <row r="65" spans="1:2" x14ac:dyDescent="0.2">
      <c r="A65" s="140"/>
      <c r="B65" s="140"/>
    </row>
    <row r="66" spans="1:2" x14ac:dyDescent="0.2">
      <c r="A66" s="140"/>
      <c r="B66" s="140"/>
    </row>
    <row r="67" spans="1:2" x14ac:dyDescent="0.2">
      <c r="A67" s="140"/>
      <c r="B67" s="140"/>
    </row>
    <row r="68" spans="1:2" x14ac:dyDescent="0.2">
      <c r="A68" s="140"/>
      <c r="B68" s="140"/>
    </row>
    <row r="69" spans="1:2" x14ac:dyDescent="0.2">
      <c r="A69" s="140"/>
      <c r="B69" s="140"/>
    </row>
    <row r="70" spans="1:2" x14ac:dyDescent="0.2">
      <c r="A70" s="140"/>
      <c r="B70" s="140"/>
    </row>
    <row r="71" spans="1:2" x14ac:dyDescent="0.2">
      <c r="A71" s="140"/>
      <c r="B71" s="140"/>
    </row>
    <row r="72" spans="1:2" x14ac:dyDescent="0.2">
      <c r="A72" s="140"/>
      <c r="B72" s="140"/>
    </row>
    <row r="73" spans="1:2" x14ac:dyDescent="0.2">
      <c r="A73" s="140"/>
      <c r="B73" s="140"/>
    </row>
    <row r="74" spans="1:2" x14ac:dyDescent="0.2">
      <c r="A74" s="140"/>
      <c r="B74" s="140"/>
    </row>
    <row r="75" spans="1:2" x14ac:dyDescent="0.2">
      <c r="A75" s="140"/>
      <c r="B75" s="140"/>
    </row>
    <row r="76" spans="1:2" x14ac:dyDescent="0.2">
      <c r="A76" s="140"/>
      <c r="B76" s="140"/>
    </row>
  </sheetData>
  <phoneticPr fontId="0" type="noConversion"/>
  <hyperlinks>
    <hyperlink ref="B3" r:id="rId1" xr:uid="{00000000-0004-0000-0300-000000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85"/>
  <sheetViews>
    <sheetView zoomScaleNormal="100" workbookViewId="0">
      <pane ySplit="1" topLeftCell="A2" activePane="bottomLeft" state="frozen"/>
      <selection pane="bottomLeft" activeCell="E1" sqref="E1"/>
    </sheetView>
  </sheetViews>
  <sheetFormatPr defaultRowHeight="12.75" x14ac:dyDescent="0.2"/>
  <cols>
    <col min="1" max="1" width="13.28515625" style="98" customWidth="1"/>
    <col min="2" max="2" width="33.140625" customWidth="1"/>
    <col min="3" max="3" width="22.7109375" customWidth="1"/>
    <col min="4" max="4" width="32.5703125" customWidth="1"/>
  </cols>
  <sheetData>
    <row r="1" spans="1:4" s="84" customFormat="1" ht="27.95" customHeight="1" x14ac:dyDescent="0.2">
      <c r="A1" s="180" t="s">
        <v>168</v>
      </c>
      <c r="B1" s="181" t="s">
        <v>45</v>
      </c>
      <c r="C1" s="220" t="s">
        <v>23</v>
      </c>
      <c r="D1" s="221"/>
    </row>
    <row r="2" spans="1:4" ht="3" customHeight="1" x14ac:dyDescent="0.2">
      <c r="C2" t="s">
        <v>81</v>
      </c>
      <c r="D2" s="74"/>
    </row>
    <row r="3" spans="1:4" x14ac:dyDescent="0.2">
      <c r="A3" s="166" t="s">
        <v>0</v>
      </c>
      <c r="D3" s="3"/>
    </row>
    <row r="4" spans="1:4" ht="3" customHeight="1" x14ac:dyDescent="0.2">
      <c r="B4" s="35"/>
      <c r="C4" s="163"/>
      <c r="D4" s="74"/>
    </row>
    <row r="5" spans="1:4" x14ac:dyDescent="0.2">
      <c r="A5" s="171">
        <v>42654</v>
      </c>
      <c r="B5" s="163" t="s">
        <v>256</v>
      </c>
      <c r="C5" s="163"/>
      <c r="D5" s="3"/>
    </row>
    <row r="6" spans="1:4" s="197" customFormat="1" ht="12.75" customHeight="1" x14ac:dyDescent="0.2">
      <c r="A6" s="98">
        <v>43161</v>
      </c>
      <c r="B6" s="197" t="s">
        <v>261</v>
      </c>
      <c r="C6" s="198" t="s">
        <v>146</v>
      </c>
      <c r="D6" s="197" t="s">
        <v>263</v>
      </c>
    </row>
    <row r="7" spans="1:4" s="197" customFormat="1" ht="12.75" customHeight="1" x14ac:dyDescent="0.2">
      <c r="A7" s="98">
        <v>43161</v>
      </c>
      <c r="B7" s="197" t="s">
        <v>262</v>
      </c>
      <c r="C7" s="198" t="s">
        <v>146</v>
      </c>
      <c r="D7" s="197" t="s">
        <v>263</v>
      </c>
    </row>
    <row r="8" spans="1:4" x14ac:dyDescent="0.2">
      <c r="A8" s="164"/>
      <c r="B8" s="35"/>
      <c r="C8" s="163"/>
      <c r="D8" s="74"/>
    </row>
    <row r="9" spans="1:4" x14ac:dyDescent="0.2">
      <c r="A9" s="164"/>
      <c r="B9" s="35"/>
      <c r="C9" s="163"/>
      <c r="D9" s="3"/>
    </row>
    <row r="10" spans="1:4" x14ac:dyDescent="0.2">
      <c r="A10" s="171"/>
      <c r="B10" s="170"/>
      <c r="C10" s="163"/>
      <c r="D10" s="3"/>
    </row>
    <row r="11" spans="1:4" x14ac:dyDescent="0.2">
      <c r="A11" s="171"/>
      <c r="B11" s="170"/>
      <c r="C11" s="163"/>
      <c r="D11" s="3"/>
    </row>
    <row r="12" spans="1:4" x14ac:dyDescent="0.2">
      <c r="A12" s="171"/>
      <c r="B12" s="170"/>
      <c r="C12" s="163"/>
      <c r="D12" s="3"/>
    </row>
    <row r="13" spans="1:4" x14ac:dyDescent="0.2">
      <c r="A13" s="171"/>
      <c r="B13" s="170"/>
      <c r="C13" s="163"/>
      <c r="D13" s="3"/>
    </row>
    <row r="14" spans="1:4" x14ac:dyDescent="0.2">
      <c r="A14" s="172"/>
      <c r="B14" s="170"/>
      <c r="C14" s="170"/>
      <c r="D14" s="3"/>
    </row>
    <row r="15" spans="1:4" x14ac:dyDescent="0.2">
      <c r="A15" s="172"/>
      <c r="B15" s="170"/>
      <c r="C15" s="163"/>
    </row>
    <row r="16" spans="1:4" x14ac:dyDescent="0.2">
      <c r="D16" s="3"/>
    </row>
    <row r="17" spans="1:4" x14ac:dyDescent="0.2">
      <c r="A17" s="99"/>
      <c r="D17" s="3"/>
    </row>
    <row r="18" spans="1:4" x14ac:dyDescent="0.2">
      <c r="D18" s="3"/>
    </row>
    <row r="19" spans="1:4" x14ac:dyDescent="0.2">
      <c r="A19" s="166" t="s">
        <v>1</v>
      </c>
    </row>
    <row r="20" spans="1:4" ht="3" customHeight="1" x14ac:dyDescent="0.2">
      <c r="D20" s="3"/>
    </row>
    <row r="21" spans="1:4" s="170" customFormat="1" x14ac:dyDescent="0.2">
      <c r="A21" s="171">
        <v>42654</v>
      </c>
      <c r="B21" s="170" t="s">
        <v>150</v>
      </c>
      <c r="C21" s="178" t="s">
        <v>146</v>
      </c>
      <c r="D21" s="170" t="s">
        <v>44</v>
      </c>
    </row>
    <row r="22" spans="1:4" s="170" customFormat="1" x14ac:dyDescent="0.2">
      <c r="A22" s="171">
        <v>42654</v>
      </c>
      <c r="B22" s="170" t="s">
        <v>151</v>
      </c>
      <c r="C22" s="178" t="s">
        <v>146</v>
      </c>
      <c r="D22" s="170" t="s">
        <v>44</v>
      </c>
    </row>
    <row r="23" spans="1:4" s="170" customFormat="1" x14ac:dyDescent="0.2">
      <c r="A23" s="171">
        <v>42654</v>
      </c>
      <c r="B23" s="170" t="s">
        <v>152</v>
      </c>
      <c r="C23" s="178" t="s">
        <v>125</v>
      </c>
      <c r="D23" s="170" t="s">
        <v>83</v>
      </c>
    </row>
    <row r="24" spans="1:4" s="170" customFormat="1" x14ac:dyDescent="0.2">
      <c r="A24" s="171">
        <v>42654</v>
      </c>
      <c r="B24" s="170" t="s">
        <v>153</v>
      </c>
      <c r="C24" s="178" t="s">
        <v>125</v>
      </c>
      <c r="D24" s="170" t="s">
        <v>83</v>
      </c>
    </row>
    <row r="25" spans="1:4" s="170" customFormat="1" x14ac:dyDescent="0.2">
      <c r="A25" s="171">
        <v>42654</v>
      </c>
      <c r="B25" s="170" t="s">
        <v>154</v>
      </c>
      <c r="C25" s="178" t="s">
        <v>126</v>
      </c>
      <c r="D25" s="170" t="s">
        <v>83</v>
      </c>
    </row>
    <row r="26" spans="1:4" s="170" customFormat="1" x14ac:dyDescent="0.2">
      <c r="A26" s="171">
        <v>42654</v>
      </c>
      <c r="B26" s="170" t="s">
        <v>155</v>
      </c>
      <c r="C26" s="178" t="s">
        <v>126</v>
      </c>
      <c r="D26" s="170" t="s">
        <v>83</v>
      </c>
    </row>
    <row r="27" spans="1:4" s="170" customFormat="1" x14ac:dyDescent="0.2">
      <c r="A27" s="171">
        <v>42654</v>
      </c>
      <c r="B27" s="170" t="s">
        <v>156</v>
      </c>
      <c r="C27" s="178" t="s">
        <v>127</v>
      </c>
      <c r="D27" s="170" t="s">
        <v>83</v>
      </c>
    </row>
    <row r="28" spans="1:4" s="170" customFormat="1" x14ac:dyDescent="0.2">
      <c r="A28" s="171">
        <v>42654</v>
      </c>
      <c r="B28" s="170" t="s">
        <v>157</v>
      </c>
      <c r="C28" s="179" t="s">
        <v>127</v>
      </c>
      <c r="D28" s="170" t="s">
        <v>83</v>
      </c>
    </row>
    <row r="29" spans="1:4" s="170" customFormat="1" x14ac:dyDescent="0.2">
      <c r="A29" s="171">
        <v>42654</v>
      </c>
      <c r="B29" s="170" t="s">
        <v>158</v>
      </c>
      <c r="C29" s="178" t="s">
        <v>128</v>
      </c>
      <c r="D29" s="170" t="s">
        <v>83</v>
      </c>
    </row>
    <row r="30" spans="1:4" s="170" customFormat="1" x14ac:dyDescent="0.2">
      <c r="A30" s="171">
        <v>42654</v>
      </c>
      <c r="B30" s="170" t="s">
        <v>159</v>
      </c>
      <c r="C30" s="179" t="s">
        <v>128</v>
      </c>
      <c r="D30" s="170" t="s">
        <v>83</v>
      </c>
    </row>
    <row r="31" spans="1:4" s="170" customFormat="1" x14ac:dyDescent="0.2">
      <c r="A31" s="171">
        <v>42654</v>
      </c>
      <c r="B31" s="170" t="s">
        <v>160</v>
      </c>
      <c r="C31" s="178" t="s">
        <v>128</v>
      </c>
      <c r="D31" s="170" t="s">
        <v>83</v>
      </c>
    </row>
    <row r="32" spans="1:4" s="170" customFormat="1" x14ac:dyDescent="0.2">
      <c r="A32" s="171">
        <v>42654</v>
      </c>
      <c r="B32" s="170" t="s">
        <v>161</v>
      </c>
      <c r="C32" s="178" t="s">
        <v>128</v>
      </c>
      <c r="D32" s="170" t="s">
        <v>83</v>
      </c>
    </row>
    <row r="33" spans="1:4" s="170" customFormat="1" x14ac:dyDescent="0.2">
      <c r="A33" s="171">
        <v>42654</v>
      </c>
      <c r="B33" s="170" t="s">
        <v>162</v>
      </c>
      <c r="C33" s="178" t="s">
        <v>129</v>
      </c>
      <c r="D33" s="170" t="s">
        <v>83</v>
      </c>
    </row>
    <row r="34" spans="1:4" s="170" customFormat="1" x14ac:dyDescent="0.2">
      <c r="A34" s="171">
        <v>42654</v>
      </c>
      <c r="B34" s="170" t="s">
        <v>163</v>
      </c>
      <c r="C34" s="178" t="s">
        <v>129</v>
      </c>
      <c r="D34" s="170" t="s">
        <v>83</v>
      </c>
    </row>
    <row r="35" spans="1:4" s="170" customFormat="1" x14ac:dyDescent="0.2">
      <c r="A35" s="171">
        <v>42654</v>
      </c>
      <c r="B35" s="170" t="s">
        <v>164</v>
      </c>
      <c r="C35" s="178" t="s">
        <v>130</v>
      </c>
      <c r="D35" s="170" t="s">
        <v>83</v>
      </c>
    </row>
    <row r="36" spans="1:4" s="170" customFormat="1" x14ac:dyDescent="0.2">
      <c r="A36" s="171">
        <v>42654</v>
      </c>
      <c r="B36" s="170" t="s">
        <v>165</v>
      </c>
      <c r="C36" s="178" t="s">
        <v>130</v>
      </c>
      <c r="D36" s="170" t="s">
        <v>83</v>
      </c>
    </row>
    <row r="37" spans="1:4" s="170" customFormat="1" x14ac:dyDescent="0.2">
      <c r="A37" s="171">
        <v>42654</v>
      </c>
      <c r="B37" s="170" t="s">
        <v>166</v>
      </c>
      <c r="C37" s="178" t="s">
        <v>131</v>
      </c>
      <c r="D37" s="170" t="s">
        <v>83</v>
      </c>
    </row>
    <row r="38" spans="1:4" s="170" customFormat="1" x14ac:dyDescent="0.2">
      <c r="A38" s="171">
        <v>42654</v>
      </c>
      <c r="B38" s="170" t="s">
        <v>167</v>
      </c>
      <c r="C38" s="178" t="s">
        <v>131</v>
      </c>
      <c r="D38" s="170" t="s">
        <v>83</v>
      </c>
    </row>
    <row r="39" spans="1:4" x14ac:dyDescent="0.2">
      <c r="C39" s="177"/>
    </row>
    <row r="40" spans="1:4" x14ac:dyDescent="0.2">
      <c r="C40" s="177"/>
    </row>
    <row r="41" spans="1:4" x14ac:dyDescent="0.2">
      <c r="C41" s="177"/>
    </row>
    <row r="42" spans="1:4" x14ac:dyDescent="0.2">
      <c r="C42" s="177"/>
    </row>
    <row r="43" spans="1:4" x14ac:dyDescent="0.2">
      <c r="C43" s="177"/>
    </row>
    <row r="44" spans="1:4" x14ac:dyDescent="0.2">
      <c r="C44" s="177"/>
    </row>
    <row r="45" spans="1:4" x14ac:dyDescent="0.2">
      <c r="C45" s="177"/>
    </row>
    <row r="46" spans="1:4" x14ac:dyDescent="0.2">
      <c r="C46" s="177"/>
    </row>
    <row r="47" spans="1:4" x14ac:dyDescent="0.2">
      <c r="C47" s="177"/>
    </row>
    <row r="48" spans="1:4" x14ac:dyDescent="0.2">
      <c r="C48" s="177"/>
    </row>
    <row r="49" spans="3:3" x14ac:dyDescent="0.2">
      <c r="C49" s="177"/>
    </row>
    <row r="50" spans="3:3" x14ac:dyDescent="0.2">
      <c r="C50" s="177"/>
    </row>
    <row r="51" spans="3:3" x14ac:dyDescent="0.2">
      <c r="C51" s="177"/>
    </row>
    <row r="52" spans="3:3" x14ac:dyDescent="0.2">
      <c r="C52" s="177"/>
    </row>
    <row r="53" spans="3:3" x14ac:dyDescent="0.2">
      <c r="C53" s="177"/>
    </row>
    <row r="54" spans="3:3" x14ac:dyDescent="0.2">
      <c r="C54" s="177"/>
    </row>
    <row r="55" spans="3:3" x14ac:dyDescent="0.2">
      <c r="C55" s="177"/>
    </row>
    <row r="56" spans="3:3" x14ac:dyDescent="0.2">
      <c r="C56" s="177"/>
    </row>
    <row r="57" spans="3:3" x14ac:dyDescent="0.2">
      <c r="C57" s="177"/>
    </row>
    <row r="58" spans="3:3" x14ac:dyDescent="0.2">
      <c r="C58" s="177"/>
    </row>
    <row r="59" spans="3:3" x14ac:dyDescent="0.2">
      <c r="C59" s="177"/>
    </row>
    <row r="60" spans="3:3" x14ac:dyDescent="0.2">
      <c r="C60" s="177"/>
    </row>
    <row r="61" spans="3:3" x14ac:dyDescent="0.2">
      <c r="C61" s="177"/>
    </row>
    <row r="62" spans="3:3" x14ac:dyDescent="0.2">
      <c r="C62" s="177"/>
    </row>
    <row r="63" spans="3:3" x14ac:dyDescent="0.2">
      <c r="C63" s="177"/>
    </row>
    <row r="64" spans="3:3" x14ac:dyDescent="0.2">
      <c r="C64" s="177"/>
    </row>
    <row r="65" spans="3:3" x14ac:dyDescent="0.2">
      <c r="C65" s="177"/>
    </row>
    <row r="66" spans="3:3" x14ac:dyDescent="0.2">
      <c r="C66" s="177"/>
    </row>
    <row r="67" spans="3:3" x14ac:dyDescent="0.2">
      <c r="C67" s="177"/>
    </row>
    <row r="68" spans="3:3" x14ac:dyDescent="0.2">
      <c r="C68" s="177"/>
    </row>
    <row r="69" spans="3:3" x14ac:dyDescent="0.2">
      <c r="C69" s="177"/>
    </row>
    <row r="70" spans="3:3" x14ac:dyDescent="0.2">
      <c r="C70" s="177"/>
    </row>
    <row r="71" spans="3:3" x14ac:dyDescent="0.2">
      <c r="C71" s="177"/>
    </row>
    <row r="72" spans="3:3" x14ac:dyDescent="0.2">
      <c r="C72" s="177"/>
    </row>
    <row r="73" spans="3:3" x14ac:dyDescent="0.2">
      <c r="C73" s="177"/>
    </row>
    <row r="74" spans="3:3" x14ac:dyDescent="0.2">
      <c r="C74" s="177"/>
    </row>
    <row r="75" spans="3:3" x14ac:dyDescent="0.2">
      <c r="C75" s="177"/>
    </row>
    <row r="76" spans="3:3" x14ac:dyDescent="0.2">
      <c r="C76" s="177"/>
    </row>
    <row r="77" spans="3:3" x14ac:dyDescent="0.2">
      <c r="C77" s="177"/>
    </row>
    <row r="78" spans="3:3" x14ac:dyDescent="0.2">
      <c r="C78" s="177"/>
    </row>
    <row r="79" spans="3:3" x14ac:dyDescent="0.2">
      <c r="C79" s="177"/>
    </row>
    <row r="80" spans="3:3" x14ac:dyDescent="0.2">
      <c r="C80" s="177"/>
    </row>
    <row r="81" spans="3:3" x14ac:dyDescent="0.2">
      <c r="C81" s="177"/>
    </row>
    <row r="82" spans="3:3" x14ac:dyDescent="0.2">
      <c r="C82" s="177"/>
    </row>
    <row r="83" spans="3:3" x14ac:dyDescent="0.2">
      <c r="C83" s="177"/>
    </row>
    <row r="84" spans="3:3" x14ac:dyDescent="0.2">
      <c r="C84" s="177"/>
    </row>
    <row r="85" spans="3:3" x14ac:dyDescent="0.2">
      <c r="C85" s="177"/>
    </row>
  </sheetData>
  <mergeCells count="1">
    <mergeCell ref="C1:D1"/>
  </mergeCells>
  <phoneticPr fontId="0" type="noConversion"/>
  <pageMargins left="0.75" right="0.75" top="1" bottom="1" header="0.5" footer="0.5"/>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2023-06-01T14:56:12Z</cp:lastPrinted>
  <dcterms:created xsi:type="dcterms:W3CDTF">1998-06-02T12:05:01Z</dcterms:created>
  <dcterms:modified xsi:type="dcterms:W3CDTF">2023-06-01T14:56:51Z</dcterms:modified>
</cp:coreProperties>
</file>